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ownsendgrp-my.sharepoint.com/personal/prashant_tewari_townsend_com/Documents/Documents/_RE_Forecast/"/>
    </mc:Choice>
  </mc:AlternateContent>
  <xr:revisionPtr revIDLastSave="0" documentId="8_{17FF7536-CF54-48BC-A0E4-AB431612FC9C}" xr6:coauthVersionLast="47" xr6:coauthVersionMax="47" xr10:uidLastSave="{00000000-0000-0000-0000-000000000000}"/>
  <bookViews>
    <workbookView xWindow="-120" yWindow="-120" windowWidth="29040" windowHeight="15720" tabRatio="932" xr2:uid="{00000000-000D-0000-FFFF-FFFF00000000}"/>
    <workbookView minimized="1" xWindow="2400" yWindow="2400" windowWidth="21600" windowHeight="12315" xr2:uid="{3CD48C2F-F592-46CA-A15C-6C1696A7DA48}"/>
  </bookViews>
  <sheets>
    <sheet name="EffFrontInputs" sheetId="16" r:id="rId1"/>
    <sheet name="Covariance Matrix" sheetId="15" r:id="rId2"/>
    <sheet name="Summary" sheetId="1" r:id="rId3"/>
    <sheet name="Apartment" sheetId="2" r:id="rId4"/>
    <sheet name="Industrial" sheetId="3" r:id="rId5"/>
    <sheet name="Office" sheetId="4" r:id="rId6"/>
    <sheet name="Retail" sheetId="5" r:id="rId7"/>
    <sheet name="DataCenter" sheetId="6" r:id="rId8"/>
    <sheet name="Hotel" sheetId="7" r:id="rId9"/>
    <sheet name="LifeScience" sheetId="8" r:id="rId10"/>
    <sheet name="Manufactured" sheetId="9" r:id="rId11"/>
    <sheet name="MedicalOffice" sheetId="10" r:id="rId12"/>
    <sheet name="SFR" sheetId="11" r:id="rId13"/>
    <sheet name="Seniors" sheetId="12" r:id="rId14"/>
    <sheet name="Storage" sheetId="13" r:id="rId15"/>
    <sheet name="Stud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15" l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O84" i="15" s="1"/>
  <c r="O85" i="15" s="1"/>
  <c r="O86" i="15" s="1"/>
  <c r="O87" i="15" s="1"/>
  <c r="O88" i="15" s="1"/>
  <c r="O89" i="15" s="1"/>
  <c r="O90" i="15" s="1"/>
  <c r="O91" i="15" s="1"/>
  <c r="O92" i="15" s="1"/>
  <c r="O93" i="15" s="1"/>
  <c r="O94" i="15" s="1"/>
  <c r="O95" i="15" s="1"/>
  <c r="O96" i="15" s="1"/>
  <c r="O97" i="15" s="1"/>
  <c r="O98" i="15" s="1"/>
  <c r="O99" i="15" s="1"/>
  <c r="O100" i="15" s="1"/>
  <c r="O101" i="15" s="1"/>
  <c r="O102" i="15" s="1"/>
  <c r="O103" i="15" s="1"/>
  <c r="O104" i="15" s="1"/>
  <c r="O105" i="15" s="1"/>
  <c r="O106" i="15" s="1"/>
  <c r="O107" i="15" s="1"/>
  <c r="O108" i="15" s="1"/>
  <c r="O109" i="15" s="1"/>
  <c r="O110" i="15" s="1"/>
  <c r="O111" i="15" s="1"/>
  <c r="O112" i="15" s="1"/>
  <c r="O113" i="15" s="1"/>
  <c r="O114" i="15" s="1"/>
  <c r="O115" i="15" s="1"/>
  <c r="O116" i="15" s="1"/>
  <c r="O117" i="15" s="1"/>
  <c r="O118" i="15" s="1"/>
  <c r="O119" i="15" s="1"/>
  <c r="O120" i="15" s="1"/>
  <c r="O121" i="15" s="1"/>
  <c r="O122" i="15" s="1"/>
  <c r="O123" i="15" s="1"/>
  <c r="O124" i="15" s="1"/>
  <c r="O125" i="15" s="1"/>
  <c r="O126" i="15" s="1"/>
  <c r="O127" i="15" s="1"/>
  <c r="O128" i="15" s="1"/>
  <c r="O129" i="15" s="1"/>
  <c r="O130" i="15" s="1"/>
  <c r="O131" i="15" s="1"/>
  <c r="O132" i="15" s="1"/>
  <c r="O133" i="15" s="1"/>
  <c r="O134" i="15" s="1"/>
  <c r="O135" i="15" s="1"/>
  <c r="O136" i="15" s="1"/>
  <c r="O137" i="15" s="1"/>
  <c r="O138" i="15" s="1"/>
  <c r="O139" i="15" s="1"/>
  <c r="O140" i="15" s="1"/>
  <c r="O141" i="15" s="1"/>
  <c r="O142" i="15" s="1"/>
  <c r="O143" i="15" s="1"/>
  <c r="O144" i="15" s="1"/>
  <c r="O145" i="15" s="1"/>
  <c r="O146" i="15" s="1"/>
  <c r="O147" i="15" s="1"/>
  <c r="O148" i="15" s="1"/>
  <c r="O149" i="15" s="1"/>
  <c r="O150" i="15" s="1"/>
  <c r="O151" i="15" s="1"/>
  <c r="O152" i="15" s="1"/>
  <c r="O153" i="15" s="1"/>
  <c r="O154" i="15" s="1"/>
  <c r="O155" i="15" s="1"/>
  <c r="O156" i="15" s="1"/>
  <c r="O157" i="15" s="1"/>
  <c r="O158" i="15" s="1"/>
  <c r="O159" i="15" s="1"/>
  <c r="O160" i="15" s="1"/>
  <c r="O161" i="15" s="1"/>
  <c r="O162" i="15" s="1"/>
  <c r="O163" i="15" s="1"/>
  <c r="O164" i="15" s="1"/>
  <c r="O165" i="15" s="1"/>
  <c r="O166" i="15" s="1"/>
  <c r="O167" i="15" s="1"/>
  <c r="O168" i="15" s="1"/>
  <c r="O169" i="15" s="1"/>
  <c r="O170" i="15" s="1"/>
  <c r="O171" i="15" s="1"/>
  <c r="O172" i="15" s="1"/>
  <c r="O173" i="15" s="1"/>
  <c r="O174" i="15" s="1"/>
  <c r="O175" i="15" s="1"/>
  <c r="O176" i="15" s="1"/>
  <c r="O177" i="15" s="1"/>
  <c r="O178" i="15" s="1"/>
  <c r="O179" i="15" s="1"/>
  <c r="O180" i="15" s="1"/>
  <c r="O181" i="15" s="1"/>
  <c r="O182" i="15" s="1"/>
  <c r="O183" i="15" s="1"/>
  <c r="O184" i="15" s="1"/>
  <c r="O185" i="15" s="1"/>
  <c r="O186" i="15" s="1"/>
  <c r="O187" i="15" s="1"/>
  <c r="O188" i="15" s="1"/>
  <c r="O189" i="15" s="1"/>
  <c r="O190" i="15" s="1"/>
  <c r="O191" i="15" s="1"/>
  <c r="O192" i="15" s="1"/>
  <c r="O193" i="15" s="1"/>
  <c r="O194" i="15" s="1"/>
  <c r="O195" i="15" s="1"/>
  <c r="O196" i="15" s="1"/>
  <c r="O197" i="15" s="1"/>
  <c r="O198" i="15" s="1"/>
  <c r="O199" i="15" s="1"/>
  <c r="O200" i="15" s="1"/>
  <c r="O201" i="15" s="1"/>
  <c r="O202" i="15" s="1"/>
  <c r="O203" i="15" s="1"/>
  <c r="O204" i="15" s="1"/>
  <c r="O205" i="15" s="1"/>
  <c r="O206" i="15" s="1"/>
  <c r="O207" i="15" s="1"/>
  <c r="O208" i="15" s="1"/>
  <c r="O209" i="15" s="1"/>
  <c r="O210" i="15" s="1"/>
  <c r="O211" i="15" s="1"/>
  <c r="O212" i="15" s="1"/>
  <c r="O213" i="15" s="1"/>
  <c r="O214" i="15" s="1"/>
  <c r="O215" i="15" s="1"/>
  <c r="O216" i="15" s="1"/>
  <c r="O217" i="15" s="1"/>
  <c r="O218" i="15" s="1"/>
  <c r="O219" i="15" s="1"/>
  <c r="O220" i="15" s="1"/>
  <c r="O221" i="15" s="1"/>
  <c r="O222" i="15" s="1"/>
  <c r="O223" i="15" s="1"/>
  <c r="O224" i="15" s="1"/>
  <c r="O3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AG34" i="15"/>
  <c r="AG35" i="15" s="1"/>
  <c r="AG36" i="15" s="1"/>
  <c r="AG37" i="15" s="1"/>
  <c r="AG38" i="15" s="1"/>
  <c r="AG39" i="15" s="1"/>
  <c r="AG40" i="15" s="1"/>
  <c r="AG41" i="15" s="1"/>
  <c r="AG42" i="15" s="1"/>
  <c r="AG43" i="15" s="1"/>
  <c r="AG44" i="15" s="1"/>
  <c r="AG45" i="15" s="1"/>
  <c r="AG46" i="15" s="1"/>
  <c r="AG47" i="15" s="1"/>
  <c r="AG48" i="15" s="1"/>
  <c r="AG49" i="15" s="1"/>
  <c r="AG50" i="15" s="1"/>
  <c r="AG51" i="15" s="1"/>
  <c r="AG52" i="15" s="1"/>
  <c r="AG53" i="15" s="1"/>
  <c r="AG54" i="15" s="1"/>
  <c r="AG55" i="15" s="1"/>
  <c r="AG56" i="15" s="1"/>
  <c r="AG57" i="15" s="1"/>
  <c r="AG58" i="15" s="1"/>
  <c r="AG59" i="15" s="1"/>
  <c r="AG60" i="15" s="1"/>
  <c r="AG61" i="15" s="1"/>
  <c r="AG62" i="15" s="1"/>
  <c r="AG63" i="15" s="1"/>
  <c r="AG64" i="15" s="1"/>
  <c r="AG65" i="15" s="1"/>
  <c r="AG66" i="15" s="1"/>
  <c r="AG67" i="15" s="1"/>
  <c r="AG68" i="15" s="1"/>
  <c r="AG69" i="15" s="1"/>
  <c r="AG70" i="15" s="1"/>
  <c r="AG71" i="15" s="1"/>
  <c r="AG72" i="15" s="1"/>
  <c r="AG73" i="15" s="1"/>
  <c r="AG74" i="15" s="1"/>
  <c r="AG75" i="15" s="1"/>
  <c r="AG76" i="15" s="1"/>
  <c r="AG77" i="15" s="1"/>
  <c r="AG78" i="15" s="1"/>
  <c r="AG79" i="15" s="1"/>
  <c r="AG80" i="15" s="1"/>
  <c r="AG81" i="15" s="1"/>
  <c r="AG82" i="15" s="1"/>
  <c r="AG83" i="15" s="1"/>
  <c r="AG84" i="15" s="1"/>
  <c r="AG85" i="15" s="1"/>
  <c r="AG86" i="15" s="1"/>
  <c r="AG87" i="15" s="1"/>
  <c r="AG88" i="15" s="1"/>
  <c r="AG89" i="15" s="1"/>
  <c r="AG90" i="15" s="1"/>
  <c r="AG91" i="15" s="1"/>
  <c r="AG92" i="15" s="1"/>
  <c r="AG93" i="15" s="1"/>
  <c r="AG94" i="15" s="1"/>
  <c r="AG95" i="15" s="1"/>
  <c r="AG96" i="15" s="1"/>
  <c r="AG97" i="15" s="1"/>
  <c r="AG98" i="15" s="1"/>
  <c r="AG99" i="15" s="1"/>
  <c r="AG100" i="15" s="1"/>
  <c r="AG101" i="15" s="1"/>
  <c r="AG102" i="15" s="1"/>
  <c r="AG103" i="15" s="1"/>
  <c r="AG104" i="15" s="1"/>
  <c r="AG105" i="15" s="1"/>
  <c r="AG106" i="15" s="1"/>
  <c r="AG107" i="15" s="1"/>
  <c r="AG108" i="15" s="1"/>
  <c r="AG109" i="15" s="1"/>
  <c r="AG110" i="15" s="1"/>
  <c r="AG111" i="15" s="1"/>
  <c r="AG112" i="15" s="1"/>
  <c r="AG113" i="15" s="1"/>
  <c r="AG114" i="15" s="1"/>
  <c r="AG115" i="15" s="1"/>
  <c r="AG116" i="15" s="1"/>
  <c r="AG117" i="15" s="1"/>
  <c r="AG118" i="15" s="1"/>
  <c r="AG119" i="15" s="1"/>
  <c r="AG120" i="15" s="1"/>
  <c r="AG121" i="15" s="1"/>
  <c r="AG122" i="15" s="1"/>
  <c r="AG123" i="15" s="1"/>
  <c r="AG124" i="15" s="1"/>
  <c r="AG125" i="15" s="1"/>
  <c r="AG126" i="15" s="1"/>
  <c r="AG127" i="15" s="1"/>
  <c r="AG128" i="15" s="1"/>
  <c r="AG129" i="15" s="1"/>
  <c r="AG130" i="15" s="1"/>
  <c r="AG131" i="15" s="1"/>
  <c r="AG132" i="15" s="1"/>
  <c r="AG133" i="15" s="1"/>
  <c r="AG134" i="15" s="1"/>
  <c r="AG135" i="15" s="1"/>
  <c r="AG136" i="15" s="1"/>
  <c r="AG137" i="15" s="1"/>
  <c r="AG138" i="15" s="1"/>
  <c r="AG139" i="15" s="1"/>
  <c r="AG140" i="15" s="1"/>
  <c r="AG141" i="15" s="1"/>
  <c r="AG142" i="15" s="1"/>
  <c r="AG143" i="15" s="1"/>
  <c r="AG144" i="15" s="1"/>
  <c r="AG145" i="15" s="1"/>
  <c r="AG146" i="15" s="1"/>
  <c r="AG147" i="15" s="1"/>
  <c r="AG148" i="15" s="1"/>
  <c r="AG149" i="15" s="1"/>
  <c r="AG150" i="15" s="1"/>
  <c r="AG151" i="15" s="1"/>
  <c r="AG152" i="15" s="1"/>
  <c r="AG153" i="15" s="1"/>
  <c r="AG154" i="15" s="1"/>
  <c r="AG155" i="15" s="1"/>
  <c r="AG156" i="15" s="1"/>
  <c r="AG157" i="15" s="1"/>
  <c r="AG158" i="15" s="1"/>
  <c r="AG159" i="15" s="1"/>
  <c r="AG160" i="15" s="1"/>
  <c r="AG161" i="15" s="1"/>
  <c r="AG162" i="15" s="1"/>
  <c r="AG163" i="15" s="1"/>
  <c r="AG164" i="15" s="1"/>
  <c r="AG165" i="15" s="1"/>
  <c r="AG166" i="15" s="1"/>
  <c r="AG167" i="15" s="1"/>
  <c r="AG168" i="15" s="1"/>
  <c r="AG169" i="15" s="1"/>
  <c r="AG170" i="15" s="1"/>
  <c r="AG171" i="15" s="1"/>
  <c r="AG172" i="15" s="1"/>
  <c r="AG173" i="15" s="1"/>
  <c r="AG174" i="15" s="1"/>
  <c r="AG175" i="15" s="1"/>
  <c r="AG176" i="15" s="1"/>
  <c r="AG177" i="15" s="1"/>
  <c r="AG178" i="15" s="1"/>
  <c r="AG179" i="15" s="1"/>
  <c r="AG180" i="15" s="1"/>
  <c r="AG181" i="15" s="1"/>
  <c r="AG182" i="15" s="1"/>
  <c r="AG183" i="15" s="1"/>
  <c r="AG184" i="15" s="1"/>
  <c r="AG185" i="15" s="1"/>
  <c r="AG186" i="15" s="1"/>
  <c r="AG187" i="15" s="1"/>
  <c r="AG188" i="15" s="1"/>
  <c r="AG189" i="15" s="1"/>
  <c r="AG190" i="15" s="1"/>
  <c r="AG191" i="15" s="1"/>
  <c r="AG192" i="15" s="1"/>
  <c r="AG193" i="15" s="1"/>
  <c r="AG194" i="15" s="1"/>
  <c r="AG195" i="15" s="1"/>
  <c r="AG196" i="15" s="1"/>
  <c r="AG197" i="15" s="1"/>
  <c r="AG198" i="15" s="1"/>
  <c r="AG199" i="15" s="1"/>
  <c r="AG200" i="15" s="1"/>
  <c r="AG201" i="15" s="1"/>
  <c r="AG202" i="15" s="1"/>
  <c r="AG203" i="15" s="1"/>
  <c r="AG204" i="15" s="1"/>
  <c r="AG205" i="15" s="1"/>
  <c r="AG206" i="15" s="1"/>
  <c r="AG207" i="15" s="1"/>
  <c r="AG208" i="15" s="1"/>
  <c r="AG209" i="15" s="1"/>
  <c r="AG210" i="15" s="1"/>
  <c r="AG211" i="15" s="1"/>
  <c r="AG212" i="15" s="1"/>
  <c r="AG213" i="15" s="1"/>
  <c r="AG214" i="15" s="1"/>
  <c r="AG215" i="15" s="1"/>
  <c r="AG216" i="15" s="1"/>
  <c r="AG217" i="15" s="1"/>
  <c r="AG218" i="15" s="1"/>
  <c r="AG219" i="15" s="1"/>
  <c r="AG220" i="15" s="1"/>
  <c r="AG221" i="15" s="1"/>
  <c r="AG222" i="15" s="1"/>
  <c r="AG223" i="15" s="1"/>
  <c r="AG224" i="15" s="1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T9" i="15"/>
  <c r="U9" i="15" s="1"/>
  <c r="V9" i="15" s="1"/>
  <c r="W9" i="15" s="1"/>
  <c r="X9" i="15" s="1"/>
  <c r="Y9" i="15" s="1"/>
  <c r="Z9" i="15" s="1"/>
  <c r="AA9" i="15" s="1"/>
  <c r="AB9" i="15" s="1"/>
  <c r="AC9" i="15" s="1"/>
  <c r="AD9" i="15" s="1"/>
  <c r="AE9" i="15" s="1"/>
  <c r="Q12" i="15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R23" i="15" l="1"/>
  <c r="R22" i="15"/>
  <c r="R21" i="15"/>
  <c r="R20" i="15"/>
  <c r="R19" i="15"/>
  <c r="R18" i="15"/>
  <c r="R17" i="15"/>
  <c r="R16" i="15"/>
  <c r="R15" i="15"/>
  <c r="R14" i="15"/>
  <c r="R13" i="15"/>
  <c r="R12" i="15"/>
  <c r="R11" i="15"/>
  <c r="AE10" i="15"/>
  <c r="AE3" i="15" s="1"/>
  <c r="AD10" i="15"/>
  <c r="AD3" i="15" s="1"/>
  <c r="AC10" i="15"/>
  <c r="AC3" i="15" s="1"/>
  <c r="AB10" i="15"/>
  <c r="AB3" i="15" s="1"/>
  <c r="AA10" i="15"/>
  <c r="AA3" i="15" s="1"/>
  <c r="Z10" i="15"/>
  <c r="Z3" i="15" s="1"/>
  <c r="Y10" i="15"/>
  <c r="Y3" i="15" s="1"/>
  <c r="X10" i="15"/>
  <c r="X3" i="15" s="1"/>
  <c r="W10" i="15"/>
  <c r="W3" i="15" s="1"/>
  <c r="V10" i="15"/>
  <c r="V3" i="15" s="1"/>
  <c r="U10" i="15"/>
  <c r="U3" i="15" s="1"/>
  <c r="T10" i="15"/>
  <c r="T3" i="15" s="1"/>
  <c r="S10" i="15"/>
  <c r="S3" i="15" s="1"/>
  <c r="W34" i="15"/>
  <c r="R34" i="15"/>
  <c r="M34" i="15"/>
  <c r="AD34" i="15" s="1"/>
  <c r="L34" i="15"/>
  <c r="AC34" i="15" s="1"/>
  <c r="K34" i="15"/>
  <c r="AB34" i="15" s="1"/>
  <c r="J34" i="15"/>
  <c r="AA34" i="15" s="1"/>
  <c r="I34" i="15"/>
  <c r="Z34" i="15" s="1"/>
  <c r="H34" i="15"/>
  <c r="Y34" i="15" s="1"/>
  <c r="G34" i="15"/>
  <c r="X34" i="15" s="1"/>
  <c r="E34" i="15"/>
  <c r="V34" i="15" s="1"/>
  <c r="D34" i="15"/>
  <c r="U34" i="15" s="1"/>
  <c r="C34" i="15"/>
  <c r="T34" i="15" s="1"/>
  <c r="B34" i="15"/>
  <c r="S34" i="15" s="1"/>
  <c r="N34" i="15"/>
  <c r="AE34" i="15" s="1"/>
  <c r="A224" i="15"/>
  <c r="R224" i="15" s="1"/>
  <c r="A223" i="15"/>
  <c r="R223" i="15" s="1"/>
  <c r="A222" i="15"/>
  <c r="R222" i="15" s="1"/>
  <c r="A221" i="15"/>
  <c r="R221" i="15" s="1"/>
  <c r="A220" i="15"/>
  <c r="R220" i="15" s="1"/>
  <c r="A219" i="15"/>
  <c r="R219" i="15" s="1"/>
  <c r="A218" i="15"/>
  <c r="R218" i="15" s="1"/>
  <c r="A217" i="15"/>
  <c r="R217" i="15" s="1"/>
  <c r="A216" i="15"/>
  <c r="R216" i="15" s="1"/>
  <c r="A215" i="15"/>
  <c r="R215" i="15" s="1"/>
  <c r="A214" i="15"/>
  <c r="R214" i="15" s="1"/>
  <c r="A213" i="15"/>
  <c r="R213" i="15" s="1"/>
  <c r="A212" i="15"/>
  <c r="R212" i="15" s="1"/>
  <c r="A211" i="15"/>
  <c r="R211" i="15" s="1"/>
  <c r="A210" i="15"/>
  <c r="R210" i="15" s="1"/>
  <c r="A209" i="15"/>
  <c r="R209" i="15" s="1"/>
  <c r="A208" i="15"/>
  <c r="R208" i="15" s="1"/>
  <c r="A207" i="15"/>
  <c r="R207" i="15" s="1"/>
  <c r="A206" i="15"/>
  <c r="R206" i="15" s="1"/>
  <c r="A205" i="15"/>
  <c r="R205" i="15" s="1"/>
  <c r="A204" i="15"/>
  <c r="R204" i="15" s="1"/>
  <c r="A203" i="15"/>
  <c r="R203" i="15" s="1"/>
  <c r="A202" i="15"/>
  <c r="R202" i="15" s="1"/>
  <c r="A201" i="15"/>
  <c r="R201" i="15" s="1"/>
  <c r="A200" i="15"/>
  <c r="R200" i="15" s="1"/>
  <c r="A199" i="15"/>
  <c r="R199" i="15" s="1"/>
  <c r="A198" i="15"/>
  <c r="R198" i="15" s="1"/>
  <c r="A197" i="15"/>
  <c r="R197" i="15" s="1"/>
  <c r="A196" i="15"/>
  <c r="R196" i="15" s="1"/>
  <c r="A195" i="15"/>
  <c r="R195" i="15" s="1"/>
  <c r="A194" i="15"/>
  <c r="R194" i="15" s="1"/>
  <c r="A193" i="15"/>
  <c r="R193" i="15" s="1"/>
  <c r="A192" i="15"/>
  <c r="R192" i="15" s="1"/>
  <c r="A191" i="15"/>
  <c r="R191" i="15" s="1"/>
  <c r="A190" i="15"/>
  <c r="R190" i="15" s="1"/>
  <c r="A189" i="15"/>
  <c r="R189" i="15" s="1"/>
  <c r="A188" i="15"/>
  <c r="R188" i="15" s="1"/>
  <c r="A187" i="15"/>
  <c r="R187" i="15" s="1"/>
  <c r="A186" i="15"/>
  <c r="R186" i="15" s="1"/>
  <c r="A185" i="15"/>
  <c r="R185" i="15" s="1"/>
  <c r="A184" i="15"/>
  <c r="R184" i="15" s="1"/>
  <c r="A183" i="15"/>
  <c r="R183" i="15" s="1"/>
  <c r="A182" i="15"/>
  <c r="R182" i="15" s="1"/>
  <c r="A181" i="15"/>
  <c r="R181" i="15" s="1"/>
  <c r="A180" i="15"/>
  <c r="R180" i="15" s="1"/>
  <c r="A179" i="15"/>
  <c r="R179" i="15" s="1"/>
  <c r="A178" i="15"/>
  <c r="R178" i="15" s="1"/>
  <c r="A177" i="15"/>
  <c r="R177" i="15" s="1"/>
  <c r="A176" i="15"/>
  <c r="R176" i="15" s="1"/>
  <c r="A175" i="15"/>
  <c r="R175" i="15" s="1"/>
  <c r="A174" i="15"/>
  <c r="R174" i="15" s="1"/>
  <c r="A173" i="15"/>
  <c r="R173" i="15" s="1"/>
  <c r="A172" i="15"/>
  <c r="R172" i="15" s="1"/>
  <c r="A171" i="15"/>
  <c r="R171" i="15" s="1"/>
  <c r="A170" i="15"/>
  <c r="R170" i="15" s="1"/>
  <c r="A169" i="15"/>
  <c r="R169" i="15" s="1"/>
  <c r="A168" i="15"/>
  <c r="R168" i="15" s="1"/>
  <c r="A167" i="15"/>
  <c r="R167" i="15" s="1"/>
  <c r="A166" i="15"/>
  <c r="R166" i="15" s="1"/>
  <c r="A165" i="15"/>
  <c r="R165" i="15" s="1"/>
  <c r="A164" i="15"/>
  <c r="R164" i="15" s="1"/>
  <c r="A163" i="15"/>
  <c r="R163" i="15" s="1"/>
  <c r="A162" i="15"/>
  <c r="R162" i="15" s="1"/>
  <c r="A161" i="15"/>
  <c r="R161" i="15" s="1"/>
  <c r="A160" i="15"/>
  <c r="R160" i="15" s="1"/>
  <c r="A159" i="15"/>
  <c r="R159" i="15" s="1"/>
  <c r="A158" i="15"/>
  <c r="R158" i="15" s="1"/>
  <c r="A157" i="15"/>
  <c r="R157" i="15" s="1"/>
  <c r="A156" i="15"/>
  <c r="R156" i="15" s="1"/>
  <c r="A155" i="15"/>
  <c r="R155" i="15" s="1"/>
  <c r="A154" i="15"/>
  <c r="R154" i="15" s="1"/>
  <c r="A153" i="15"/>
  <c r="R153" i="15" s="1"/>
  <c r="A152" i="15"/>
  <c r="R152" i="15" s="1"/>
  <c r="A151" i="15"/>
  <c r="R151" i="15" s="1"/>
  <c r="A150" i="15"/>
  <c r="R150" i="15" s="1"/>
  <c r="A149" i="15"/>
  <c r="R149" i="15" s="1"/>
  <c r="A148" i="15"/>
  <c r="R148" i="15" s="1"/>
  <c r="A147" i="15"/>
  <c r="R147" i="15" s="1"/>
  <c r="A146" i="15"/>
  <c r="R146" i="15" s="1"/>
  <c r="A145" i="15"/>
  <c r="R145" i="15" s="1"/>
  <c r="A144" i="15"/>
  <c r="R144" i="15" s="1"/>
  <c r="A143" i="15"/>
  <c r="R143" i="15" s="1"/>
  <c r="A142" i="15"/>
  <c r="R142" i="15" s="1"/>
  <c r="A141" i="15"/>
  <c r="R141" i="15" s="1"/>
  <c r="A140" i="15"/>
  <c r="R140" i="15" s="1"/>
  <c r="A139" i="15"/>
  <c r="R139" i="15" s="1"/>
  <c r="A138" i="15"/>
  <c r="R138" i="15" s="1"/>
  <c r="A137" i="15"/>
  <c r="R137" i="15" s="1"/>
  <c r="A136" i="15"/>
  <c r="R136" i="15" s="1"/>
  <c r="A135" i="15"/>
  <c r="R135" i="15" s="1"/>
  <c r="A134" i="15"/>
  <c r="R134" i="15" s="1"/>
  <c r="A133" i="15"/>
  <c r="R133" i="15" s="1"/>
  <c r="A132" i="15"/>
  <c r="R132" i="15" s="1"/>
  <c r="A131" i="15"/>
  <c r="R131" i="15" s="1"/>
  <c r="A130" i="15"/>
  <c r="R130" i="15" s="1"/>
  <c r="A129" i="15"/>
  <c r="R129" i="15" s="1"/>
  <c r="A128" i="15"/>
  <c r="R128" i="15" s="1"/>
  <c r="A127" i="15"/>
  <c r="R127" i="15" s="1"/>
  <c r="A126" i="15"/>
  <c r="R126" i="15" s="1"/>
  <c r="A125" i="15"/>
  <c r="R125" i="15" s="1"/>
  <c r="A124" i="15"/>
  <c r="R124" i="15" s="1"/>
  <c r="A123" i="15"/>
  <c r="R123" i="15" s="1"/>
  <c r="A122" i="15"/>
  <c r="R122" i="15" s="1"/>
  <c r="A121" i="15"/>
  <c r="R121" i="15" s="1"/>
  <c r="A120" i="15"/>
  <c r="R120" i="15" s="1"/>
  <c r="A119" i="15"/>
  <c r="R119" i="15" s="1"/>
  <c r="A118" i="15"/>
  <c r="R118" i="15" s="1"/>
  <c r="A117" i="15"/>
  <c r="R117" i="15" s="1"/>
  <c r="A116" i="15"/>
  <c r="R116" i="15" s="1"/>
  <c r="A115" i="15"/>
  <c r="R115" i="15" s="1"/>
  <c r="A114" i="15"/>
  <c r="R114" i="15" s="1"/>
  <c r="A113" i="15"/>
  <c r="R113" i="15" s="1"/>
  <c r="A112" i="15"/>
  <c r="R112" i="15" s="1"/>
  <c r="A111" i="15"/>
  <c r="R111" i="15" s="1"/>
  <c r="A110" i="15"/>
  <c r="R110" i="15" s="1"/>
  <c r="A109" i="15"/>
  <c r="R109" i="15" s="1"/>
  <c r="A108" i="15"/>
  <c r="R108" i="15" s="1"/>
  <c r="A107" i="15"/>
  <c r="R107" i="15" s="1"/>
  <c r="A106" i="15"/>
  <c r="R106" i="15" s="1"/>
  <c r="A105" i="15"/>
  <c r="R105" i="15" s="1"/>
  <c r="A104" i="15"/>
  <c r="R104" i="15" s="1"/>
  <c r="A103" i="15"/>
  <c r="R103" i="15" s="1"/>
  <c r="A102" i="15"/>
  <c r="R102" i="15" s="1"/>
  <c r="A101" i="15"/>
  <c r="R101" i="15" s="1"/>
  <c r="A100" i="15"/>
  <c r="R100" i="15" s="1"/>
  <c r="A99" i="15"/>
  <c r="R99" i="15" s="1"/>
  <c r="A98" i="15"/>
  <c r="R98" i="15" s="1"/>
  <c r="A97" i="15"/>
  <c r="R97" i="15" s="1"/>
  <c r="A96" i="15"/>
  <c r="R96" i="15" s="1"/>
  <c r="A95" i="15"/>
  <c r="R95" i="15" s="1"/>
  <c r="A94" i="15"/>
  <c r="R94" i="15" s="1"/>
  <c r="A93" i="15"/>
  <c r="R93" i="15" s="1"/>
  <c r="A92" i="15"/>
  <c r="R92" i="15" s="1"/>
  <c r="A91" i="15"/>
  <c r="R91" i="15" s="1"/>
  <c r="A90" i="15"/>
  <c r="R90" i="15" s="1"/>
  <c r="A89" i="15"/>
  <c r="R89" i="15" s="1"/>
  <c r="A88" i="15"/>
  <c r="R88" i="15" s="1"/>
  <c r="A87" i="15"/>
  <c r="R87" i="15" s="1"/>
  <c r="A86" i="15"/>
  <c r="R86" i="15" s="1"/>
  <c r="A85" i="15"/>
  <c r="R85" i="15" s="1"/>
  <c r="A84" i="15"/>
  <c r="R84" i="15" s="1"/>
  <c r="A83" i="15"/>
  <c r="R83" i="15" s="1"/>
  <c r="A82" i="15"/>
  <c r="R82" i="15" s="1"/>
  <c r="A81" i="15"/>
  <c r="R81" i="15" s="1"/>
  <c r="A80" i="15"/>
  <c r="R80" i="15" s="1"/>
  <c r="A79" i="15"/>
  <c r="R79" i="15" s="1"/>
  <c r="A78" i="15"/>
  <c r="R78" i="15" s="1"/>
  <c r="A77" i="15"/>
  <c r="R77" i="15" s="1"/>
  <c r="A76" i="15"/>
  <c r="R76" i="15" s="1"/>
  <c r="A75" i="15"/>
  <c r="R75" i="15" s="1"/>
  <c r="A74" i="15"/>
  <c r="R74" i="15" s="1"/>
  <c r="A73" i="15"/>
  <c r="R73" i="15" s="1"/>
  <c r="A72" i="15"/>
  <c r="R72" i="15" s="1"/>
  <c r="A71" i="15"/>
  <c r="R71" i="15" s="1"/>
  <c r="A70" i="15"/>
  <c r="R70" i="15" s="1"/>
  <c r="A69" i="15"/>
  <c r="R69" i="15" s="1"/>
  <c r="A68" i="15"/>
  <c r="R68" i="15" s="1"/>
  <c r="A67" i="15"/>
  <c r="R67" i="15" s="1"/>
  <c r="A66" i="15"/>
  <c r="R66" i="15" s="1"/>
  <c r="A65" i="15"/>
  <c r="R65" i="15" s="1"/>
  <c r="A64" i="15"/>
  <c r="R64" i="15" s="1"/>
  <c r="A63" i="15"/>
  <c r="R63" i="15" s="1"/>
  <c r="A62" i="15"/>
  <c r="R62" i="15" s="1"/>
  <c r="A61" i="15"/>
  <c r="R61" i="15" s="1"/>
  <c r="A60" i="15"/>
  <c r="R60" i="15" s="1"/>
  <c r="A59" i="15"/>
  <c r="R59" i="15" s="1"/>
  <c r="A58" i="15"/>
  <c r="R58" i="15" s="1"/>
  <c r="A57" i="15"/>
  <c r="R57" i="15" s="1"/>
  <c r="A56" i="15"/>
  <c r="R56" i="15" s="1"/>
  <c r="A55" i="15"/>
  <c r="R55" i="15" s="1"/>
  <c r="A54" i="15"/>
  <c r="R54" i="15" s="1"/>
  <c r="A53" i="15"/>
  <c r="R53" i="15" s="1"/>
  <c r="A52" i="15"/>
  <c r="R52" i="15" s="1"/>
  <c r="A51" i="15"/>
  <c r="R51" i="15" s="1"/>
  <c r="A50" i="15"/>
  <c r="R50" i="15" s="1"/>
  <c r="A49" i="15"/>
  <c r="R49" i="15" s="1"/>
  <c r="A48" i="15"/>
  <c r="R48" i="15" s="1"/>
  <c r="A47" i="15"/>
  <c r="R47" i="15" s="1"/>
  <c r="A46" i="15"/>
  <c r="R46" i="15" s="1"/>
  <c r="A45" i="15"/>
  <c r="R45" i="15" s="1"/>
  <c r="A44" i="15"/>
  <c r="R44" i="15" s="1"/>
  <c r="A43" i="15"/>
  <c r="R43" i="15" s="1"/>
  <c r="A42" i="15"/>
  <c r="R42" i="15" s="1"/>
  <c r="A41" i="15"/>
  <c r="R41" i="15" s="1"/>
  <c r="A40" i="15"/>
  <c r="R40" i="15" s="1"/>
  <c r="A39" i="15"/>
  <c r="R39" i="15" s="1"/>
  <c r="A38" i="15"/>
  <c r="R38" i="15" s="1"/>
  <c r="A37" i="15"/>
  <c r="R37" i="15" s="1"/>
  <c r="I224" i="15" a="1"/>
  <c r="J219" i="15" a="1"/>
  <c r="K214" i="15" a="1"/>
  <c r="L209" i="15" a="1"/>
  <c r="M204" i="15" a="1"/>
  <c r="N199" i="15" a="1"/>
  <c r="J220" i="15" a="1"/>
  <c r="K215" i="15" a="1"/>
  <c r="L210" i="15" a="1"/>
  <c r="M205" i="15" a="1"/>
  <c r="N200" i="15" a="1"/>
  <c r="F197" i="15" a="1"/>
  <c r="M194" i="15" a="1"/>
  <c r="G192" i="15" a="1"/>
  <c r="N189" i="15" a="1"/>
  <c r="M224" i="15" a="1"/>
  <c r="E220" i="15" a="1"/>
  <c r="F215" i="15" a="1"/>
  <c r="G210" i="15" a="1"/>
  <c r="H205" i="15" a="1"/>
  <c r="I200" i="15" a="1"/>
  <c r="I220" i="15" a="1"/>
  <c r="J211" i="15" a="1"/>
  <c r="B206" i="15" a="1"/>
  <c r="J186" i="15" a="1"/>
  <c r="N182" i="15" a="1"/>
  <c r="H180" i="15" a="1"/>
  <c r="B178" i="15" a="1"/>
  <c r="I175" i="15" a="1"/>
  <c r="C173" i="15" a="1"/>
  <c r="J170" i="15" a="1"/>
  <c r="D168" i="15" a="1"/>
  <c r="M222" i="15" a="1"/>
  <c r="G214" i="15" a="1"/>
  <c r="D208" i="15" a="1"/>
  <c r="K199" i="15" a="1"/>
  <c r="H220" i="15" a="1"/>
  <c r="B212" i="15" a="1"/>
  <c r="K204" i="15" a="1"/>
  <c r="F219" i="15" a="1"/>
  <c r="C213" i="15" a="1"/>
  <c r="J204" i="15" a="1"/>
  <c r="L197" i="15" a="1"/>
  <c r="H194" i="15" a="1"/>
  <c r="E191" i="15" a="1"/>
  <c r="N187" i="15" a="1"/>
  <c r="H221" i="15" a="1"/>
  <c r="M215" i="15" a="1"/>
  <c r="L206" i="15" a="1"/>
  <c r="H199" i="15" a="1"/>
  <c r="K183" i="15" a="1"/>
  <c r="G218" i="15" a="1"/>
  <c r="G195" i="15" a="1"/>
  <c r="G186" i="15" a="1"/>
  <c r="G179" i="15" a="1"/>
  <c r="H213" i="15" a="1"/>
  <c r="B200" i="15" a="1"/>
  <c r="G191" i="15" a="1"/>
  <c r="D183" i="15" a="1"/>
  <c r="C215" i="15" a="1"/>
  <c r="J194" i="15" a="1"/>
  <c r="M186" i="15" a="1"/>
  <c r="I180" i="15" a="1"/>
  <c r="L220" i="15" a="1"/>
  <c r="F204" i="15" a="1"/>
  <c r="J190" i="15" a="1"/>
  <c r="G217" i="15" a="1"/>
  <c r="J202" i="15" a="1"/>
  <c r="L193" i="15" a="1"/>
  <c r="H184" i="15" a="1"/>
  <c r="J179" i="15" a="1"/>
  <c r="B173" i="15" a="1"/>
  <c r="K166" i="15" a="1"/>
  <c r="H188" i="15" a="1"/>
  <c r="N172" i="15" a="1"/>
  <c r="H165" i="15" a="1"/>
  <c r="I195" i="15" a="1"/>
  <c r="C176" i="15" a="1"/>
  <c r="C170" i="15" a="1"/>
  <c r="N162" i="15" a="1"/>
  <c r="B195" i="15" a="1"/>
  <c r="N179" i="15" a="1"/>
  <c r="J169" i="15" a="1"/>
  <c r="F198" i="15" a="1"/>
  <c r="B176" i="15" a="1"/>
  <c r="D167" i="15" a="1"/>
  <c r="L194" i="15" a="1"/>
  <c r="I173" i="15" a="1"/>
  <c r="C198" i="15" a="1"/>
  <c r="N177" i="15" a="1"/>
  <c r="C171" i="15" a="1"/>
  <c r="D164" i="15" a="1"/>
  <c r="E168" i="15" a="1"/>
  <c r="L160" i="15" a="1"/>
  <c r="M155" i="15" a="1"/>
  <c r="G151" i="15" a="1"/>
  <c r="H146" i="15" a="1"/>
  <c r="C187" i="15" a="1"/>
  <c r="M163" i="15" a="1"/>
  <c r="K158" i="15" a="1"/>
  <c r="L153" i="15" a="1"/>
  <c r="I148" i="15" a="1"/>
  <c r="J143" i="15" a="1"/>
  <c r="L140" i="15" a="1"/>
  <c r="F192" i="15" a="1"/>
  <c r="J165" i="15" a="1"/>
  <c r="M159" i="15" a="1"/>
  <c r="N154" i="15" a="1"/>
  <c r="N149" i="15" a="1"/>
  <c r="B145" i="15" a="1"/>
  <c r="E166" i="15" a="1"/>
  <c r="J160" i="15" a="1"/>
  <c r="K155" i="15" a="1"/>
  <c r="N150" i="15" a="1"/>
  <c r="B146" i="15" a="1"/>
  <c r="N141" i="15" a="1"/>
  <c r="H139" i="15" a="1"/>
  <c r="M173" i="15" a="1"/>
  <c r="D160" i="15" a="1"/>
  <c r="E155" i="15" a="1"/>
  <c r="M223" i="15" a="1"/>
  <c r="N218" i="15" a="1"/>
  <c r="B214" i="15" a="1"/>
  <c r="C209" i="15" a="1"/>
  <c r="D204" i="15" a="1"/>
  <c r="E199" i="15" a="1"/>
  <c r="N219" i="15" a="1"/>
  <c r="B215" i="15" a="1"/>
  <c r="C210" i="15" a="1"/>
  <c r="D205" i="15" a="1"/>
  <c r="E200" i="15" a="1"/>
  <c r="B197" i="15" a="1"/>
  <c r="I194" i="15" a="1"/>
  <c r="C192" i="15" a="1"/>
  <c r="J189" i="15" a="1"/>
  <c r="H224" i="15" a="1"/>
  <c r="I219" i="15" a="1"/>
  <c r="J214" i="15" a="1"/>
  <c r="K209" i="15" a="1"/>
  <c r="L204" i="15" a="1"/>
  <c r="M199" i="15" a="1"/>
  <c r="C220" i="15" a="1"/>
  <c r="B211" i="15" a="1"/>
  <c r="G205" i="15" a="1"/>
  <c r="E186" i="15" a="1"/>
  <c r="J182" i="15" a="1"/>
  <c r="D180" i="15" a="1"/>
  <c r="K177" i="15" a="1"/>
  <c r="E175" i="15" a="1"/>
  <c r="L172" i="15" a="1"/>
  <c r="F170" i="15" a="1"/>
  <c r="M167" i="15" a="1"/>
  <c r="E222" i="15" a="1"/>
  <c r="L213" i="15" a="1"/>
  <c r="I207" i="15" a="1"/>
  <c r="C199" i="15" a="1"/>
  <c r="M219" i="15" a="1"/>
  <c r="G211" i="15" a="1"/>
  <c r="H202" i="15" a="1"/>
  <c r="K218" i="15" a="1"/>
  <c r="H212" i="15" a="1"/>
  <c r="B204" i="15" a="1"/>
  <c r="G197" i="15" a="1"/>
  <c r="C194" i="15" a="1"/>
  <c r="L190" i="15" a="1"/>
  <c r="I187" i="15" a="1"/>
  <c r="M220" i="15" a="1"/>
  <c r="E215" i="15" a="1"/>
  <c r="F206" i="15" a="1"/>
  <c r="H187" i="15" a="1"/>
  <c r="G183" i="15" a="1"/>
  <c r="M216" i="15" a="1"/>
  <c r="H193" i="15" a="1"/>
  <c r="M185" i="15" a="1"/>
  <c r="B179" i="15" a="1"/>
  <c r="J210" i="15" a="1"/>
  <c r="L198" i="15" a="1"/>
  <c r="K190" i="15" a="1"/>
  <c r="E182" i="15" a="1"/>
  <c r="L211" i="15" a="1"/>
  <c r="J192" i="15" a="1"/>
  <c r="F186" i="15" a="1"/>
  <c r="K179" i="15" a="1"/>
  <c r="C219" i="15" a="1"/>
  <c r="L202" i="15" a="1"/>
  <c r="M189" i="15" a="1"/>
  <c r="I214" i="15" a="1"/>
  <c r="C201" i="15" a="1"/>
  <c r="M191" i="15" a="1"/>
  <c r="N183" i="15" a="1"/>
  <c r="L178" i="15" a="1"/>
  <c r="F172" i="15" a="1"/>
  <c r="I223" i="15" a="1"/>
  <c r="H185" i="15" a="1"/>
  <c r="I172" i="15" a="1"/>
  <c r="C165" i="15" a="1"/>
  <c r="I193" i="15" a="1"/>
  <c r="K175" i="15" a="1"/>
  <c r="M166" i="15" a="1"/>
  <c r="E162" i="15" a="1"/>
  <c r="L189" i="15" a="1"/>
  <c r="C179" i="15" a="1"/>
  <c r="E169" i="15" a="1"/>
  <c r="C193" i="15" a="1"/>
  <c r="J175" i="15" a="1"/>
  <c r="L166" i="15" a="1"/>
  <c r="N192" i="15" a="1"/>
  <c r="D173" i="15" a="1"/>
  <c r="E196" i="15" a="1"/>
  <c r="K176" i="15" a="1"/>
  <c r="K170" i="15" a="1"/>
  <c r="H163" i="15" a="1"/>
  <c r="I166" i="15" a="1"/>
  <c r="G160" i="15" a="1"/>
  <c r="H155" i="15" a="1"/>
  <c r="K150" i="15" a="1"/>
  <c r="L145" i="15" a="1"/>
  <c r="N181" i="15" a="1"/>
  <c r="G163" i="15" a="1"/>
  <c r="M157" i="15" a="1"/>
  <c r="N152" i="15" a="1"/>
  <c r="M147" i="15" a="1"/>
  <c r="N142" i="15" a="1"/>
  <c r="H140" i="15" a="1"/>
  <c r="N185" i="15" a="1"/>
  <c r="N164" i="15" a="1"/>
  <c r="H159" i="15" a="1"/>
  <c r="I154" i="15" a="1"/>
  <c r="I149" i="15" a="1"/>
  <c r="J144" i="15" a="1"/>
  <c r="I165" i="15" a="1"/>
  <c r="E160" i="15" a="1"/>
  <c r="F155" i="15" a="1"/>
  <c r="E150" i="15" a="1"/>
  <c r="F145" i="15" a="1"/>
  <c r="J141" i="15" a="1"/>
  <c r="D139" i="15" a="1"/>
  <c r="E172" i="15" a="1"/>
  <c r="L159" i="15" a="1"/>
  <c r="M154" i="15" a="1"/>
  <c r="H149" i="15" a="1"/>
  <c r="I144" i="15" a="1"/>
  <c r="C166" i="15" a="1"/>
  <c r="K159" i="15" a="1"/>
  <c r="L154" i="15" a="1"/>
  <c r="H150" i="15" a="1"/>
  <c r="I145" i="15" a="1"/>
  <c r="N224" i="15" a="1"/>
  <c r="M217" i="15" a="1"/>
  <c r="I211" i="15" a="1"/>
  <c r="I205" i="15" a="1"/>
  <c r="H223" i="15" a="1"/>
  <c r="H217" i="15" a="1"/>
  <c r="D211" i="15" a="1"/>
  <c r="L203" i="15" a="1"/>
  <c r="E198" i="15" a="1"/>
  <c r="D195" i="15" a="1"/>
  <c r="H191" i="15" a="1"/>
  <c r="G188" i="15" a="1"/>
  <c r="N220" i="15" a="1"/>
  <c r="I213" i="15" a="1"/>
  <c r="E207" i="15" a="1"/>
  <c r="E201" i="15" a="1"/>
  <c r="E217" i="15" a="1"/>
  <c r="K207" i="15" a="1"/>
  <c r="F187" i="15" a="1"/>
  <c r="B182" i="15" a="1"/>
  <c r="N178" i="15" a="1"/>
  <c r="M175" i="15" a="1"/>
  <c r="D172" i="15" a="1"/>
  <c r="C169" i="15" a="1"/>
  <c r="F223" i="15" a="1"/>
  <c r="K212" i="15" a="1"/>
  <c r="I202" i="15" a="1"/>
  <c r="C221" i="15" a="1"/>
  <c r="F210" i="15" a="1"/>
  <c r="D200" i="15" a="1"/>
  <c r="K213" i="15" a="1"/>
  <c r="N202" i="15" a="1"/>
  <c r="K195" i="15" a="1"/>
  <c r="J191" i="15" a="1"/>
  <c r="H186" i="15" a="1"/>
  <c r="I217" i="15" a="1"/>
  <c r="G207" i="15" a="1"/>
  <c r="C186" i="15" a="1"/>
  <c r="N222" i="15" a="1"/>
  <c r="B196" i="15" a="1"/>
  <c r="K182" i="15" a="1"/>
  <c r="B218" i="15" a="1"/>
  <c r="I201" i="15" a="1"/>
  <c r="D188" i="15" a="1"/>
  <c r="B177" i="15" a="1"/>
  <c r="E195" i="15" a="1"/>
  <c r="D185" i="15" a="1"/>
  <c r="F177" i="15" a="1"/>
  <c r="M208" i="15" a="1"/>
  <c r="J185" i="15" a="1"/>
  <c r="D207" i="15" a="1"/>
  <c r="G194" i="15" a="1"/>
  <c r="H182" i="15" a="1"/>
  <c r="H175" i="15" a="1"/>
  <c r="G167" i="15" a="1"/>
  <c r="J177" i="15" a="1"/>
  <c r="K167" i="15" a="1"/>
  <c r="F199" i="15" a="1"/>
  <c r="C172" i="15" a="1"/>
  <c r="K164" i="15" a="1"/>
  <c r="M196" i="15" a="1"/>
  <c r="M174" i="15" a="1"/>
  <c r="M221" i="15" a="1"/>
  <c r="G176" i="15" a="1"/>
  <c r="B166" i="15" a="1"/>
  <c r="M178" i="15" a="1"/>
  <c r="F217" i="15" a="1"/>
  <c r="N175" i="15" a="1"/>
  <c r="N165" i="15" a="1"/>
  <c r="K178" i="15" a="1"/>
  <c r="D159" i="15" a="1"/>
  <c r="B153" i="15" a="1"/>
  <c r="M146" i="15" a="1"/>
  <c r="G171" i="15" a="1"/>
  <c r="F160" i="15" a="1"/>
  <c r="D154" i="15" a="1"/>
  <c r="L146" i="15" a="1"/>
  <c r="K141" i="15" a="1"/>
  <c r="J138" i="15" a="1"/>
  <c r="M162" i="15" a="1"/>
  <c r="B157" i="15" a="1"/>
  <c r="J150" i="15" a="1"/>
  <c r="E143" i="15" a="1"/>
  <c r="F162" i="15" a="1"/>
  <c r="I156" i="15" a="1"/>
  <c r="D149" i="15" a="1"/>
  <c r="M142" i="15" a="1"/>
  <c r="L139" i="15" a="1"/>
  <c r="L167" i="15" a="1"/>
  <c r="F157" i="15" a="1"/>
  <c r="I150" i="15" a="1"/>
  <c r="E145" i="15" a="1"/>
  <c r="C164" i="15" a="1"/>
  <c r="H158" i="15" a="1"/>
  <c r="D153" i="15" a="1"/>
  <c r="B148" i="15" a="1"/>
  <c r="L142" i="15" a="1"/>
  <c r="F140" i="15" a="1"/>
  <c r="M137" i="15" a="1"/>
  <c r="G135" i="15" a="1"/>
  <c r="N132" i="15" a="1"/>
  <c r="H130" i="15" a="1"/>
  <c r="B128" i="15" a="1"/>
  <c r="I163" i="15" a="1"/>
  <c r="E159" i="15" a="1"/>
  <c r="L171" i="15" a="1"/>
  <c r="I140" i="15" a="1"/>
  <c r="I132" i="15" a="1"/>
  <c r="J195" i="15" a="1"/>
  <c r="F138" i="15" a="1"/>
  <c r="D132" i="15" a="1"/>
  <c r="E126" i="15" a="1"/>
  <c r="L123" i="15" a="1"/>
  <c r="F121" i="15" a="1"/>
  <c r="M118" i="15" a="1"/>
  <c r="G116" i="15" a="1"/>
  <c r="N113" i="15" a="1"/>
  <c r="H111" i="15" a="1"/>
  <c r="B109" i="15" a="1"/>
  <c r="I106" i="15" a="1"/>
  <c r="C104" i="15" a="1"/>
  <c r="J101" i="15" a="1"/>
  <c r="D99" i="15" a="1"/>
  <c r="K96" i="15" a="1"/>
  <c r="E94" i="15" a="1"/>
  <c r="L91" i="15" a="1"/>
  <c r="F89" i="15" a="1"/>
  <c r="L222" i="15" a="1"/>
  <c r="L215" i="15" a="1"/>
  <c r="B208" i="15" a="1"/>
  <c r="B201" i="15" a="1"/>
  <c r="I218" i="15" a="1"/>
  <c r="M211" i="15" a="1"/>
  <c r="G203" i="15" a="1"/>
  <c r="J197" i="15" a="1"/>
  <c r="J193" i="15" a="1"/>
  <c r="E190" i="15" a="1"/>
  <c r="K222" i="15" a="1"/>
  <c r="B216" i="15" a="1"/>
  <c r="N207" i="15" a="1"/>
  <c r="D199" i="15" a="1"/>
  <c r="D216" i="15" a="1"/>
  <c r="C202" i="15" a="1"/>
  <c r="M183" i="15" a="1"/>
  <c r="M179" i="15" a="1"/>
  <c r="H176" i="15" a="1"/>
  <c r="H172" i="15" a="1"/>
  <c r="L168" i="15" a="1"/>
  <c r="B220" i="15" a="1"/>
  <c r="E209" i="15" a="1"/>
  <c r="J224" i="15" a="1"/>
  <c r="E214" i="15" a="1"/>
  <c r="G201" i="15" a="1"/>
  <c r="D214" i="15" a="1"/>
  <c r="J199" i="15" a="1"/>
  <c r="N194" i="15" a="1"/>
  <c r="I189" i="15" a="1"/>
  <c r="G224" i="15" a="1"/>
  <c r="K210" i="15" a="1"/>
  <c r="C200" i="15" a="1"/>
  <c r="F224" i="15" a="1"/>
  <c r="L192" i="15" a="1"/>
  <c r="H181" i="15" a="1"/>
  <c r="N208" i="15" a="1"/>
  <c r="K194" i="15" a="1"/>
  <c r="B181" i="15" a="1"/>
  <c r="M197" i="15" a="1"/>
  <c r="K185" i="15" a="1"/>
  <c r="J223" i="15" a="1"/>
  <c r="H196" i="15" a="1"/>
  <c r="I182" i="15" a="1"/>
  <c r="G198" i="15" a="1"/>
  <c r="K186" i="15" a="1"/>
  <c r="E177" i="15" a="1"/>
  <c r="C168" i="15" a="1"/>
  <c r="I174" i="15" a="1"/>
  <c r="D166" i="15" a="1"/>
  <c r="J181" i="15" a="1"/>
  <c r="H170" i="15" a="1"/>
  <c r="K206" i="15" a="1"/>
  <c r="I181" i="15" a="1"/>
  <c r="B168" i="15" a="1"/>
  <c r="G174" i="15" a="1"/>
  <c r="J164" i="15" a="1"/>
  <c r="N171" i="15" a="1"/>
  <c r="B186" i="15" a="1"/>
  <c r="H169" i="15" a="1"/>
  <c r="F194" i="15" a="1"/>
  <c r="I159" i="15" a="1"/>
  <c r="D152" i="15" a="1"/>
  <c r="G144" i="15" a="1"/>
  <c r="B165" i="15" a="1"/>
  <c r="J156" i="15" a="1"/>
  <c r="J149" i="15" a="1"/>
  <c r="F142" i="15" a="1"/>
  <c r="N138" i="15" a="1"/>
  <c r="G162" i="15" a="1"/>
  <c r="L155" i="15" a="1"/>
  <c r="H147" i="15" a="1"/>
  <c r="B167" i="15" a="1"/>
  <c r="D158" i="15" a="1"/>
  <c r="J151" i="15" a="1"/>
  <c r="I143" i="15" a="1"/>
  <c r="M138" i="15" a="1"/>
  <c r="K163" i="15" a="1"/>
  <c r="B154" i="15" a="1"/>
  <c r="K147" i="15" a="1"/>
  <c r="E184" i="15" a="1"/>
  <c r="I160" i="15" a="1"/>
  <c r="I153" i="15" a="1"/>
  <c r="F147" i="15" a="1"/>
  <c r="D142" i="15" a="1"/>
  <c r="G139" i="15" a="1"/>
  <c r="J136" i="15" a="1"/>
  <c r="M133" i="15" a="1"/>
  <c r="C131" i="15" a="1"/>
  <c r="F128" i="15" a="1"/>
  <c r="C163" i="15" a="1"/>
  <c r="B158" i="15" a="1"/>
  <c r="H151" i="15" a="1"/>
  <c r="G136" i="15" a="1"/>
  <c r="K128" i="15" a="1"/>
  <c r="F148" i="15" a="1"/>
  <c r="M132" i="15" a="1"/>
  <c r="N125" i="15" a="1"/>
  <c r="D123" i="15" a="1"/>
  <c r="G120" i="15" a="1"/>
  <c r="J117" i="15" a="1"/>
  <c r="M114" i="15" a="1"/>
  <c r="C112" i="15" a="1"/>
  <c r="F109" i="15" a="1"/>
  <c r="E106" i="15" a="1"/>
  <c r="H103" i="15" a="1"/>
  <c r="K100" i="15" a="1"/>
  <c r="N97" i="15" a="1"/>
  <c r="D95" i="15" a="1"/>
  <c r="G92" i="15" a="1"/>
  <c r="J89" i="15" a="1"/>
  <c r="M86" i="15" a="1"/>
  <c r="C144" i="15" a="1"/>
  <c r="L135" i="15" a="1"/>
  <c r="E128" i="15" a="1"/>
  <c r="G149" i="15" a="1"/>
  <c r="E134" i="15" a="1"/>
  <c r="M127" i="15" a="1"/>
  <c r="J124" i="15" a="1"/>
  <c r="L158" i="15" a="1"/>
  <c r="N139" i="15" a="1"/>
  <c r="C133" i="15" a="1"/>
  <c r="J176" i="15" a="1"/>
  <c r="I136" i="15" a="1"/>
  <c r="E130" i="15" a="1"/>
  <c r="H125" i="15" a="1"/>
  <c r="B123" i="15" a="1"/>
  <c r="D146" i="15" a="1"/>
  <c r="I135" i="15" a="1"/>
  <c r="H129" i="15" a="1"/>
  <c r="I123" i="15" a="1"/>
  <c r="G115" i="15" a="1"/>
  <c r="H109" i="15" a="1"/>
  <c r="J102" i="15" a="1"/>
  <c r="K95" i="15" a="1"/>
  <c r="L89" i="15" a="1"/>
  <c r="C85" i="15" a="1"/>
  <c r="J82" i="15" a="1"/>
  <c r="D80" i="15" a="1"/>
  <c r="K77" i="15" a="1"/>
  <c r="E75" i="15" a="1"/>
  <c r="L72" i="15" a="1"/>
  <c r="F70" i="15" a="1"/>
  <c r="N137" i="15" a="1"/>
  <c r="I119" i="15" a="1"/>
  <c r="G113" i="15" a="1"/>
  <c r="H106" i="15" a="1"/>
  <c r="I100" i="15" a="1"/>
  <c r="K93" i="15" a="1"/>
  <c r="L86" i="15" a="1"/>
  <c r="E120" i="15" a="1"/>
  <c r="L113" i="15" a="1"/>
  <c r="N106" i="15" a="1"/>
  <c r="J122" i="15" a="1"/>
  <c r="K115" i="15" a="1"/>
  <c r="L109" i="15" a="1"/>
  <c r="F127" i="15" a="1"/>
  <c r="C118" i="15" a="1"/>
  <c r="E111" i="15" a="1"/>
  <c r="F104" i="15" a="1"/>
  <c r="N119" i="15" a="1"/>
  <c r="J112" i="15" a="1"/>
  <c r="K106" i="15" a="1"/>
  <c r="H121" i="15" a="1"/>
  <c r="I115" i="15" a="1"/>
  <c r="J108" i="15" a="1"/>
  <c r="K102" i="15" a="1"/>
  <c r="M95" i="15" a="1"/>
  <c r="N88" i="15" a="1"/>
  <c r="I84" i="15" a="1"/>
  <c r="C82" i="15" a="1"/>
  <c r="J79" i="15" a="1"/>
  <c r="D77" i="15" a="1"/>
  <c r="I108" i="15" a="1"/>
  <c r="C94" i="15" a="1"/>
  <c r="F86" i="15" a="1"/>
  <c r="G76" i="15" a="1"/>
  <c r="J72" i="15" a="1"/>
  <c r="F69" i="15" a="1"/>
  <c r="F65" i="15" a="1"/>
  <c r="M62" i="15" a="1"/>
  <c r="G60" i="15" a="1"/>
  <c r="N57" i="15" a="1"/>
  <c r="H55" i="15" a="1"/>
  <c r="B53" i="15" a="1"/>
  <c r="I50" i="15" a="1"/>
  <c r="C48" i="15" a="1"/>
  <c r="J45" i="15" a="1"/>
  <c r="D43" i="15" a="1"/>
  <c r="K40" i="15" a="1"/>
  <c r="E38" i="15" a="1"/>
  <c r="F52" i="15" a="1"/>
  <c r="E49" i="15" a="1"/>
  <c r="D46" i="15" a="1"/>
  <c r="C43" i="15" a="1"/>
  <c r="D38" i="15" a="1"/>
  <c r="L102" i="15" a="1"/>
  <c r="C90" i="15" a="1"/>
  <c r="L82" i="15" a="1"/>
  <c r="K66" i="15" a="1"/>
  <c r="H38" i="15" a="1"/>
  <c r="M101" i="15" a="1"/>
  <c r="D89" i="15" a="1"/>
  <c r="L78" i="15" a="1"/>
  <c r="L73" i="15" a="1"/>
  <c r="H70" i="15" a="1"/>
  <c r="F66" i="15" a="1"/>
  <c r="G63" i="15" a="1"/>
  <c r="N60" i="15" a="1"/>
  <c r="H58" i="15" a="1"/>
  <c r="K55" i="15" a="1"/>
  <c r="H46" i="15" a="1"/>
  <c r="B111" i="15" a="1"/>
  <c r="M97" i="15" a="1"/>
  <c r="D86" i="15" a="1"/>
  <c r="K76" i="15" a="1"/>
  <c r="C91" i="15" a="1"/>
  <c r="K101" i="15" a="1"/>
  <c r="D92" i="15" a="1"/>
  <c r="I82" i="15" a="1"/>
  <c r="H74" i="15" a="1"/>
  <c r="D71" i="15" a="1"/>
  <c r="J67" i="15" a="1"/>
  <c r="N63" i="15" a="1"/>
  <c r="H61" i="15" a="1"/>
  <c r="B59" i="15" a="1"/>
  <c r="I56" i="15" a="1"/>
  <c r="C54" i="15" a="1"/>
  <c r="J51" i="15" a="1"/>
  <c r="D49" i="15" a="1"/>
  <c r="K46" i="15" a="1"/>
  <c r="E44" i="15" a="1"/>
  <c r="L41" i="15" a="1"/>
  <c r="F39" i="15" a="1"/>
  <c r="B114" i="15" a="1"/>
  <c r="B96" i="15" a="1"/>
  <c r="N85" i="15" a="1"/>
  <c r="C76" i="15" a="1"/>
  <c r="M123" i="15" a="1"/>
  <c r="N95" i="15" a="1"/>
  <c r="I86" i="15" a="1"/>
  <c r="B77" i="15" a="1"/>
  <c r="K72" i="15" a="1"/>
  <c r="H69" i="15" a="1"/>
  <c r="C65" i="15" a="1"/>
  <c r="J62" i="15" a="1"/>
  <c r="D60" i="15" a="1"/>
  <c r="K57" i="15" a="1"/>
  <c r="E55" i="15" a="1"/>
  <c r="L52" i="15" a="1"/>
  <c r="F50" i="15" a="1"/>
  <c r="M47" i="15" a="1"/>
  <c r="G45" i="15" a="1"/>
  <c r="N42" i="15" a="1"/>
  <c r="H40" i="15" a="1"/>
  <c r="G221" i="15" a="1"/>
  <c r="N212" i="15" a="1"/>
  <c r="H203" i="15" a="1"/>
  <c r="K221" i="15" a="1"/>
  <c r="E213" i="15" a="1"/>
  <c r="H204" i="15" a="1"/>
  <c r="K196" i="15" a="1"/>
  <c r="B193" i="15" a="1"/>
  <c r="K188" i="15" a="1"/>
  <c r="H218" i="15" a="1"/>
  <c r="C211" i="15" a="1"/>
  <c r="F202" i="15" a="1"/>
  <c r="J216" i="15" a="1"/>
  <c r="H201" i="15" a="1"/>
  <c r="E183" i="15" a="1"/>
  <c r="J178" i="15" a="1"/>
  <c r="F174" i="15" a="1"/>
  <c r="B170" i="15" a="1"/>
  <c r="K224" i="15" a="1"/>
  <c r="M209" i="15" a="1"/>
  <c r="N223" i="15" a="1"/>
  <c r="N210" i="15" a="1"/>
  <c r="J222" i="15" a="1"/>
  <c r="H207" i="15" a="1"/>
  <c r="I196" i="15" a="1"/>
  <c r="G190" i="15" a="1"/>
  <c r="K184" i="15" a="1"/>
  <c r="E210" i="15" a="1"/>
  <c r="G185" i="15" a="1"/>
  <c r="M213" i="15" a="1"/>
  <c r="M188" i="15" a="1"/>
  <c r="I222" i="15" a="1"/>
  <c r="E197" i="15" a="1"/>
  <c r="J183" i="15" a="1"/>
  <c r="N195" i="15" a="1"/>
  <c r="D182" i="15" a="1"/>
  <c r="E216" i="15" a="1"/>
  <c r="I192" i="15" a="1"/>
  <c r="J205" i="15" a="1"/>
  <c r="I188" i="15" a="1"/>
  <c r="G178" i="15" a="1"/>
  <c r="J215" i="15" a="1"/>
  <c r="L173" i="15" a="1"/>
  <c r="B219" i="15" a="1"/>
  <c r="F175" i="15" a="1"/>
  <c r="F163" i="15" a="1"/>
  <c r="L183" i="15" a="1"/>
  <c r="G168" i="15" a="1"/>
  <c r="G172" i="15" a="1"/>
  <c r="F196" i="15" a="1"/>
  <c r="K168" i="15" a="1"/>
  <c r="C175" i="15" a="1"/>
  <c r="L162" i="15" a="1"/>
  <c r="B162" i="15" a="1"/>
  <c r="G153" i="15" a="1"/>
  <c r="B144" i="15" a="1"/>
  <c r="H162" i="15" a="1"/>
  <c r="B155" i="15" a="1"/>
  <c r="G145" i="15" a="1"/>
  <c r="M139" i="15" a="1"/>
  <c r="F166" i="15" a="1"/>
  <c r="D156" i="15" a="1"/>
  <c r="C147" i="15" a="1"/>
  <c r="E164" i="15" a="1"/>
  <c r="H154" i="15" a="1"/>
  <c r="G147" i="15" a="1"/>
  <c r="K140" i="15" a="1"/>
  <c r="B169" i="15" a="1"/>
  <c r="C156" i="15" a="1"/>
  <c r="B147" i="15" a="1"/>
  <c r="J167" i="15" a="1"/>
  <c r="E157" i="15" a="1"/>
  <c r="M150" i="15" a="1"/>
  <c r="H143" i="15" a="1"/>
  <c r="B140" i="15" a="1"/>
  <c r="N136" i="15" a="1"/>
  <c r="I133" i="15" a="1"/>
  <c r="D130" i="15" a="1"/>
  <c r="C127" i="15" a="1"/>
  <c r="F161" i="15" a="1"/>
  <c r="E208" i="15" a="1"/>
  <c r="G137" i="15" a="1"/>
  <c r="G129" i="15" a="1"/>
  <c r="N146" i="15" a="1"/>
  <c r="G130" i="15" a="1"/>
  <c r="B125" i="15" a="1"/>
  <c r="N121" i="15" a="1"/>
  <c r="I118" i="15" a="1"/>
  <c r="H115" i="15" a="1"/>
  <c r="G112" i="15" a="1"/>
  <c r="K108" i="15" a="1"/>
  <c r="J105" i="15" a="1"/>
  <c r="I102" i="15" a="1"/>
  <c r="H99" i="15" a="1"/>
  <c r="C96" i="15" a="1"/>
  <c r="B93" i="15" a="1"/>
  <c r="N89" i="15" a="1"/>
  <c r="N188" i="15" a="1"/>
  <c r="H141" i="15" a="1"/>
  <c r="H132" i="15" a="1"/>
  <c r="I162" i="15" a="1"/>
  <c r="K136" i="15" a="1"/>
  <c r="J129" i="15" a="1"/>
  <c r="N124" i="15" a="1"/>
  <c r="M153" i="15" a="1"/>
  <c r="C138" i="15" a="1"/>
  <c r="J130" i="15" a="1"/>
  <c r="J147" i="15" a="1"/>
  <c r="K132" i="15" a="1"/>
  <c r="C126" i="15" a="1"/>
  <c r="F123" i="15" a="1"/>
  <c r="L144" i="15" a="1"/>
  <c r="I134" i="15" a="1"/>
  <c r="B127" i="15" a="1"/>
  <c r="J119" i="15" a="1"/>
  <c r="N111" i="15" a="1"/>
  <c r="I104" i="15" a="1"/>
  <c r="D97" i="15" a="1"/>
  <c r="F88" i="15" a="1"/>
  <c r="H84" i="15" a="1"/>
  <c r="K81" i="15" a="1"/>
  <c r="N78" i="15" a="1"/>
  <c r="D76" i="15" a="1"/>
  <c r="G73" i="15" a="1"/>
  <c r="J70" i="15" a="1"/>
  <c r="B134" i="15" a="1"/>
  <c r="F118" i="15" a="1"/>
  <c r="N110" i="15" a="1"/>
  <c r="I103" i="15" a="1"/>
  <c r="D96" i="15" a="1"/>
  <c r="L88" i="15" a="1"/>
  <c r="C121" i="15" a="1"/>
  <c r="F112" i="15" a="1"/>
  <c r="N104" i="15" a="1"/>
  <c r="D120" i="15" a="1"/>
  <c r="L112" i="15" a="1"/>
  <c r="G105" i="15" a="1"/>
  <c r="E119" i="15" a="1"/>
  <c r="K111" i="15" a="1"/>
  <c r="C153" i="15" a="1"/>
  <c r="I117" i="15" a="1"/>
  <c r="D110" i="15" a="1"/>
  <c r="E132" i="15" a="1"/>
  <c r="B118" i="15" a="1"/>
  <c r="J110" i="15" a="1"/>
  <c r="E103" i="15" a="1"/>
  <c r="F95" i="15" a="1"/>
  <c r="N87" i="15" a="1"/>
  <c r="J83" i="15" a="1"/>
  <c r="M80" i="15" a="1"/>
  <c r="C78" i="15" a="1"/>
  <c r="G121" i="15" a="1"/>
  <c r="G97" i="15" a="1"/>
  <c r="F84" i="15" a="1"/>
  <c r="C75" i="15" a="1"/>
  <c r="G71" i="15" a="1"/>
  <c r="L67" i="15" a="1"/>
  <c r="L63" i="15" a="1"/>
  <c r="B61" i="15" a="1"/>
  <c r="E58" i="15" a="1"/>
  <c r="D55" i="15" a="1"/>
  <c r="G52" i="15" a="1"/>
  <c r="J49" i="15" a="1"/>
  <c r="M46" i="15" a="1"/>
  <c r="C44" i="15" a="1"/>
  <c r="F41" i="15" a="1"/>
  <c r="I38" i="15" a="1"/>
  <c r="B52" i="15" a="1"/>
  <c r="J48" i="15" a="1"/>
  <c r="E45" i="15" a="1"/>
  <c r="N40" i="15" a="1"/>
  <c r="I120" i="15" a="1"/>
  <c r="N94" i="15" a="1"/>
  <c r="K84" i="15" a="1"/>
  <c r="B66" i="15" a="1"/>
  <c r="I89" i="15" a="1"/>
  <c r="C97" i="15" a="1"/>
  <c r="K83" i="15" a="1"/>
  <c r="B75" i="15" a="1"/>
  <c r="F71" i="15" a="1"/>
  <c r="B67" i="15" a="1"/>
  <c r="C63" i="15" a="1"/>
  <c r="F60" i="15" a="1"/>
  <c r="I57" i="15" a="1"/>
  <c r="J52" i="15" a="1"/>
  <c r="H93" i="15" a="1"/>
  <c r="N100" i="15" a="1"/>
  <c r="K86" i="15" a="1"/>
  <c r="B68" i="15" a="1"/>
  <c r="C129" i="15" a="1"/>
  <c r="F99" i="15" a="1"/>
  <c r="I87" i="15" a="1"/>
  <c r="K75" i="15" a="1"/>
  <c r="B72" i="15" a="1"/>
  <c r="F68" i="15" a="1"/>
  <c r="J63" i="15" a="1"/>
  <c r="M60" i="15" a="1"/>
  <c r="C58" i="15" a="1"/>
  <c r="F55" i="15" a="1"/>
  <c r="I52" i="15" a="1"/>
  <c r="L49" i="15" a="1"/>
  <c r="B47" i="15" a="1"/>
  <c r="N43" i="15" a="1"/>
  <c r="D41" i="15" a="1"/>
  <c r="G38" i="15" a="1"/>
  <c r="E99" i="15" a="1"/>
  <c r="D88" i="15" a="1"/>
  <c r="I78" i="15" a="1"/>
  <c r="G83" i="15" a="1"/>
  <c r="C95" i="15" a="1"/>
  <c r="G84" i="15" a="1"/>
  <c r="L74" i="15" a="1"/>
  <c r="C71" i="15" a="1"/>
  <c r="D67" i="15" a="1"/>
  <c r="E63" i="15" a="1"/>
  <c r="H60" i="15" a="1"/>
  <c r="G57" i="15" a="1"/>
  <c r="J54" i="15" a="1"/>
  <c r="M51" i="15" a="1"/>
  <c r="C49" i="15" a="1"/>
  <c r="F46" i="15" a="1"/>
  <c r="I43" i="15" a="1"/>
  <c r="L40" i="15" a="1"/>
  <c r="B38" i="15" a="1"/>
  <c r="F85" i="15" a="1"/>
  <c r="J37" i="15" a="1"/>
  <c r="I37" i="15" a="1"/>
  <c r="K220" i="15" a="1"/>
  <c r="E212" i="15" a="1"/>
  <c r="C203" i="15" a="1"/>
  <c r="B221" i="15" a="1"/>
  <c r="I212" i="15" a="1"/>
  <c r="K202" i="15" a="1"/>
  <c r="G196" i="15" a="1"/>
  <c r="K192" i="15" a="1"/>
  <c r="C188" i="15" a="1"/>
  <c r="L217" i="15" a="1"/>
  <c r="B209" i="15" a="1"/>
  <c r="J201" i="15" a="1"/>
  <c r="I215" i="15" a="1"/>
  <c r="M200" i="15" a="1"/>
  <c r="F182" i="15" a="1"/>
  <c r="F178" i="15" a="1"/>
  <c r="B174" i="15" a="1"/>
  <c r="K169" i="15" a="1"/>
  <c r="J221" i="15" a="1"/>
  <c r="L208" i="15" a="1"/>
  <c r="D222" i="15" a="1"/>
  <c r="B207" i="15" a="1"/>
  <c r="C218" i="15" a="1"/>
  <c r="M206" i="15" a="1"/>
  <c r="D196" i="15" a="1"/>
  <c r="B190" i="15" a="1"/>
  <c r="G220" i="15" a="1"/>
  <c r="J209" i="15" a="1"/>
  <c r="B185" i="15" a="1"/>
  <c r="F212" i="15" a="1"/>
  <c r="B187" i="15" a="1"/>
  <c r="K216" i="15" a="1"/>
  <c r="J196" i="15" a="1"/>
  <c r="L179" i="15" a="1"/>
  <c r="N191" i="15" a="1"/>
  <c r="L181" i="15" a="1"/>
  <c r="G213" i="15" a="1"/>
  <c r="E189" i="15" a="1"/>
  <c r="N203" i="15" a="1"/>
  <c r="M187" i="15" a="1"/>
  <c r="I176" i="15" a="1"/>
  <c r="M207" i="15" a="1"/>
  <c r="F173" i="15" a="1"/>
  <c r="E211" i="15" a="1"/>
  <c r="K171" i="15" a="1"/>
  <c r="J218" i="15" a="1"/>
  <c r="G182" i="15" a="1"/>
  <c r="C214" i="15" a="1"/>
  <c r="B172" i="15" a="1"/>
  <c r="K187" i="15" a="1"/>
  <c r="F168" i="15" a="1"/>
  <c r="K174" i="15" a="1"/>
  <c r="C162" i="15" a="1"/>
  <c r="J161" i="15" a="1"/>
  <c r="L151" i="15" a="1"/>
  <c r="F143" i="15" a="1"/>
  <c r="I161" i="15" a="1"/>
  <c r="I152" i="15" a="1"/>
  <c r="K144" i="15" a="1"/>
  <c r="I139" i="15" a="1"/>
  <c r="L163" i="15" a="1"/>
  <c r="K153" i="15" a="1"/>
  <c r="G146" i="15" a="1"/>
  <c r="E163" i="15" a="1"/>
  <c r="C154" i="15" a="1"/>
  <c r="K146" i="15" a="1"/>
  <c r="G140" i="15" a="1"/>
  <c r="L164" i="15" a="1"/>
  <c r="J153" i="15" a="1"/>
  <c r="F146" i="15" a="1"/>
  <c r="J163" i="15" a="1"/>
  <c r="M156" i="15" a="1"/>
  <c r="L149" i="15" a="1"/>
  <c r="C143" i="15" a="1"/>
  <c r="K139" i="15" a="1"/>
  <c r="F136" i="15" a="1"/>
  <c r="E133" i="15" a="1"/>
  <c r="M129" i="15" a="1"/>
  <c r="L126" i="15" a="1"/>
  <c r="H160" i="15" a="1"/>
  <c r="D157" i="15" a="1"/>
  <c r="M136" i="15" a="1"/>
  <c r="J127" i="15" a="1"/>
  <c r="L137" i="15" a="1"/>
  <c r="K129" i="15" a="1"/>
  <c r="K124" i="15" a="1"/>
  <c r="J121" i="15" a="1"/>
  <c r="E118" i="15" a="1"/>
  <c r="D115" i="15" a="1"/>
  <c r="L111" i="15" a="1"/>
  <c r="G108" i="15" a="1"/>
  <c r="F105" i="15" a="1"/>
  <c r="E102" i="15" a="1"/>
  <c r="M98" i="15" a="1"/>
  <c r="L95" i="15" a="1"/>
  <c r="K92" i="15" a="1"/>
  <c r="B89" i="15" a="1"/>
  <c r="J159" i="15" a="1"/>
  <c r="E140" i="15" a="1"/>
  <c r="L131" i="15" a="1"/>
  <c r="N155" i="15" a="1"/>
  <c r="E135" i="15" a="1"/>
  <c r="I128" i="15" a="1"/>
  <c r="F124" i="15" a="1"/>
  <c r="E152" i="15" a="1"/>
  <c r="J137" i="15" a="1"/>
  <c r="N129" i="15" a="1"/>
  <c r="E146" i="15" a="1"/>
  <c r="J131" i="15" a="1"/>
  <c r="L125" i="15" a="1"/>
  <c r="K122" i="15" a="1"/>
  <c r="C142" i="15" a="1"/>
  <c r="K133" i="15" a="1"/>
  <c r="K148" i="15" a="1"/>
  <c r="M117" i="15" a="1"/>
  <c r="H110" i="15" a="1"/>
  <c r="C103" i="15" a="1"/>
  <c r="E95" i="15" a="1"/>
  <c r="M87" i="15" a="1"/>
  <c r="D84" i="15" a="1"/>
  <c r="G81" i="15" a="1"/>
  <c r="J78" i="15" a="1"/>
  <c r="M75" i="15" a="1"/>
  <c r="C73" i="15" a="1"/>
  <c r="B70" i="15" a="1"/>
  <c r="G128" i="15" a="1"/>
  <c r="L117" i="15" a="1"/>
  <c r="G110" i="15" a="1"/>
  <c r="B103" i="15" a="1"/>
  <c r="J95" i="15" a="1"/>
  <c r="E88" i="15" a="1"/>
  <c r="G119" i="15" a="1"/>
  <c r="M111" i="15" a="1"/>
  <c r="H104" i="15" a="1"/>
  <c r="F119" i="15" a="1"/>
  <c r="E112" i="15" a="1"/>
  <c r="M104" i="15" a="1"/>
  <c r="J118" i="15" a="1"/>
  <c r="K110" i="15" a="1"/>
  <c r="N135" i="15" a="1"/>
  <c r="C117" i="15" a="1"/>
  <c r="K109" i="15" a="1"/>
  <c r="J126" i="15" a="1"/>
  <c r="H117" i="15" a="1"/>
  <c r="C110" i="15" a="1"/>
  <c r="E101" i="15" a="1"/>
  <c r="M93" i="15" a="1"/>
  <c r="C86" i="15" a="1"/>
  <c r="F83" i="15" a="1"/>
  <c r="I80" i="15" a="1"/>
  <c r="L77" i="15" a="1"/>
  <c r="H116" i="15" a="1"/>
  <c r="I92" i="15" a="1"/>
  <c r="L83" i="15" a="1"/>
  <c r="K74" i="15" a="1"/>
  <c r="B71" i="15" a="1"/>
  <c r="C67" i="15" a="1"/>
  <c r="H63" i="15" a="1"/>
  <c r="K60" i="15" a="1"/>
  <c r="J57" i="15" a="1"/>
  <c r="M54" i="15" a="1"/>
  <c r="C52" i="15" a="1"/>
  <c r="F49" i="15" a="1"/>
  <c r="I46" i="15" a="1"/>
  <c r="L43" i="15" a="1"/>
  <c r="B41" i="15" a="1"/>
  <c r="F56" i="15" a="1"/>
  <c r="K51" i="15" a="1"/>
  <c r="F48" i="15" a="1"/>
  <c r="N44" i="15" a="1"/>
  <c r="F40" i="15" a="1"/>
  <c r="N115" i="15" a="1"/>
  <c r="J91" i="15" a="1"/>
  <c r="E82" i="15" a="1"/>
  <c r="J65" i="15" a="1"/>
  <c r="N80" i="15" a="1"/>
  <c r="I95" i="15" a="1"/>
  <c r="D83" i="15" a="1"/>
  <c r="I74" i="15" a="1"/>
  <c r="M70" i="15" a="1"/>
  <c r="N65" i="15" a="1"/>
  <c r="L62" i="15" a="1"/>
  <c r="B60" i="15" a="1"/>
  <c r="E57" i="15" a="1"/>
  <c r="G51" i="15" a="1"/>
  <c r="H86" i="15" a="1"/>
  <c r="G99" i="15" a="1"/>
  <c r="J84" i="15" a="1"/>
  <c r="F67" i="15" a="1"/>
  <c r="G118" i="15" a="1"/>
  <c r="H98" i="15" a="1"/>
  <c r="I85" i="15" a="1"/>
  <c r="F75" i="15" a="1"/>
  <c r="J71" i="15" a="1"/>
  <c r="N66" i="15" a="1"/>
  <c r="F63" i="15" a="1"/>
  <c r="I60" i="15" a="1"/>
  <c r="L57" i="15" a="1"/>
  <c r="B55" i="15" a="1"/>
  <c r="E52" i="15" a="1"/>
  <c r="H49" i="15" a="1"/>
  <c r="G46" i="15" a="1"/>
  <c r="J43" i="15" a="1"/>
  <c r="M40" i="15" a="1"/>
  <c r="C38" i="15" a="1"/>
  <c r="G98" i="15" a="1"/>
  <c r="G87" i="15" a="1"/>
  <c r="J76" i="15" a="1"/>
  <c r="H113" i="15" a="1"/>
  <c r="G94" i="15" a="1"/>
  <c r="H82" i="15" a="1"/>
  <c r="G74" i="15" a="1"/>
  <c r="K70" i="15" a="1"/>
  <c r="H66" i="15" a="1"/>
  <c r="N62" i="15" a="1"/>
  <c r="M59" i="15" a="1"/>
  <c r="C57" i="15" a="1"/>
  <c r="F54" i="15" a="1"/>
  <c r="I51" i="15" a="1"/>
  <c r="L48" i="15" a="1"/>
  <c r="B46" i="15" a="1"/>
  <c r="E43" i="15" a="1"/>
  <c r="D40" i="15" a="1"/>
  <c r="N116" i="15" a="1"/>
  <c r="M82" i="15" a="1"/>
  <c r="F37" i="15" a="1"/>
  <c r="D37" i="15" a="1"/>
  <c r="F220" i="15" a="1"/>
  <c r="M210" i="15" a="1"/>
  <c r="G202" i="15" a="1"/>
  <c r="E219" i="15" a="1"/>
  <c r="G209" i="15" a="1"/>
  <c r="B202" i="15" a="1"/>
  <c r="C196" i="15" a="1"/>
  <c r="L191" i="15" a="1"/>
  <c r="L187" i="15" a="1"/>
  <c r="C217" i="15" a="1"/>
  <c r="J208" i="15" a="1"/>
  <c r="C224" i="15" a="1"/>
  <c r="N214" i="15" a="1"/>
  <c r="G200" i="15" a="1"/>
  <c r="K181" i="15" a="1"/>
  <c r="G177" i="15" a="1"/>
  <c r="K173" i="15" a="1"/>
  <c r="G169" i="15" a="1"/>
  <c r="G219" i="15" a="1"/>
  <c r="E204" i="15" a="1"/>
  <c r="I221" i="15" a="1"/>
  <c r="G206" i="15" a="1"/>
  <c r="J217" i="15" a="1"/>
  <c r="E205" i="15" a="1"/>
  <c r="F195" i="15" a="1"/>
  <c r="D189" i="15" a="1"/>
  <c r="L219" i="15" a="1"/>
  <c r="K205" i="15" a="1"/>
  <c r="F184" i="15" a="1"/>
  <c r="H209" i="15" a="1"/>
  <c r="L184" i="15" a="1"/>
  <c r="D215" i="15" a="1"/>
  <c r="B194" i="15" a="1"/>
  <c r="I178" i="15" a="1"/>
  <c r="F191" i="15" a="1"/>
  <c r="N180" i="15" a="1"/>
  <c r="K211" i="15" a="1"/>
  <c r="I184" i="15" a="1"/>
  <c r="G199" i="15" a="1"/>
  <c r="D186" i="15" a="1"/>
  <c r="L174" i="15" a="1"/>
  <c r="M203" i="15" a="1"/>
  <c r="F169" i="15" a="1"/>
  <c r="F203" i="15" a="1"/>
  <c r="F171" i="15" a="1"/>
  <c r="H214" i="15" a="1"/>
  <c r="M176" i="15" a="1"/>
  <c r="D202" i="15" a="1"/>
  <c r="D171" i="15" a="1"/>
  <c r="F183" i="15" a="1"/>
  <c r="B191" i="15" a="1"/>
  <c r="K172" i="15" a="1"/>
  <c r="B205" i="15" a="1"/>
  <c r="F158" i="15" a="1"/>
  <c r="B150" i="15" a="1"/>
  <c r="D220" i="15" a="1"/>
  <c r="D161" i="15" a="1"/>
  <c r="G215" i="15" a="1"/>
  <c r="J200" i="15" a="1"/>
  <c r="J213" i="15" a="1"/>
  <c r="M198" i="15" a="1"/>
  <c r="D191" i="15" a="1"/>
  <c r="F221" i="15" a="1"/>
  <c r="D206" i="15" a="1"/>
  <c r="H219" i="15" a="1"/>
  <c r="M184" i="15" a="1"/>
  <c r="C177" i="15" a="1"/>
  <c r="E171" i="15" a="1"/>
  <c r="F218" i="15" a="1"/>
  <c r="K198" i="15" a="1"/>
  <c r="M201" i="15" a="1"/>
  <c r="I203" i="15" a="1"/>
  <c r="H192" i="15" a="1"/>
  <c r="N216" i="15" a="1"/>
  <c r="L186" i="15" a="1"/>
  <c r="D192" i="15" a="1"/>
  <c r="L207" i="15" a="1"/>
  <c r="E185" i="15" a="1"/>
  <c r="J188" i="15" a="1"/>
  <c r="N217" i="15" a="1"/>
  <c r="B213" i="15" a="1"/>
  <c r="H183" i="15" a="1"/>
  <c r="M169" i="15" a="1"/>
  <c r="I168" i="15" a="1"/>
  <c r="N176" i="15" a="1"/>
  <c r="E188" i="15" a="1"/>
  <c r="I191" i="15" a="1"/>
  <c r="F165" i="15" a="1"/>
  <c r="J187" i="15" a="1"/>
  <c r="I164" i="15" a="1"/>
  <c r="K156" i="15" a="1"/>
  <c r="D194" i="15" a="1"/>
  <c r="E156" i="15" a="1"/>
  <c r="F144" i="15" a="1"/>
  <c r="M177" i="15" a="1"/>
  <c r="E158" i="15" a="1"/>
  <c r="K145" i="15" a="1"/>
  <c r="G159" i="15" a="1"/>
  <c r="H148" i="15" a="1"/>
  <c r="C140" i="15" a="1"/>
  <c r="N158" i="15" a="1"/>
  <c r="L148" i="15" a="1"/>
  <c r="D163" i="15" a="1"/>
  <c r="G154" i="15" a="1"/>
  <c r="M144" i="15" a="1"/>
  <c r="C139" i="15" a="1"/>
  <c r="C135" i="15" a="1"/>
  <c r="G131" i="15" a="1"/>
  <c r="H173" i="15" a="1"/>
  <c r="J157" i="15" a="1"/>
  <c r="L141" i="15" a="1"/>
  <c r="N126" i="15" a="1"/>
  <c r="F135" i="15" a="1"/>
  <c r="J125" i="15" a="1"/>
  <c r="B121" i="15" a="1"/>
  <c r="B117" i="15" a="1"/>
  <c r="B113" i="15" a="1"/>
  <c r="C108" i="15" a="1"/>
  <c r="G104" i="15" a="1"/>
  <c r="C100" i="15" a="1"/>
  <c r="H95" i="15" a="1"/>
  <c r="D91" i="15" a="1"/>
  <c r="H87" i="15" a="1"/>
  <c r="B139" i="15" a="1"/>
  <c r="F129" i="15" a="1"/>
  <c r="K137" i="15" a="1"/>
  <c r="D127" i="15" a="1"/>
  <c r="G123" i="15" a="1"/>
  <c r="D141" i="15" a="1"/>
  <c r="M128" i="15" a="1"/>
  <c r="C136" i="15" a="1"/>
  <c r="K126" i="15" a="1"/>
  <c r="B175" i="15" a="1"/>
  <c r="B138" i="15" a="1"/>
  <c r="L128" i="15" a="1"/>
  <c r="G117" i="15" a="1"/>
  <c r="I107" i="15" a="1"/>
  <c r="D98" i="15" a="1"/>
  <c r="F87" i="15" a="1"/>
  <c r="E83" i="15" a="1"/>
  <c r="I79" i="15" a="1"/>
  <c r="I75" i="15" a="1"/>
  <c r="M71" i="15" a="1"/>
  <c r="H68" i="15" a="1"/>
  <c r="F116" i="15" a="1"/>
  <c r="N107" i="15" a="1"/>
  <c r="C98" i="15" a="1"/>
  <c r="M160" i="15" a="1"/>
  <c r="L116" i="15" a="1"/>
  <c r="G107" i="15" a="1"/>
  <c r="D118" i="15" a="1"/>
  <c r="F108" i="15" a="1"/>
  <c r="M120" i="15" a="1"/>
  <c r="E109" i="15" a="1"/>
  <c r="G122" i="15" a="1"/>
  <c r="D112" i="15" a="1"/>
  <c r="D124" i="15" a="1"/>
  <c r="I113" i="15" a="1"/>
  <c r="D105" i="15" a="1"/>
  <c r="G93" i="15" a="1"/>
  <c r="D85" i="15" a="1"/>
  <c r="H81" i="15" a="1"/>
  <c r="H77" i="15" a="1"/>
  <c r="B102" i="15" a="1"/>
  <c r="J88" i="15" a="1"/>
  <c r="E74" i="15" a="1"/>
  <c r="L69" i="15" a="1"/>
  <c r="G64" i="15" a="1"/>
  <c r="F213" i="15" a="1"/>
  <c r="D224" i="15" a="1"/>
  <c r="K208" i="15" a="1"/>
  <c r="I198" i="15" a="1"/>
  <c r="M190" i="15" a="1"/>
  <c r="M218" i="15" a="1"/>
  <c r="C204" i="15" a="1"/>
  <c r="I210" i="15" a="1"/>
  <c r="D184" i="15" a="1"/>
  <c r="L176" i="15" a="1"/>
  <c r="N170" i="15" a="1"/>
  <c r="K217" i="15" a="1"/>
  <c r="I216" i="15" a="1"/>
  <c r="L200" i="15" a="1"/>
  <c r="B199" i="15" a="1"/>
  <c r="B192" i="15" a="1"/>
  <c r="F216" i="15" a="1"/>
  <c r="B184" i="15" a="1"/>
  <c r="D190" i="15" a="1"/>
  <c r="C206" i="15" a="1"/>
  <c r="J184" i="15" a="1"/>
  <c r="B188" i="15" a="1"/>
  <c r="D210" i="15" a="1"/>
  <c r="B210" i="15" a="1"/>
  <c r="C182" i="15" a="1"/>
  <c r="D169" i="15" a="1"/>
  <c r="F167" i="15" a="1"/>
  <c r="M170" i="15" a="1"/>
  <c r="I186" i="15" a="1"/>
  <c r="K189" i="15" a="1"/>
  <c r="I209" i="15" a="1"/>
  <c r="G184" i="15" a="1"/>
  <c r="E187" i="15" a="1"/>
  <c r="J154" i="15" a="1"/>
  <c r="E176" i="15" a="1"/>
  <c r="G155" i="15" a="1"/>
  <c r="J142" i="15" a="1"/>
  <c r="E174" i="15" a="1"/>
  <c r="G157" i="15" a="1"/>
  <c r="N143" i="15" a="1"/>
  <c r="B159" i="15" a="1"/>
  <c r="L147" i="15" a="1"/>
  <c r="I138" i="15" a="1"/>
  <c r="I158" i="15" a="1"/>
  <c r="C148" i="15" a="1"/>
  <c r="K162" i="15" a="1"/>
  <c r="F152" i="15" a="1"/>
  <c r="D144" i="15" a="1"/>
  <c r="L138" i="15" a="1"/>
  <c r="L134" i="15" a="1"/>
  <c r="L130" i="15" a="1"/>
  <c r="E170" i="15" a="1"/>
  <c r="L156" i="15" a="1"/>
  <c r="F139" i="15" a="1"/>
  <c r="D170" i="15" a="1"/>
  <c r="M134" i="15" a="1"/>
  <c r="F125" i="15" a="1"/>
  <c r="K120" i="15" a="1"/>
  <c r="K116" i="15" a="1"/>
  <c r="K112" i="15" a="1"/>
  <c r="L107" i="15" a="1"/>
  <c r="L103" i="15" a="1"/>
  <c r="L99" i="15" a="1"/>
  <c r="M94" i="15" a="1"/>
  <c r="M90" i="15" a="1"/>
  <c r="D87" i="15" a="1"/>
  <c r="E138" i="15" a="1"/>
  <c r="I127" i="15" a="1"/>
  <c r="D137" i="15" a="1"/>
  <c r="H126" i="15" a="1"/>
  <c r="C123" i="15" a="1"/>
  <c r="K138" i="15" a="1"/>
  <c r="D128" i="15" a="1"/>
  <c r="J134" i="15" a="1"/>
  <c r="G126" i="15" a="1"/>
  <c r="E161" i="15" a="1"/>
  <c r="H137" i="15" a="1"/>
  <c r="C128" i="15" a="1"/>
  <c r="M116" i="15" a="1"/>
  <c r="B107" i="15" a="1"/>
  <c r="K97" i="15" a="1"/>
  <c r="G86" i="15" a="1"/>
  <c r="N82" i="15" a="1"/>
  <c r="E79" i="15" a="1"/>
  <c r="N74" i="15" a="1"/>
  <c r="I71" i="15" a="1"/>
  <c r="H164" i="15" a="1"/>
  <c r="M115" i="15" a="1"/>
  <c r="B106" i="15" a="1"/>
  <c r="J96" i="15" a="1"/>
  <c r="M145" i="15" a="1"/>
  <c r="E116" i="15" a="1"/>
  <c r="G106" i="15" a="1"/>
  <c r="K117" i="15" a="1"/>
  <c r="M107" i="15" a="1"/>
  <c r="B120" i="15" a="1"/>
  <c r="L108" i="15" a="1"/>
  <c r="I121" i="15" a="1"/>
  <c r="J111" i="15" a="1"/>
  <c r="F122" i="15" a="1"/>
  <c r="C113" i="15" a="1"/>
  <c r="K103" i="15" a="1"/>
  <c r="M92" i="15" a="1"/>
  <c r="M84" i="15" a="1"/>
  <c r="D81" i="15" a="1"/>
  <c r="M76" i="15" a="1"/>
  <c r="H100" i="15" a="1"/>
  <c r="C87" i="15" a="1"/>
  <c r="M73" i="15" a="1"/>
  <c r="N68" i="15" a="1"/>
  <c r="C64" i="15" a="1"/>
  <c r="L59" i="15" a="1"/>
  <c r="G56" i="15" a="1"/>
  <c r="K52" i="15" a="1"/>
  <c r="K48" i="15" a="1"/>
  <c r="B45" i="15" a="1"/>
  <c r="J41" i="15" a="1"/>
  <c r="H54" i="15" a="1"/>
  <c r="D50" i="15" a="1"/>
  <c r="I45" i="15" a="1"/>
  <c r="L38" i="15" a="1"/>
  <c r="B98" i="15" a="1"/>
  <c r="E85" i="15" a="1"/>
  <c r="L42" i="15" a="1"/>
  <c r="G103" i="15" a="1"/>
  <c r="J85" i="15" a="1"/>
  <c r="F73" i="15" a="1"/>
  <c r="L224" i="15" a="1"/>
  <c r="F207" i="15" a="1"/>
  <c r="C216" i="15" a="1"/>
  <c r="N197" i="15" a="1"/>
  <c r="B189" i="15" a="1"/>
  <c r="H211" i="15" a="1"/>
  <c r="N209" i="15" a="1"/>
  <c r="C181" i="15" a="1"/>
  <c r="M171" i="15" a="1"/>
  <c r="D213" i="15" a="1"/>
  <c r="M214" i="15" a="1"/>
  <c r="I208" i="15" a="1"/>
  <c r="L188" i="15" a="1"/>
  <c r="C205" i="15" a="1"/>
  <c r="N204" i="15" a="1"/>
  <c r="I204" i="15" a="1"/>
  <c r="G204" i="15" a="1"/>
  <c r="C178" i="15" a="1"/>
  <c r="H208" i="15" a="1"/>
  <c r="B180" i="15" a="1"/>
  <c r="D174" i="15" a="1"/>
  <c r="H166" i="15" a="1"/>
  <c r="J173" i="15" a="1"/>
  <c r="G170" i="15" a="1"/>
  <c r="G180" i="15" a="1"/>
  <c r="N163" i="15" a="1"/>
  <c r="I147" i="15" a="1"/>
  <c r="K151" i="15" a="1"/>
  <c r="C141" i="15" a="1"/>
  <c r="K160" i="15" a="1"/>
  <c r="H200" i="15" a="1"/>
  <c r="E153" i="15" a="1"/>
  <c r="F141" i="15" a="1"/>
  <c r="K157" i="15" a="1"/>
  <c r="D143" i="15" a="1"/>
  <c r="B156" i="15" a="1"/>
  <c r="H142" i="15" a="1"/>
  <c r="I137" i="15" a="1"/>
  <c r="B132" i="15" a="1"/>
  <c r="J168" i="15" a="1"/>
  <c r="K154" i="15" a="1"/>
  <c r="D131" i="15" a="1"/>
  <c r="N133" i="15" a="1"/>
  <c r="H123" i="15" a="1"/>
  <c r="N117" i="15" a="1"/>
  <c r="D111" i="15" a="1"/>
  <c r="M106" i="15" a="1"/>
  <c r="B101" i="15" a="1"/>
  <c r="I94" i="15" a="1"/>
  <c r="K88" i="15" a="1"/>
  <c r="H145" i="15" a="1"/>
  <c r="M126" i="15" a="1"/>
  <c r="L132" i="15" a="1"/>
  <c r="B124" i="15" a="1"/>
  <c r="D136" i="15" a="1"/>
  <c r="D155" i="15" a="1"/>
  <c r="H128" i="15" a="1"/>
  <c r="C155" i="15" a="1"/>
  <c r="B133" i="15" a="1"/>
  <c r="E121" i="15" a="1"/>
  <c r="I105" i="15" a="1"/>
  <c r="L92" i="15" a="1"/>
  <c r="M83" i="15" a="1"/>
  <c r="F78" i="15" a="1"/>
  <c r="B74" i="15" a="1"/>
  <c r="C69" i="15" a="1"/>
  <c r="F115" i="15" a="1"/>
  <c r="I101" i="15" a="1"/>
  <c r="K90" i="15" a="1"/>
  <c r="L114" i="15" a="1"/>
  <c r="F133" i="15" a="1"/>
  <c r="L110" i="15" a="1"/>
  <c r="J116" i="15" a="1"/>
  <c r="F106" i="15" a="1"/>
  <c r="J114" i="15" a="1"/>
  <c r="J120" i="15" a="1"/>
  <c r="D108" i="15" a="1"/>
  <c r="L97" i="15" a="1"/>
  <c r="E84" i="15" a="1"/>
  <c r="F79" i="15" a="1"/>
  <c r="J104" i="15" a="1"/>
  <c r="M81" i="15" a="1"/>
  <c r="E72" i="15" a="1"/>
  <c r="B65" i="15" a="1"/>
  <c r="C60" i="15" a="1"/>
  <c r="C56" i="15" a="1"/>
  <c r="H51" i="15" a="1"/>
  <c r="H47" i="15" a="1"/>
  <c r="M42" i="15" a="1"/>
  <c r="D39" i="15" a="1"/>
  <c r="L50" i="15" a="1"/>
  <c r="M45" i="15" a="1"/>
  <c r="N91" i="15" a="1"/>
  <c r="H96" i="15" a="1"/>
  <c r="M77" i="15" a="1"/>
  <c r="N102" i="15" a="1"/>
  <c r="H92" i="15" a="1"/>
  <c r="G75" i="15" a="1"/>
  <c r="E69" i="15" a="1"/>
  <c r="B64" i="15" a="1"/>
  <c r="K59" i="15" a="1"/>
  <c r="B56" i="15" a="1"/>
  <c r="J40" i="15" a="1"/>
  <c r="E96" i="15" a="1"/>
  <c r="J81" i="15" a="1"/>
  <c r="I96" i="15" a="1"/>
  <c r="N96" i="15" a="1"/>
  <c r="J80" i="15" a="1"/>
  <c r="M72" i="15" a="1"/>
  <c r="I66" i="15" a="1"/>
  <c r="G62" i="15" a="1"/>
  <c r="K58" i="15" a="1"/>
  <c r="K54" i="15" a="1"/>
  <c r="B51" i="15" a="1"/>
  <c r="J47" i="15" a="1"/>
  <c r="F43" i="15" a="1"/>
  <c r="N39" i="15" a="1"/>
  <c r="H101" i="15" a="1"/>
  <c r="J86" i="15" a="1"/>
  <c r="M66" i="15" a="1"/>
  <c r="H97" i="15" a="1"/>
  <c r="N81" i="15" a="1"/>
  <c r="D73" i="15" a="1"/>
  <c r="E68" i="15" a="1"/>
  <c r="F62" i="15" a="1"/>
  <c r="N58" i="15" a="1"/>
  <c r="I55" i="15" a="1"/>
  <c r="E51" i="15" a="1"/>
  <c r="I47" i="15" a="1"/>
  <c r="D44" i="15" a="1"/>
  <c r="M39" i="15" a="1"/>
  <c r="M99" i="15" a="1"/>
  <c r="G65" i="15" a="1"/>
  <c r="C37" i="15" a="1"/>
  <c r="D223" i="15" a="1"/>
  <c r="J206" i="15" a="1"/>
  <c r="F214" i="15" a="1"/>
  <c r="L195" i="15" a="1"/>
  <c r="L223" i="15" a="1"/>
  <c r="I206" i="15" a="1"/>
  <c r="F209" i="15" a="1"/>
  <c r="L180" i="15" a="1"/>
  <c r="I171" i="15" a="1"/>
  <c r="C212" i="15" a="1"/>
  <c r="J212" i="15" a="1"/>
  <c r="C208" i="15" a="1"/>
  <c r="F188" i="15" a="1"/>
  <c r="L201" i="15" a="1"/>
  <c r="L196" i="15" a="1"/>
  <c r="E203" i="15" a="1"/>
  <c r="M202" i="15" a="1"/>
  <c r="F222" i="15" a="1"/>
  <c r="K197" i="15" a="1"/>
  <c r="C174" i="15" a="1"/>
  <c r="N168" i="15" a="1"/>
  <c r="L165" i="15" a="1"/>
  <c r="E173" i="15" a="1"/>
  <c r="G166" i="15" a="1"/>
  <c r="F176" i="15" a="1"/>
  <c r="B163" i="15" a="1"/>
  <c r="C145" i="15" a="1"/>
  <c r="B151" i="15" a="1"/>
  <c r="D140" i="15" a="1"/>
  <c r="J158" i="15" a="1"/>
  <c r="L175" i="15" a="1"/>
  <c r="M152" i="15" a="1"/>
  <c r="B141" i="15" a="1"/>
  <c r="H156" i="15" a="1"/>
  <c r="G212" i="15" a="1"/>
  <c r="J155" i="15" a="1"/>
  <c r="M141" i="15" a="1"/>
  <c r="E137" i="15" a="1"/>
  <c r="K131" i="15" a="1"/>
  <c r="J162" i="15" a="1"/>
  <c r="J148" i="15" a="1"/>
  <c r="C130" i="15" a="1"/>
  <c r="H131" i="15" a="1"/>
  <c r="M122" i="15" a="1"/>
  <c r="F117" i="15" a="1"/>
  <c r="M110" i="15" a="1"/>
  <c r="N105" i="15" a="1"/>
  <c r="G100" i="15" a="1"/>
  <c r="N93" i="15" a="1"/>
  <c r="G88" i="15" a="1"/>
  <c r="K142" i="15" a="1"/>
  <c r="M182" i="15" a="1"/>
  <c r="C132" i="15" a="1"/>
  <c r="K123" i="15" a="1"/>
  <c r="J135" i="15" a="1"/>
  <c r="M151" i="15" a="1"/>
  <c r="L127" i="15" a="1"/>
  <c r="H153" i="15" a="1"/>
  <c r="N131" i="15" a="1"/>
  <c r="H120" i="15" a="1"/>
  <c r="C105" i="15" a="1"/>
  <c r="E92" i="15" a="1"/>
  <c r="I83" i="15" a="1"/>
  <c r="B78" i="15" a="1"/>
  <c r="K73" i="15" a="1"/>
  <c r="L68" i="15" a="1"/>
  <c r="M113" i="15" a="1"/>
  <c r="C101" i="15" a="1"/>
  <c r="E89" i="15" a="1"/>
  <c r="F114" i="15" a="1"/>
  <c r="C125" i="15" a="1"/>
  <c r="F110" i="15" a="1"/>
  <c r="D116" i="15" a="1"/>
  <c r="L105" i="15" a="1"/>
  <c r="C114" i="15" a="1"/>
  <c r="M119" i="15" a="1"/>
  <c r="J107" i="15" a="1"/>
  <c r="F96" i="15" a="1"/>
  <c r="N83" i="15" a="1"/>
  <c r="B79" i="15" a="1"/>
  <c r="J103" i="15" a="1"/>
  <c r="F81" i="15" a="1"/>
  <c r="L71" i="15" a="1"/>
  <c r="K64" i="15" a="1"/>
  <c r="H59" i="15" a="1"/>
  <c r="L55" i="15" a="1"/>
  <c r="D51" i="15" a="1"/>
  <c r="D47" i="15" a="1"/>
  <c r="I42" i="15" a="1"/>
  <c r="M38" i="15" a="1"/>
  <c r="H50" i="15" a="1"/>
  <c r="B44" i="15" a="1"/>
  <c r="G80" i="15" a="1"/>
  <c r="G89" i="15" a="1"/>
  <c r="F77" i="15" a="1"/>
  <c r="K119" i="15" a="1"/>
  <c r="J87" i="15" a="1"/>
  <c r="D74" i="15" a="1"/>
  <c r="M68" i="15" a="1"/>
  <c r="K63" i="15" a="1"/>
  <c r="G59" i="15" a="1"/>
  <c r="G55" i="15" a="1"/>
  <c r="G39" i="15" a="1"/>
  <c r="J94" i="15" a="1"/>
  <c r="K79" i="15" a="1"/>
  <c r="H78" i="15" a="1"/>
  <c r="G95" i="15" a="1"/>
  <c r="C80" i="15" a="1"/>
  <c r="G72" i="15" a="1"/>
  <c r="M65" i="15" a="1"/>
  <c r="C62" i="15" a="1"/>
  <c r="G58" i="15" a="1"/>
  <c r="G54" i="15" a="1"/>
  <c r="K50" i="15" a="1"/>
  <c r="F47" i="15" a="1"/>
  <c r="B43" i="15" a="1"/>
  <c r="J39" i="15" a="1"/>
  <c r="N99" i="15" a="1"/>
  <c r="B84" i="15" a="1"/>
  <c r="D66" i="15" a="1"/>
  <c r="L96" i="15" a="1"/>
  <c r="B80" i="15" a="1"/>
  <c r="F72" i="15" a="1"/>
  <c r="I67" i="15" a="1"/>
  <c r="B62" i="15" a="1"/>
  <c r="J58" i="15" a="1"/>
  <c r="N54" i="15" a="1"/>
  <c r="N50" i="15" a="1"/>
  <c r="E47" i="15" a="1"/>
  <c r="M43" i="15" a="1"/>
  <c r="I39" i="15" a="1"/>
  <c r="B95" i="15" a="1"/>
  <c r="N37" i="15" a="1"/>
  <c r="B37" i="15" a="1"/>
  <c r="C222" i="15" a="1"/>
  <c r="N205" i="15" a="1"/>
  <c r="F208" i="15" a="1"/>
  <c r="H195" i="15" a="1"/>
  <c r="G223" i="15" a="1"/>
  <c r="K203" i="15" a="1"/>
  <c r="C207" i="15" a="1"/>
  <c r="I179" i="15" a="1"/>
  <c r="H168" i="15" a="1"/>
  <c r="J203" i="15" a="1"/>
  <c r="L205" i="15" a="1"/>
  <c r="J198" i="15" a="1"/>
  <c r="D187" i="15" a="1"/>
  <c r="D201" i="15" a="1"/>
  <c r="H189" i="15" a="1"/>
  <c r="B198" i="15" a="1"/>
  <c r="H198" i="15" a="1"/>
  <c r="D197" i="15" a="1"/>
  <c r="C197" i="15" a="1"/>
  <c r="J171" i="15" a="1"/>
  <c r="G164" i="15" a="1"/>
  <c r="G165" i="15" a="1"/>
  <c r="M172" i="15" a="1"/>
  <c r="F181" i="15" a="1"/>
  <c r="H171" i="15" a="1"/>
  <c r="N157" i="15" a="1"/>
  <c r="L169" i="15" a="1"/>
  <c r="F150" i="15" a="1"/>
  <c r="E139" i="15" a="1"/>
  <c r="F153" i="15" a="1"/>
  <c r="B171" i="15" a="1"/>
  <c r="B152" i="15" a="1"/>
  <c r="L212" i="15" a="1"/>
  <c r="L152" i="15" a="1"/>
  <c r="I197" i="15" a="1"/>
  <c r="N151" i="15" a="1"/>
  <c r="I141" i="15" a="1"/>
  <c r="B136" i="15" a="1"/>
  <c r="I129" i="15" a="1"/>
  <c r="D162" i="15" a="1"/>
  <c r="E147" i="15" a="1"/>
  <c r="B160" i="15" a="1"/>
  <c r="B129" i="15" a="1"/>
  <c r="I122" i="15" a="1"/>
  <c r="C116" i="15" a="1"/>
  <c r="I110" i="15" a="1"/>
  <c r="B105" i="15" a="1"/>
  <c r="I98" i="15" a="1"/>
  <c r="J93" i="15" a="1"/>
  <c r="C88" i="15" a="1"/>
  <c r="L136" i="15" a="1"/>
  <c r="N153" i="15" a="1"/>
  <c r="B131" i="15" a="1"/>
  <c r="L122" i="15" a="1"/>
  <c r="D135" i="15" a="1"/>
  <c r="G143" i="15" a="1"/>
  <c r="D125" i="15" a="1"/>
  <c r="G150" i="15" a="1"/>
  <c r="E131" i="15" a="1"/>
  <c r="N114" i="15" a="1"/>
  <c r="C102" i="15" a="1"/>
  <c r="L90" i="15" a="1"/>
  <c r="F82" i="15" a="1"/>
  <c r="G77" i="15" a="1"/>
  <c r="H72" i="15" a="1"/>
  <c r="K125" i="15" a="1"/>
  <c r="M112" i="15" a="1"/>
  <c r="C99" i="15" a="1"/>
  <c r="M130" i="15" a="1"/>
  <c r="F111" i="15" a="1"/>
  <c r="L121" i="15" a="1"/>
  <c r="F107" i="15" a="1"/>
  <c r="J115" i="15" a="1"/>
  <c r="L129" i="15" a="1"/>
  <c r="D109" i="15" a="1"/>
  <c r="B119" i="15" a="1"/>
  <c r="D106" i="15" a="1"/>
  <c r="G91" i="15" a="1"/>
  <c r="B83" i="15" a="1"/>
  <c r="K78" i="15" a="1"/>
  <c r="G79" i="15" a="1"/>
  <c r="I70" i="15" a="1"/>
  <c r="D63" i="15" a="1"/>
  <c r="D59" i="15" a="1"/>
  <c r="I54" i="15" a="1"/>
  <c r="E46" i="15" a="1"/>
  <c r="E42" i="15" a="1"/>
  <c r="I49" i="15" a="1"/>
  <c r="H67" i="15" a="1"/>
  <c r="I111" i="15" a="1"/>
  <c r="G68" i="15" a="1"/>
  <c r="L54" i="15" a="1"/>
  <c r="D79" i="15" a="1"/>
  <c r="D78" i="15" a="1"/>
  <c r="L61" i="15" a="1"/>
  <c r="G50" i="15" a="1"/>
  <c r="I97" i="15" a="1"/>
  <c r="I93" i="15" a="1"/>
  <c r="L65" i="15" a="1"/>
  <c r="B54" i="15" a="1"/>
  <c r="J42" i="15" a="1"/>
  <c r="M37" i="15" a="1"/>
  <c r="E218" i="15" a="1"/>
  <c r="K201" i="15" a="1"/>
  <c r="J207" i="15" a="1"/>
  <c r="E194" i="15" a="1"/>
  <c r="B222" i="15" a="1"/>
  <c r="B203" i="15" a="1"/>
  <c r="H206" i="15" a="1"/>
  <c r="E179" i="15" a="1"/>
  <c r="I167" i="15" a="1"/>
  <c r="D203" i="15" a="1"/>
  <c r="F205" i="15" a="1"/>
  <c r="D198" i="15" a="1"/>
  <c r="L185" i="15" a="1"/>
  <c r="K200" i="15" a="1"/>
  <c r="M181" i="15" a="1"/>
  <c r="G193" i="15" a="1"/>
  <c r="G189" i="15" a="1"/>
  <c r="M195" i="15" a="1"/>
  <c r="C195" i="15" a="1"/>
  <c r="I170" i="15" a="1"/>
  <c r="B164" i="15" a="1"/>
  <c r="M168" i="15" a="1"/>
  <c r="D175" i="15" a="1"/>
  <c r="H167" i="15" a="1"/>
  <c r="K165" i="15" a="1"/>
  <c r="E149" i="15" a="1"/>
  <c r="H152" i="15" a="1"/>
  <c r="M164" i="15" a="1"/>
  <c r="N190" i="15" a="1"/>
  <c r="G152" i="15" a="1"/>
  <c r="I151" i="15" a="1"/>
  <c r="E141" i="15" a="1"/>
  <c r="E129" i="15" a="1"/>
  <c r="B143" i="15" a="1"/>
  <c r="N127" i="15" a="1"/>
  <c r="E122" i="15" a="1"/>
  <c r="E110" i="15" a="1"/>
  <c r="E98" i="15" a="1"/>
  <c r="L87" i="15" a="1"/>
  <c r="L150" i="15" a="1"/>
  <c r="H179" i="15" a="1"/>
  <c r="C137" i="15" a="1"/>
  <c r="B149" i="15" a="1"/>
  <c r="G114" i="15" a="1"/>
  <c r="F90" i="15" a="1"/>
  <c r="D72" i="15" a="1"/>
  <c r="G111" i="15" a="1"/>
  <c r="G125" i="15" a="1"/>
  <c r="N120" i="15" a="1"/>
  <c r="D114" i="15" a="1"/>
  <c r="H118" i="15" a="1"/>
  <c r="K82" i="15" a="1"/>
  <c r="N98" i="15" a="1"/>
  <c r="I62" i="15" a="1"/>
  <c r="E54" i="15" a="1"/>
  <c r="N45" i="15" a="1"/>
  <c r="D54" i="15" a="1"/>
  <c r="G43" i="15" a="1"/>
  <c r="K87" i="15" a="1"/>
  <c r="E104" i="15" a="1"/>
  <c r="I72" i="15" a="1"/>
  <c r="D62" i="15" a="1"/>
  <c r="M53" i="15" a="1"/>
  <c r="F92" i="15" a="1"/>
  <c r="J90" i="15" a="1"/>
  <c r="G70" i="15" a="1"/>
  <c r="D61" i="15" a="1"/>
  <c r="H53" i="15" a="1"/>
  <c r="L45" i="15" a="1"/>
  <c r="G42" i="15" a="1"/>
  <c r="M96" i="15" a="1"/>
  <c r="F94" i="15" a="1"/>
  <c r="I77" i="15" a="1"/>
  <c r="L64" i="15" a="1"/>
  <c r="B58" i="15" a="1"/>
  <c r="B50" i="15" a="1"/>
  <c r="F42" i="15" a="1"/>
  <c r="E37" i="15" a="1"/>
  <c r="C223" i="15" a="1"/>
  <c r="N193" i="15" a="1"/>
  <c r="K223" i="15" a="1"/>
  <c r="D176" i="15" a="1"/>
  <c r="N201" i="15" a="1"/>
  <c r="N196" i="15" a="1"/>
  <c r="C183" i="15" a="1"/>
  <c r="C190" i="15" a="1"/>
  <c r="M193" i="15" a="1"/>
  <c r="H197" i="15" a="1"/>
  <c r="E202" i="15" a="1"/>
  <c r="N173" i="15" a="1"/>
  <c r="E154" i="15" a="1"/>
  <c r="J172" i="15" a="1"/>
  <c r="M161" i="15" a="1"/>
  <c r="F180" i="15" a="1"/>
  <c r="L161" i="15" a="1"/>
  <c r="N140" i="15" a="1"/>
  <c r="C160" i="15" a="1"/>
  <c r="K152" i="15" a="1"/>
  <c r="I114" i="15" a="1"/>
  <c r="D103" i="15" a="1"/>
  <c r="C92" i="15" a="1"/>
  <c r="F134" i="15" a="1"/>
  <c r="D126" i="15" a="1"/>
  <c r="G132" i="15" a="1"/>
  <c r="I124" i="15" a="1"/>
  <c r="G138" i="15" a="1"/>
  <c r="D100" i="15" a="1"/>
  <c r="C81" i="15" a="1"/>
  <c r="E71" i="15" a="1"/>
  <c r="N108" i="15" a="1"/>
  <c r="N122" i="15" a="1"/>
  <c r="D117" i="15" a="1"/>
  <c r="H136" i="15" a="1"/>
  <c r="K113" i="15" a="1"/>
  <c r="L120" i="15" a="1"/>
  <c r="E107" i="15" a="1"/>
  <c r="B116" i="15" a="1"/>
  <c r="L100" i="15" a="1"/>
  <c r="G90" i="15" a="1"/>
  <c r="G82" i="15" a="1"/>
  <c r="I76" i="15" a="1"/>
  <c r="M91" i="15" a="1"/>
  <c r="N76" i="15" a="1"/>
  <c r="I68" i="15" a="1"/>
  <c r="E62" i="15" a="1"/>
  <c r="I58" i="15" a="1"/>
  <c r="N53" i="15" a="1"/>
  <c r="N49" i="15" a="1"/>
  <c r="F45" i="15" a="1"/>
  <c r="G40" i="15" a="1"/>
  <c r="I53" i="15" a="1"/>
  <c r="K47" i="15" a="1"/>
  <c r="H42" i="15" a="1"/>
  <c r="B112" i="15" a="1"/>
  <c r="B87" i="15" a="1"/>
  <c r="J44" i="15" a="1"/>
  <c r="F100" i="15" a="1"/>
  <c r="K80" i="15" a="1"/>
  <c r="C72" i="15" a="1"/>
  <c r="E65" i="15" a="1"/>
  <c r="M61" i="15" a="1"/>
  <c r="D58" i="15" a="1"/>
  <c r="M49" i="15" a="1"/>
  <c r="D104" i="15" a="1"/>
  <c r="I91" i="15" a="1"/>
  <c r="J66" i="15" a="1"/>
  <c r="N103" i="15" a="1"/>
  <c r="M89" i="15" a="1"/>
  <c r="M74" i="15" a="1"/>
  <c r="N69" i="15" a="1"/>
  <c r="I64" i="15" a="1"/>
  <c r="E60" i="15" a="1"/>
  <c r="M56" i="15" a="1"/>
  <c r="D53" i="15" a="1"/>
  <c r="M48" i="15" a="1"/>
  <c r="H45" i="15" a="1"/>
  <c r="C42" i="15" a="1"/>
  <c r="D122" i="15" a="1"/>
  <c r="H94" i="15" a="1"/>
  <c r="B81" i="15" a="1"/>
  <c r="I109" i="15" a="1"/>
  <c r="H90" i="15" a="1"/>
  <c r="J75" i="15" a="1"/>
  <c r="E70" i="15" a="1"/>
  <c r="H64" i="15" a="1"/>
  <c r="C61" i="15" a="1"/>
  <c r="L56" i="15" a="1"/>
  <c r="G53" i="15" a="1"/>
  <c r="K49" i="15" a="1"/>
  <c r="K45" i="15" a="1"/>
  <c r="B42" i="15" a="1"/>
  <c r="J38" i="15" a="1"/>
  <c r="N77" i="15" a="1"/>
  <c r="L37" i="15" a="1"/>
  <c r="H216" i="15" a="1"/>
  <c r="G222" i="15" a="1"/>
  <c r="E206" i="15" a="1"/>
  <c r="F193" i="15" a="1"/>
  <c r="N213" i="15" a="1"/>
  <c r="B224" i="15" a="1"/>
  <c r="I185" i="15" a="1"/>
  <c r="N174" i="15" a="1"/>
  <c r="N166" i="15" a="1"/>
  <c r="F200" i="15" a="1"/>
  <c r="B217" i="15" a="1"/>
  <c r="K193" i="15" a="1"/>
  <c r="D219" i="15" a="1"/>
  <c r="L182" i="15" a="1"/>
  <c r="E180" i="15" a="1"/>
  <c r="N186" i="15" a="1"/>
  <c r="C184" i="15" a="1"/>
  <c r="D193" i="15" a="1"/>
  <c r="H190" i="15" a="1"/>
  <c r="E192" i="15" a="1"/>
  <c r="F185" i="15" a="1"/>
  <c r="N198" i="15" a="1"/>
  <c r="E178" i="15" a="1"/>
  <c r="N169" i="15" a="1"/>
  <c r="E165" i="15" a="1"/>
  <c r="F149" i="15" a="1"/>
  <c r="N159" i="15" a="1"/>
  <c r="C146" i="15" a="1"/>
  <c r="N167" i="15" a="1"/>
  <c r="F151" i="15" a="1"/>
  <c r="H161" i="15" a="1"/>
  <c r="E144" i="15" a="1"/>
  <c r="D177" i="15" a="1"/>
  <c r="D150" i="15" a="1"/>
  <c r="N160" i="15" a="1"/>
  <c r="G148" i="15" a="1"/>
  <c r="J140" i="15" a="1"/>
  <c r="D134" i="15" a="1"/>
  <c r="J128" i="15" a="1"/>
  <c r="M158" i="15" a="1"/>
  <c r="G134" i="15" a="1"/>
  <c r="D151" i="15" a="1"/>
  <c r="I126" i="15" a="1"/>
  <c r="L119" i="15" a="1"/>
  <c r="E114" i="15" a="1"/>
  <c r="J109" i="15" a="1"/>
  <c r="M121" i="15" a="1"/>
  <c r="M108" i="15" a="1"/>
  <c r="E115" i="15" a="1"/>
  <c r="L124" i="15" a="1"/>
  <c r="D113" i="15" a="1"/>
  <c r="C119" i="15" a="1"/>
  <c r="E105" i="15" a="1"/>
  <c r="B115" i="15" a="1"/>
  <c r="E100" i="15" a="1"/>
  <c r="H88" i="15" a="1"/>
  <c r="L81" i="15" a="1"/>
  <c r="E76" i="15" a="1"/>
  <c r="B91" i="15" a="1"/>
  <c r="H75" i="15" a="1"/>
  <c r="D68" i="15" a="1"/>
  <c r="N61" i="15" a="1"/>
  <c r="F57" i="15" a="1"/>
  <c r="J53" i="15" a="1"/>
  <c r="B49" i="15" a="1"/>
  <c r="K44" i="15" a="1"/>
  <c r="C40" i="15" a="1"/>
  <c r="E53" i="15" a="1"/>
  <c r="G47" i="15" a="1"/>
  <c r="M41" i="15" a="1"/>
  <c r="D101" i="15" a="1"/>
  <c r="E86" i="15" a="1"/>
  <c r="E41" i="15" a="1"/>
  <c r="K98" i="15" a="1"/>
  <c r="E78" i="15" a="1"/>
  <c r="K71" i="15" a="1"/>
  <c r="N64" i="15" a="1"/>
  <c r="I61" i="15" a="1"/>
  <c r="M57" i="15" a="1"/>
  <c r="B48" i="15" a="1"/>
  <c r="F103" i="15" a="1"/>
  <c r="B90" i="15" a="1"/>
  <c r="E66" i="15" a="1"/>
  <c r="G102" i="15" a="1"/>
  <c r="C89" i="15" a="1"/>
  <c r="C74" i="15" a="1"/>
  <c r="I69" i="15" a="1"/>
  <c r="E64" i="15" a="1"/>
  <c r="N59" i="15" a="1"/>
  <c r="E56" i="15" a="1"/>
  <c r="M52" i="15" a="1"/>
  <c r="I48" i="15" a="1"/>
  <c r="D45" i="15" a="1"/>
  <c r="H41" i="15" a="1"/>
  <c r="M85" i="15" a="1"/>
  <c r="N92" i="15" a="1"/>
  <c r="C79" i="15" a="1"/>
  <c r="M103" i="15" a="1"/>
  <c r="M88" i="15" a="1"/>
  <c r="D75" i="15" a="1"/>
  <c r="M69" i="15" a="1"/>
  <c r="D64" i="15" a="1"/>
  <c r="L60" i="15" a="1"/>
  <c r="H56" i="15" a="1"/>
  <c r="C53" i="15" a="1"/>
  <c r="G49" i="15" a="1"/>
  <c r="C45" i="15" a="1"/>
  <c r="K41" i="15" a="1"/>
  <c r="F38" i="15" a="1"/>
  <c r="B76" i="15" a="1"/>
  <c r="H37" i="15" a="1"/>
  <c r="H210" i="15" a="1"/>
  <c r="D218" i="15" a="1"/>
  <c r="F201" i="15" a="1"/>
  <c r="I190" i="15" a="1"/>
  <c r="L221" i="15" a="1"/>
  <c r="I183" i="15" a="1"/>
  <c r="J174" i="15" a="1"/>
  <c r="J166" i="15" a="1"/>
  <c r="N215" i="15" a="1"/>
  <c r="L214" i="15" a="1"/>
  <c r="E193" i="15" a="1"/>
  <c r="N211" i="15" a="1"/>
  <c r="E221" i="15" a="1"/>
  <c r="D178" i="15" a="1"/>
  <c r="E224" i="15" a="1"/>
  <c r="F179" i="15" a="1"/>
  <c r="B183" i="15" a="1"/>
  <c r="E181" i="15" a="1"/>
  <c r="F190" i="15" a="1"/>
  <c r="D179" i="15" a="1"/>
  <c r="N184" i="15" a="1"/>
  <c r="H177" i="15" a="1"/>
  <c r="I169" i="15" a="1"/>
  <c r="M165" i="15" a="1"/>
  <c r="N148" i="15" a="1"/>
  <c r="B142" i="15" a="1"/>
  <c r="N161" i="15" a="1"/>
  <c r="M148" i="15" a="1"/>
  <c r="L157" i="15" a="1"/>
  <c r="I142" i="15" a="1"/>
  <c r="G161" i="15" a="1"/>
  <c r="J145" i="15" a="1"/>
  <c r="J146" i="15" a="1"/>
  <c r="H138" i="15" a="1"/>
  <c r="J132" i="15" a="1"/>
  <c r="K127" i="15" a="1"/>
  <c r="J133" i="15" a="1"/>
  <c r="F137" i="15" a="1"/>
  <c r="G124" i="15" a="1"/>
  <c r="J113" i="15" a="1"/>
  <c r="H107" i="15" a="1"/>
  <c r="B97" i="15" a="1"/>
  <c r="I90" i="15" a="1"/>
  <c r="K130" i="15" a="1"/>
  <c r="I125" i="15" a="1"/>
  <c r="K143" i="15" a="1"/>
  <c r="N130" i="15" a="1"/>
  <c r="N123" i="15" a="1"/>
  <c r="B126" i="15" a="1"/>
  <c r="K94" i="15" a="1"/>
  <c r="H80" i="15" a="1"/>
  <c r="J74" i="15" a="1"/>
  <c r="F120" i="15" a="1"/>
  <c r="H105" i="15" a="1"/>
  <c r="K118" i="15" a="1"/>
  <c r="K114" i="15" a="1"/>
  <c r="E108" i="15" a="1"/>
  <c r="L104" i="15" a="1"/>
  <c r="L98" i="15" a="1"/>
  <c r="E80" i="15" a="1"/>
  <c r="D90" i="15" a="1"/>
  <c r="H73" i="15" a="1"/>
  <c r="J61" i="15" a="1"/>
  <c r="F53" i="15" a="1"/>
  <c r="G44" i="15" a="1"/>
  <c r="N52" i="15" a="1"/>
  <c r="I41" i="15" a="1"/>
  <c r="F80" i="15" a="1"/>
  <c r="L94" i="15" a="1"/>
  <c r="C70" i="15" a="1"/>
  <c r="J64" i="15" a="1"/>
  <c r="N56" i="15" a="1"/>
  <c r="F44" i="15" a="1"/>
  <c r="C84" i="15" a="1"/>
  <c r="M100" i="15" a="1"/>
  <c r="B85" i="15" a="1"/>
  <c r="D69" i="15" a="1"/>
  <c r="J59" i="15" a="1"/>
  <c r="E48" i="15" a="1"/>
  <c r="I40" i="15" a="1"/>
  <c r="F91" i="15" a="1"/>
  <c r="F102" i="15" a="1"/>
  <c r="N73" i="15" a="1"/>
  <c r="M63" i="15" a="1"/>
  <c r="D56" i="15" a="1"/>
  <c r="H48" i="15" a="1"/>
  <c r="D102" i="15" a="1"/>
  <c r="K37" i="15" a="1"/>
  <c r="K99" i="15" a="1"/>
  <c r="M50" i="15" a="1"/>
  <c r="C55" i="15" a="1"/>
  <c r="K43" i="15" a="1"/>
  <c r="I88" i="15" a="1"/>
  <c r="C68" i="15" a="1"/>
  <c r="N86" i="15" a="1"/>
  <c r="N72" i="15" a="1"/>
  <c r="H62" i="15" a="1"/>
  <c r="C59" i="15" a="1"/>
  <c r="N118" i="15" a="1"/>
  <c r="C93" i="15" a="1"/>
  <c r="H114" i="15" a="1"/>
  <c r="L93" i="15" a="1"/>
  <c r="L70" i="15" a="1"/>
  <c r="D65" i="15" a="1"/>
  <c r="H57" i="15" a="1"/>
  <c r="L53" i="15" a="1"/>
  <c r="C46" i="15" a="1"/>
  <c r="K42" i="15" a="1"/>
  <c r="B39" i="15" a="1"/>
  <c r="H83" i="15" a="1"/>
  <c r="H65" i="15" a="1"/>
  <c r="H79" i="15" a="1"/>
  <c r="N71" i="15" a="1"/>
  <c r="K61" i="15" a="1"/>
  <c r="F58" i="15" a="1"/>
  <c r="J50" i="15" a="1"/>
  <c r="N46" i="15" a="1"/>
  <c r="E39" i="15" a="1"/>
  <c r="J92" i="15" a="1"/>
  <c r="B223" i="15" a="1"/>
  <c r="C157" i="15" a="1"/>
  <c r="D181" i="15" a="1"/>
  <c r="M149" i="15" a="1"/>
  <c r="G175" i="15" a="1"/>
  <c r="K135" i="15" a="1"/>
  <c r="K161" i="15" a="1"/>
  <c r="F154" i="15" a="1"/>
  <c r="L115" i="15" a="1"/>
  <c r="K104" i="15" a="1"/>
  <c r="F93" i="15" a="1"/>
  <c r="E136" i="15" a="1"/>
  <c r="F130" i="15" a="1"/>
  <c r="L133" i="15" a="1"/>
  <c r="M124" i="15" a="1"/>
  <c r="I130" i="15" a="1"/>
  <c r="J100" i="15" a="1"/>
  <c r="B82" i="15" a="1"/>
  <c r="C77" i="15" a="1"/>
  <c r="E123" i="15" a="1"/>
  <c r="J98" i="15" a="1"/>
  <c r="M109" i="15" a="1"/>
  <c r="M105" i="15" a="1"/>
  <c r="H124" i="15" a="1"/>
  <c r="K107" i="15" a="1"/>
  <c r="K105" i="15" a="1"/>
  <c r="N90" i="15" a="1"/>
  <c r="G78" i="15" a="1"/>
  <c r="M78" i="15" a="1"/>
  <c r="D70" i="15" a="1"/>
  <c r="M58" i="15" a="1"/>
  <c r="E50" i="15" a="1"/>
  <c r="N41" i="15" a="1"/>
  <c r="N48" i="15" a="1"/>
  <c r="C66" i="15" a="1"/>
  <c r="G67" i="15" a="1"/>
  <c r="E81" i="15" a="1"/>
  <c r="K67" i="15" a="1"/>
  <c r="L58" i="15" a="1"/>
  <c r="C107" i="15" a="1"/>
  <c r="E77" i="15" a="1"/>
  <c r="J106" i="15" a="1"/>
  <c r="J77" i="15" a="1"/>
  <c r="M64" i="15" a="1"/>
  <c r="D57" i="15" a="1"/>
  <c r="C50" i="15" a="1"/>
  <c r="K38" i="15" a="1"/>
  <c r="I81" i="15" a="1"/>
  <c r="B92" i="15" a="1"/>
  <c r="H71" i="15" a="1"/>
  <c r="G61" i="15" a="1"/>
  <c r="K53" i="15" a="1"/>
  <c r="J46" i="15" a="1"/>
  <c r="N38" i="15" a="1"/>
  <c r="B88" i="15" a="1"/>
  <c r="D217" i="15" a="1"/>
  <c r="N206" i="15" a="1"/>
  <c r="G216" i="15" a="1"/>
  <c r="L199" i="15" a="1"/>
  <c r="E167" i="15" a="1"/>
  <c r="E223" i="15" a="1"/>
  <c r="C185" i="15" a="1"/>
  <c r="J180" i="15" a="1"/>
  <c r="G187" i="15" a="1"/>
  <c r="C191" i="15" a="1"/>
  <c r="K191" i="15" a="1"/>
  <c r="K180" i="15" a="1"/>
  <c r="C167" i="15" a="1"/>
  <c r="F164" i="15" a="1"/>
  <c r="D147" i="15" a="1"/>
  <c r="C152" i="15" a="1"/>
  <c r="N144" i="15" a="1"/>
  <c r="E151" i="15" a="1"/>
  <c r="C149" i="15" a="1"/>
  <c r="H134" i="15" a="1"/>
  <c r="N128" i="15" a="1"/>
  <c r="N134" i="15" a="1"/>
  <c r="E127" i="15" a="1"/>
  <c r="C120" i="15" a="1"/>
  <c r="N109" i="15" a="1"/>
  <c r="J97" i="15" a="1"/>
  <c r="F156" i="15" a="1"/>
  <c r="D145" i="15" a="1"/>
  <c r="N147" i="15" a="1"/>
  <c r="C134" i="15" a="1"/>
  <c r="M140" i="15" a="1"/>
  <c r="N112" i="15" a="1"/>
  <c r="B86" i="15" a="1"/>
  <c r="L76" i="15" a="1"/>
  <c r="B122" i="15" a="1"/>
  <c r="D94" i="15" a="1"/>
  <c r="G109" i="15" a="1"/>
  <c r="M102" i="15" a="1"/>
  <c r="F97" i="15" a="1"/>
  <c r="H91" i="15" a="1"/>
  <c r="J152" i="15" a="1"/>
  <c r="D133" i="15" a="1"/>
  <c r="L143" i="15" a="1"/>
  <c r="M125" i="15" a="1"/>
  <c r="I146" i="15" a="1"/>
  <c r="F131" i="15" a="1"/>
  <c r="G133" i="15" a="1"/>
  <c r="E124" i="15" a="1"/>
  <c r="J139" i="15" a="1"/>
  <c r="I131" i="15" a="1"/>
  <c r="H112" i="15" a="1"/>
  <c r="J99" i="15" a="1"/>
  <c r="K85" i="15" a="1"/>
  <c r="L80" i="15" a="1"/>
  <c r="H76" i="15" a="1"/>
  <c r="N70" i="15" a="1"/>
  <c r="D121" i="15" a="1"/>
  <c r="H108" i="15" a="1"/>
  <c r="D93" i="15" a="1"/>
  <c r="M212" i="15" a="1"/>
  <c r="C159" i="15" a="1"/>
  <c r="F159" i="15" a="1"/>
  <c r="G156" i="15" a="1"/>
  <c r="H119" i="15" a="1"/>
  <c r="N101" i="15" a="1"/>
  <c r="C151" i="15" a="1"/>
  <c r="K134" i="15" a="1"/>
  <c r="H127" i="15" a="1"/>
  <c r="B137" i="15" a="1"/>
  <c r="B110" i="15" a="1"/>
  <c r="G85" i="15" a="1"/>
  <c r="K69" i="15" a="1"/>
  <c r="K91" i="15" a="1"/>
  <c r="I157" i="15" a="1"/>
  <c r="H122" i="15" a="1"/>
  <c r="I116" i="15" a="1"/>
  <c r="I112" i="15" a="1"/>
  <c r="L85" i="15" a="1"/>
  <c r="N75" i="15" a="1"/>
  <c r="G66" i="15" a="1"/>
  <c r="B57" i="15" a="1"/>
  <c r="G48" i="15" a="1"/>
  <c r="L39" i="15" a="1"/>
  <c r="C47" i="15" a="1"/>
  <c r="I99" i="15" a="1"/>
  <c r="B40" i="15" a="1"/>
  <c r="F76" i="15" a="1"/>
  <c r="E61" i="15" a="1"/>
  <c r="H102" i="15" a="1"/>
  <c r="I65" i="15" a="1"/>
  <c r="J73" i="15" a="1"/>
  <c r="B63" i="15" a="1"/>
  <c r="N55" i="15" a="1"/>
  <c r="N51" i="15" a="1"/>
  <c r="M44" i="15" a="1"/>
  <c r="F126" i="15" a="1"/>
  <c r="N67" i="15" a="1"/>
  <c r="E87" i="15" a="1"/>
  <c r="B69" i="15" a="1"/>
  <c r="I59" i="15" a="1"/>
  <c r="H52" i="15" a="1"/>
  <c r="L44" i="15" a="1"/>
  <c r="G41" i="15" a="1"/>
  <c r="M67" i="15" a="1"/>
  <c r="G208" i="15" a="1"/>
  <c r="L216" i="15" a="1"/>
  <c r="I199" i="15" a="1"/>
  <c r="F189" i="15" a="1"/>
  <c r="D212" i="15" a="1"/>
  <c r="D221" i="15" a="1"/>
  <c r="G181" i="15" a="1"/>
  <c r="G173" i="15" a="1"/>
  <c r="L218" i="15" a="1"/>
  <c r="H215" i="15" a="1"/>
  <c r="D209" i="15" a="1"/>
  <c r="M192" i="15" a="1"/>
  <c r="F211" i="15" a="1"/>
  <c r="K219" i="15" a="1"/>
  <c r="L177" i="15" a="1"/>
  <c r="H222" i="15" a="1"/>
  <c r="H178" i="15" a="1"/>
  <c r="N221" i="15" a="1"/>
  <c r="M180" i="15" a="1"/>
  <c r="C180" i="15" a="1"/>
  <c r="I177" i="15" a="1"/>
  <c r="H174" i="15" a="1"/>
  <c r="L170" i="15" a="1"/>
  <c r="C189" i="15" a="1"/>
  <c r="D165" i="15" a="1"/>
  <c r="E148" i="15" a="1"/>
  <c r="H157" i="15" a="1"/>
  <c r="G141" i="15" a="1"/>
  <c r="C161" i="15" a="1"/>
  <c r="D148" i="15" a="1"/>
  <c r="N156" i="15" a="1"/>
  <c r="E142" i="15" a="1"/>
  <c r="B161" i="15" a="1"/>
  <c r="M143" i="15" a="1"/>
  <c r="C158" i="15" a="1"/>
  <c r="N145" i="15" a="1"/>
  <c r="D138" i="15" a="1"/>
  <c r="F132" i="15" a="1"/>
  <c r="G127" i="15" a="1"/>
  <c r="I155" i="15" a="1"/>
  <c r="M131" i="15" a="1"/>
  <c r="M135" i="15" a="1"/>
  <c r="C124" i="15" a="1"/>
  <c r="D119" i="15" a="1"/>
  <c r="D107" i="15" a="1"/>
  <c r="F101" i="15" a="1"/>
  <c r="G96" i="15" a="1"/>
  <c r="E90" i="15" a="1"/>
  <c r="K149" i="15" a="1"/>
  <c r="B130" i="15" a="1"/>
  <c r="H133" i="15" a="1"/>
  <c r="E125" i="15" a="1"/>
  <c r="G142" i="15" a="1"/>
  <c r="G158" i="15" a="1"/>
  <c r="D129" i="15" a="1"/>
  <c r="J123" i="15" a="1"/>
  <c r="B135" i="15" a="1"/>
  <c r="C122" i="15" a="1"/>
  <c r="B108" i="15" a="1"/>
  <c r="E93" i="15" a="1"/>
  <c r="L84" i="15" a="1"/>
  <c r="M79" i="15" a="1"/>
  <c r="F74" i="15" a="1"/>
  <c r="G69" i="15" a="1"/>
  <c r="L118" i="15" a="1"/>
  <c r="F113" i="15" a="1"/>
  <c r="C115" i="15" a="1"/>
  <c r="B73" i="15" a="1"/>
  <c r="C51" i="15" a="1"/>
  <c r="J69" i="15" a="1"/>
  <c r="B100" i="15" a="1"/>
  <c r="N47" i="15" a="1"/>
  <c r="I73" i="15" a="1"/>
  <c r="C41" i="15" a="1"/>
  <c r="B104" i="15" a="1"/>
  <c r="H135" i="15" a="1"/>
  <c r="K65" i="15" a="1"/>
  <c r="L46" i="15" a="1"/>
  <c r="F64" i="15" a="1"/>
  <c r="C83" i="15" a="1"/>
  <c r="I44" i="15" a="1"/>
  <c r="J68" i="15" a="1"/>
  <c r="G101" i="15" a="1"/>
  <c r="E91" i="15" a="1"/>
  <c r="C111" i="15" a="1"/>
  <c r="F61" i="15" a="1"/>
  <c r="K39" i="15" a="1"/>
  <c r="J60" i="15" a="1"/>
  <c r="E73" i="15" a="1"/>
  <c r="E40" i="15" a="1"/>
  <c r="I63" i="15" a="1"/>
  <c r="L66" i="15" a="1"/>
  <c r="E117" i="15" a="1"/>
  <c r="F98" i="15" a="1"/>
  <c r="K56" i="15" a="1"/>
  <c r="E97" i="15" a="1"/>
  <c r="J56" i="15" a="1"/>
  <c r="K68" i="15" a="1"/>
  <c r="C106" i="15" a="1"/>
  <c r="E59" i="15" a="1"/>
  <c r="G37" i="15" a="1"/>
  <c r="H144" i="15" a="1"/>
  <c r="H85" i="15" a="1"/>
  <c r="L51" i="15" a="1"/>
  <c r="L79" i="15" a="1"/>
  <c r="D42" i="15" a="1"/>
  <c r="K62" i="15" a="1"/>
  <c r="K89" i="15" a="1"/>
  <c r="M55" i="15" a="1"/>
  <c r="E113" i="15" a="1"/>
  <c r="N79" i="15" a="1"/>
  <c r="L47" i="15" a="1"/>
  <c r="C39" i="15" a="1"/>
  <c r="L101" i="15" a="1"/>
  <c r="F59" i="15" a="1"/>
  <c r="E67" i="15" a="1"/>
  <c r="D52" i="15" a="1"/>
  <c r="K121" i="15" a="1"/>
  <c r="C150" i="15" a="1"/>
  <c r="H43" i="15" a="1"/>
  <c r="B94" i="15" a="1"/>
  <c r="D82" i="15" a="1"/>
  <c r="J55" i="15" a="1"/>
  <c r="B99" i="15" a="1"/>
  <c r="D48" i="15" a="1"/>
  <c r="L106" i="15" a="1"/>
  <c r="H89" i="15" a="1"/>
  <c r="H39" i="15" a="1"/>
  <c r="L75" i="15" a="1"/>
  <c r="C109" i="15" a="1"/>
  <c r="F51" i="15" a="1"/>
  <c r="N84" i="15" a="1"/>
  <c r="H44" i="15" a="1"/>
  <c r="H44" i="15" l="1"/>
  <c r="N84" i="15"/>
  <c r="F51" i="15"/>
  <c r="C109" i="15"/>
  <c r="L75" i="15"/>
  <c r="H39" i="15"/>
  <c r="H89" i="15"/>
  <c r="L106" i="15"/>
  <c r="D48" i="15"/>
  <c r="B99" i="15"/>
  <c r="J55" i="15"/>
  <c r="D82" i="15"/>
  <c r="B94" i="15"/>
  <c r="H43" i="15"/>
  <c r="C150" i="15"/>
  <c r="K121" i="15"/>
  <c r="D52" i="15"/>
  <c r="E67" i="15"/>
  <c r="F59" i="15"/>
  <c r="L101" i="15"/>
  <c r="C39" i="15"/>
  <c r="L47" i="15"/>
  <c r="N79" i="15"/>
  <c r="E113" i="15"/>
  <c r="M55" i="15"/>
  <c r="K89" i="15"/>
  <c r="K62" i="15"/>
  <c r="D42" i="15"/>
  <c r="L79" i="15"/>
  <c r="L51" i="15"/>
  <c r="H85" i="15"/>
  <c r="H144" i="15"/>
  <c r="G37" i="15"/>
  <c r="E59" i="15"/>
  <c r="C106" i="15"/>
  <c r="K68" i="15"/>
  <c r="J56" i="15"/>
  <c r="E97" i="15"/>
  <c r="K56" i="15"/>
  <c r="F98" i="15"/>
  <c r="E117" i="15"/>
  <c r="L66" i="15"/>
  <c r="I63" i="15"/>
  <c r="E40" i="15"/>
  <c r="E73" i="15"/>
  <c r="J60" i="15"/>
  <c r="K39" i="15"/>
  <c r="F61" i="15"/>
  <c r="C111" i="15"/>
  <c r="E91" i="15"/>
  <c r="G101" i="15"/>
  <c r="J68" i="15"/>
  <c r="I44" i="15"/>
  <c r="C83" i="15"/>
  <c r="F64" i="15"/>
  <c r="L46" i="15"/>
  <c r="K65" i="15"/>
  <c r="H135" i="15"/>
  <c r="B104" i="15"/>
  <c r="C41" i="15"/>
  <c r="I73" i="15"/>
  <c r="N47" i="15"/>
  <c r="B100" i="15"/>
  <c r="J69" i="15"/>
  <c r="C51" i="15"/>
  <c r="B73" i="15"/>
  <c r="C115" i="15"/>
  <c r="F113" i="15"/>
  <c r="L118" i="15"/>
  <c r="G69" i="15"/>
  <c r="F74" i="15"/>
  <c r="M79" i="15"/>
  <c r="L84" i="15"/>
  <c r="E93" i="15"/>
  <c r="B108" i="15"/>
  <c r="C122" i="15"/>
  <c r="B135" i="15"/>
  <c r="J123" i="15"/>
  <c r="D129" i="15"/>
  <c r="G158" i="15"/>
  <c r="G142" i="15"/>
  <c r="E125" i="15"/>
  <c r="H133" i="15"/>
  <c r="B130" i="15"/>
  <c r="K149" i="15"/>
  <c r="E90" i="15"/>
  <c r="G96" i="15"/>
  <c r="F101" i="15"/>
  <c r="D107" i="15"/>
  <c r="D119" i="15"/>
  <c r="C124" i="15"/>
  <c r="M135" i="15"/>
  <c r="M131" i="15"/>
  <c r="I155" i="15"/>
  <c r="G127" i="15"/>
  <c r="F132" i="15"/>
  <c r="D138" i="15"/>
  <c r="N145" i="15"/>
  <c r="C158" i="15"/>
  <c r="M143" i="15"/>
  <c r="B161" i="15"/>
  <c r="E142" i="15"/>
  <c r="N156" i="15"/>
  <c r="D148" i="15"/>
  <c r="C161" i="15"/>
  <c r="G141" i="15"/>
  <c r="H157" i="15"/>
  <c r="E148" i="15"/>
  <c r="D165" i="15"/>
  <c r="C189" i="15"/>
  <c r="L170" i="15"/>
  <c r="H174" i="15"/>
  <c r="I177" i="15"/>
  <c r="C180" i="15"/>
  <c r="M180" i="15"/>
  <c r="N221" i="15"/>
  <c r="H178" i="15"/>
  <c r="H222" i="15"/>
  <c r="L177" i="15"/>
  <c r="K219" i="15"/>
  <c r="F211" i="15"/>
  <c r="M192" i="15"/>
  <c r="D209" i="15"/>
  <c r="H215" i="15"/>
  <c r="L218" i="15"/>
  <c r="G173" i="15"/>
  <c r="G181" i="15"/>
  <c r="D221" i="15"/>
  <c r="D212" i="15"/>
  <c r="F189" i="15"/>
  <c r="I199" i="15"/>
  <c r="L216" i="15"/>
  <c r="G208" i="15"/>
  <c r="M67" i="15"/>
  <c r="G41" i="15"/>
  <c r="L44" i="15"/>
  <c r="H52" i="15"/>
  <c r="I59" i="15"/>
  <c r="B69" i="15"/>
  <c r="E87" i="15"/>
  <c r="N67" i="15"/>
  <c r="F126" i="15"/>
  <c r="M44" i="15"/>
  <c r="N51" i="15"/>
  <c r="N55" i="15"/>
  <c r="B63" i="15"/>
  <c r="J73" i="15"/>
  <c r="I65" i="15"/>
  <c r="H102" i="15"/>
  <c r="E61" i="15"/>
  <c r="F76" i="15"/>
  <c r="B40" i="15"/>
  <c r="I99" i="15"/>
  <c r="C47" i="15"/>
  <c r="L39" i="15"/>
  <c r="G48" i="15"/>
  <c r="B57" i="15"/>
  <c r="G66" i="15"/>
  <c r="N75" i="15"/>
  <c r="L85" i="15"/>
  <c r="I112" i="15"/>
  <c r="I116" i="15"/>
  <c r="H122" i="15"/>
  <c r="I157" i="15"/>
  <c r="K91" i="15"/>
  <c r="K69" i="15"/>
  <c r="G85" i="15"/>
  <c r="B110" i="15"/>
  <c r="B137" i="15"/>
  <c r="H127" i="15"/>
  <c r="K134" i="15"/>
  <c r="C151" i="15"/>
  <c r="N101" i="15"/>
  <c r="H119" i="15"/>
  <c r="G156" i="15"/>
  <c r="F159" i="15"/>
  <c r="C159" i="15"/>
  <c r="M212" i="15"/>
  <c r="D93" i="15"/>
  <c r="H108" i="15"/>
  <c r="D121" i="15"/>
  <c r="N70" i="15"/>
  <c r="H76" i="15"/>
  <c r="L80" i="15"/>
  <c r="K85" i="15"/>
  <c r="J99" i="15"/>
  <c r="H112" i="15"/>
  <c r="I131" i="15"/>
  <c r="J139" i="15"/>
  <c r="E124" i="15"/>
  <c r="G133" i="15"/>
  <c r="F131" i="15"/>
  <c r="I146" i="15"/>
  <c r="M125" i="15"/>
  <c r="L143" i="15"/>
  <c r="D133" i="15"/>
  <c r="J152" i="15"/>
  <c r="H91" i="15"/>
  <c r="F97" i="15"/>
  <c r="M102" i="15"/>
  <c r="G109" i="15"/>
  <c r="D94" i="15"/>
  <c r="B122" i="15"/>
  <c r="L76" i="15"/>
  <c r="B86" i="15"/>
  <c r="N112" i="15"/>
  <c r="M140" i="15"/>
  <c r="C134" i="15"/>
  <c r="N147" i="15"/>
  <c r="D145" i="15"/>
  <c r="F156" i="15"/>
  <c r="J97" i="15"/>
  <c r="N109" i="15"/>
  <c r="C120" i="15"/>
  <c r="E127" i="15"/>
  <c r="N134" i="15"/>
  <c r="N128" i="15"/>
  <c r="H134" i="15"/>
  <c r="C149" i="15"/>
  <c r="E151" i="15"/>
  <c r="N144" i="15"/>
  <c r="C152" i="15"/>
  <c r="D147" i="15"/>
  <c r="F164" i="15"/>
  <c r="C167" i="15"/>
  <c r="K180" i="15"/>
  <c r="K191" i="15"/>
  <c r="C191" i="15"/>
  <c r="G187" i="15"/>
  <c r="J180" i="15"/>
  <c r="C185" i="15"/>
  <c r="E223" i="15"/>
  <c r="E167" i="15"/>
  <c r="L199" i="15"/>
  <c r="G216" i="15"/>
  <c r="N206" i="15"/>
  <c r="D217" i="15"/>
  <c r="B88" i="15"/>
  <c r="N38" i="15"/>
  <c r="J46" i="15"/>
  <c r="K53" i="15"/>
  <c r="G61" i="15"/>
  <c r="H71" i="15"/>
  <c r="B92" i="15"/>
  <c r="I81" i="15"/>
  <c r="K38" i="15"/>
  <c r="C50" i="15"/>
  <c r="D57" i="15"/>
  <c r="M64" i="15"/>
  <c r="J77" i="15"/>
  <c r="J106" i="15"/>
  <c r="E77" i="15"/>
  <c r="C107" i="15"/>
  <c r="L58" i="15"/>
  <c r="K67" i="15"/>
  <c r="E81" i="15"/>
  <c r="G67" i="15"/>
  <c r="C66" i="15"/>
  <c r="N48" i="15"/>
  <c r="N41" i="15"/>
  <c r="E50" i="15"/>
  <c r="M58" i="15"/>
  <c r="D70" i="15"/>
  <c r="M78" i="15"/>
  <c r="G78" i="15"/>
  <c r="N90" i="15"/>
  <c r="K105" i="15"/>
  <c r="K107" i="15"/>
  <c r="H124" i="15"/>
  <c r="M105" i="15"/>
  <c r="M109" i="15"/>
  <c r="J98" i="15"/>
  <c r="E123" i="15"/>
  <c r="C77" i="15"/>
  <c r="B82" i="15"/>
  <c r="J100" i="15"/>
  <c r="I130" i="15"/>
  <c r="M124" i="15"/>
  <c r="L133" i="15"/>
  <c r="F130" i="15"/>
  <c r="E136" i="15"/>
  <c r="F93" i="15"/>
  <c r="K104" i="15"/>
  <c r="L115" i="15"/>
  <c r="F154" i="15"/>
  <c r="K161" i="15"/>
  <c r="K135" i="15"/>
  <c r="G175" i="15"/>
  <c r="M149" i="15"/>
  <c r="D181" i="15"/>
  <c r="C157" i="15"/>
  <c r="B223" i="15"/>
  <c r="J92" i="15"/>
  <c r="E39" i="15"/>
  <c r="N46" i="15"/>
  <c r="J50" i="15"/>
  <c r="F58" i="15"/>
  <c r="K61" i="15"/>
  <c r="N71" i="15"/>
  <c r="H79" i="15"/>
  <c r="H65" i="15"/>
  <c r="H83" i="15"/>
  <c r="B39" i="15"/>
  <c r="K42" i="15"/>
  <c r="C46" i="15"/>
  <c r="L53" i="15"/>
  <c r="H57" i="15"/>
  <c r="D65" i="15"/>
  <c r="L70" i="15"/>
  <c r="L93" i="15"/>
  <c r="H114" i="15"/>
  <c r="C93" i="15"/>
  <c r="N118" i="15"/>
  <c r="C59" i="15"/>
  <c r="H62" i="15"/>
  <c r="N72" i="15"/>
  <c r="N86" i="15"/>
  <c r="C68" i="15"/>
  <c r="I88" i="15"/>
  <c r="K43" i="15"/>
  <c r="C55" i="15"/>
  <c r="M50" i="15"/>
  <c r="K99" i="15"/>
  <c r="K37" i="15"/>
  <c r="D102" i="15"/>
  <c r="H48" i="15"/>
  <c r="D56" i="15"/>
  <c r="M63" i="15"/>
  <c r="N73" i="15"/>
  <c r="F102" i="15"/>
  <c r="F91" i="15"/>
  <c r="I40" i="15"/>
  <c r="E48" i="15"/>
  <c r="J59" i="15"/>
  <c r="D69" i="15"/>
  <c r="B85" i="15"/>
  <c r="M100" i="15"/>
  <c r="C84" i="15"/>
  <c r="F44" i="15"/>
  <c r="N56" i="15"/>
  <c r="J64" i="15"/>
  <c r="C70" i="15"/>
  <c r="L94" i="15"/>
  <c r="F80" i="15"/>
  <c r="I41" i="15"/>
  <c r="N52" i="15"/>
  <c r="G44" i="15"/>
  <c r="F53" i="15"/>
  <c r="J61" i="15"/>
  <c r="H73" i="15"/>
  <c r="D90" i="15"/>
  <c r="E80" i="15"/>
  <c r="L98" i="15"/>
  <c r="L104" i="15"/>
  <c r="E108" i="15"/>
  <c r="K114" i="15"/>
  <c r="K118" i="15"/>
  <c r="H105" i="15"/>
  <c r="F120" i="15"/>
  <c r="J74" i="15"/>
  <c r="H80" i="15"/>
  <c r="K94" i="15"/>
  <c r="B126" i="15"/>
  <c r="N123" i="15"/>
  <c r="N130" i="15"/>
  <c r="K143" i="15"/>
  <c r="I125" i="15"/>
  <c r="K130" i="15"/>
  <c r="I90" i="15"/>
  <c r="B97" i="15"/>
  <c r="H107" i="15"/>
  <c r="J113" i="15"/>
  <c r="G124" i="15"/>
  <c r="F137" i="15"/>
  <c r="J133" i="15"/>
  <c r="K127" i="15"/>
  <c r="J132" i="15"/>
  <c r="H138" i="15"/>
  <c r="J146" i="15"/>
  <c r="J145" i="15"/>
  <c r="G161" i="15"/>
  <c r="I142" i="15"/>
  <c r="L157" i="15"/>
  <c r="M148" i="15"/>
  <c r="N161" i="15"/>
  <c r="B142" i="15"/>
  <c r="N148" i="15"/>
  <c r="M165" i="15"/>
  <c r="I169" i="15"/>
  <c r="H177" i="15"/>
  <c r="N184" i="15"/>
  <c r="D179" i="15"/>
  <c r="F190" i="15"/>
  <c r="E181" i="15"/>
  <c r="B183" i="15"/>
  <c r="F179" i="15"/>
  <c r="E224" i="15"/>
  <c r="D178" i="15"/>
  <c r="E221" i="15"/>
  <c r="N211" i="15"/>
  <c r="E193" i="15"/>
  <c r="L214" i="15"/>
  <c r="N215" i="15"/>
  <c r="J166" i="15"/>
  <c r="J174" i="15"/>
  <c r="I183" i="15"/>
  <c r="L221" i="15"/>
  <c r="I190" i="15"/>
  <c r="F201" i="15"/>
  <c r="D218" i="15"/>
  <c r="H210" i="15"/>
  <c r="H37" i="15"/>
  <c r="B76" i="15"/>
  <c r="F38" i="15"/>
  <c r="K41" i="15"/>
  <c r="C45" i="15"/>
  <c r="G49" i="15"/>
  <c r="C53" i="15"/>
  <c r="H56" i="15"/>
  <c r="L60" i="15"/>
  <c r="D64" i="15"/>
  <c r="M69" i="15"/>
  <c r="D75" i="15"/>
  <c r="M88" i="15"/>
  <c r="M103" i="15"/>
  <c r="C79" i="15"/>
  <c r="N92" i="15"/>
  <c r="M85" i="15"/>
  <c r="H41" i="15"/>
  <c r="D45" i="15"/>
  <c r="I48" i="15"/>
  <c r="M52" i="15"/>
  <c r="E56" i="15"/>
  <c r="N59" i="15"/>
  <c r="E64" i="15"/>
  <c r="I69" i="15"/>
  <c r="C74" i="15"/>
  <c r="C89" i="15"/>
  <c r="G102" i="15"/>
  <c r="E66" i="15"/>
  <c r="B90" i="15"/>
  <c r="F103" i="15"/>
  <c r="B48" i="15"/>
  <c r="M57" i="15"/>
  <c r="I61" i="15"/>
  <c r="N64" i="15"/>
  <c r="K71" i="15"/>
  <c r="E78" i="15"/>
  <c r="K98" i="15"/>
  <c r="E41" i="15"/>
  <c r="E86" i="15"/>
  <c r="D101" i="15"/>
  <c r="M41" i="15"/>
  <c r="G47" i="15"/>
  <c r="E53" i="15"/>
  <c r="C40" i="15"/>
  <c r="K44" i="15"/>
  <c r="B49" i="15"/>
  <c r="J53" i="15"/>
  <c r="F57" i="15"/>
  <c r="N61" i="15"/>
  <c r="D68" i="15"/>
  <c r="H75" i="15"/>
  <c r="B91" i="15"/>
  <c r="E76" i="15"/>
  <c r="L81" i="15"/>
  <c r="H88" i="15"/>
  <c r="E100" i="15"/>
  <c r="B115" i="15"/>
  <c r="E105" i="15"/>
  <c r="C119" i="15"/>
  <c r="D113" i="15"/>
  <c r="L124" i="15"/>
  <c r="E115" i="15"/>
  <c r="M108" i="15"/>
  <c r="M121" i="15"/>
  <c r="J109" i="15"/>
  <c r="E114" i="15"/>
  <c r="L119" i="15"/>
  <c r="I126" i="15"/>
  <c r="D151" i="15"/>
  <c r="G134" i="15"/>
  <c r="M158" i="15"/>
  <c r="J128" i="15"/>
  <c r="D134" i="15"/>
  <c r="J140" i="15"/>
  <c r="G148" i="15"/>
  <c r="N160" i="15"/>
  <c r="D150" i="15"/>
  <c r="D177" i="15"/>
  <c r="E144" i="15"/>
  <c r="H161" i="15"/>
  <c r="F151" i="15"/>
  <c r="N167" i="15"/>
  <c r="C146" i="15"/>
  <c r="N159" i="15"/>
  <c r="F149" i="15"/>
  <c r="E165" i="15"/>
  <c r="N169" i="15"/>
  <c r="E178" i="15"/>
  <c r="N198" i="15"/>
  <c r="F185" i="15"/>
  <c r="E192" i="15"/>
  <c r="H190" i="15"/>
  <c r="D193" i="15"/>
  <c r="C184" i="15"/>
  <c r="N186" i="15"/>
  <c r="E180" i="15"/>
  <c r="L182" i="15"/>
  <c r="D219" i="15"/>
  <c r="K193" i="15"/>
  <c r="B217" i="15"/>
  <c r="F200" i="15"/>
  <c r="N166" i="15"/>
  <c r="N174" i="15"/>
  <c r="I185" i="15"/>
  <c r="B224" i="15"/>
  <c r="N213" i="15"/>
  <c r="F193" i="15"/>
  <c r="E206" i="15"/>
  <c r="G222" i="15"/>
  <c r="H216" i="15"/>
  <c r="L37" i="15"/>
  <c r="N77" i="15"/>
  <c r="J38" i="15"/>
  <c r="B42" i="15"/>
  <c r="K45" i="15"/>
  <c r="K49" i="15"/>
  <c r="G53" i="15"/>
  <c r="L56" i="15"/>
  <c r="C61" i="15"/>
  <c r="H64" i="15"/>
  <c r="E70" i="15"/>
  <c r="J75" i="15"/>
  <c r="H90" i="15"/>
  <c r="I109" i="15"/>
  <c r="B81" i="15"/>
  <c r="H94" i="15"/>
  <c r="D122" i="15"/>
  <c r="C42" i="15"/>
  <c r="H45" i="15"/>
  <c r="M48" i="15"/>
  <c r="D53" i="15"/>
  <c r="M56" i="15"/>
  <c r="E60" i="15"/>
  <c r="I64" i="15"/>
  <c r="N69" i="15"/>
  <c r="M74" i="15"/>
  <c r="M89" i="15"/>
  <c r="N103" i="15"/>
  <c r="J66" i="15"/>
  <c r="I91" i="15"/>
  <c r="D104" i="15"/>
  <c r="M49" i="15"/>
  <c r="D58" i="15"/>
  <c r="M61" i="15"/>
  <c r="E65" i="15"/>
  <c r="C72" i="15"/>
  <c r="K80" i="15"/>
  <c r="F100" i="15"/>
  <c r="J44" i="15"/>
  <c r="B87" i="15"/>
  <c r="B112" i="15"/>
  <c r="H42" i="15"/>
  <c r="K47" i="15"/>
  <c r="I53" i="15"/>
  <c r="G40" i="15"/>
  <c r="F45" i="15"/>
  <c r="N49" i="15"/>
  <c r="N53" i="15"/>
  <c r="I58" i="15"/>
  <c r="E62" i="15"/>
  <c r="I68" i="15"/>
  <c r="N76" i="15"/>
  <c r="M91" i="15"/>
  <c r="I76" i="15"/>
  <c r="G82" i="15"/>
  <c r="G90" i="15"/>
  <c r="L100" i="15"/>
  <c r="B116" i="15"/>
  <c r="E107" i="15"/>
  <c r="L120" i="15"/>
  <c r="K113" i="15"/>
  <c r="H136" i="15"/>
  <c r="D117" i="15"/>
  <c r="N122" i="15"/>
  <c r="N108" i="15"/>
  <c r="E71" i="15"/>
  <c r="C81" i="15"/>
  <c r="D100" i="15"/>
  <c r="G138" i="15"/>
  <c r="I124" i="15"/>
  <c r="G132" i="15"/>
  <c r="D126" i="15"/>
  <c r="F134" i="15"/>
  <c r="C92" i="15"/>
  <c r="D103" i="15"/>
  <c r="I114" i="15"/>
  <c r="K152" i="15"/>
  <c r="C160" i="15"/>
  <c r="N140" i="15"/>
  <c r="L161" i="15"/>
  <c r="F180" i="15"/>
  <c r="M161" i="15"/>
  <c r="J172" i="15"/>
  <c r="E154" i="15"/>
  <c r="N173" i="15"/>
  <c r="E202" i="15"/>
  <c r="H197" i="15"/>
  <c r="M193" i="15"/>
  <c r="C190" i="15"/>
  <c r="C183" i="15"/>
  <c r="N196" i="15"/>
  <c r="N201" i="15"/>
  <c r="D176" i="15"/>
  <c r="K223" i="15"/>
  <c r="N193" i="15"/>
  <c r="C223" i="15"/>
  <c r="E37" i="15"/>
  <c r="F42" i="15"/>
  <c r="B50" i="15"/>
  <c r="B58" i="15"/>
  <c r="L64" i="15"/>
  <c r="I77" i="15"/>
  <c r="F94" i="15"/>
  <c r="M96" i="15"/>
  <c r="G42" i="15"/>
  <c r="L45" i="15"/>
  <c r="H53" i="15"/>
  <c r="D61" i="15"/>
  <c r="G70" i="15"/>
  <c r="J90" i="15"/>
  <c r="F92" i="15"/>
  <c r="M53" i="15"/>
  <c r="D62" i="15"/>
  <c r="I72" i="15"/>
  <c r="E104" i="15"/>
  <c r="K87" i="15"/>
  <c r="G43" i="15"/>
  <c r="D54" i="15"/>
  <c r="N45" i="15"/>
  <c r="E54" i="15"/>
  <c r="I62" i="15"/>
  <c r="N98" i="15"/>
  <c r="K82" i="15"/>
  <c r="H118" i="15"/>
  <c r="D114" i="15"/>
  <c r="N120" i="15"/>
  <c r="G125" i="15"/>
  <c r="G111" i="15"/>
  <c r="D72" i="15"/>
  <c r="F90" i="15"/>
  <c r="G114" i="15"/>
  <c r="B149" i="15"/>
  <c r="C137" i="15"/>
  <c r="H179" i="15"/>
  <c r="L150" i="15"/>
  <c r="L87" i="15"/>
  <c r="E98" i="15"/>
  <c r="E110" i="15"/>
  <c r="E122" i="15"/>
  <c r="N127" i="15"/>
  <c r="B143" i="15"/>
  <c r="E129" i="15"/>
  <c r="E141" i="15"/>
  <c r="I151" i="15"/>
  <c r="G152" i="15"/>
  <c r="N190" i="15"/>
  <c r="M164" i="15"/>
  <c r="H152" i="15"/>
  <c r="E149" i="15"/>
  <c r="K165" i="15"/>
  <c r="H167" i="15"/>
  <c r="D175" i="15"/>
  <c r="M168" i="15"/>
  <c r="B164" i="15"/>
  <c r="I170" i="15"/>
  <c r="C195" i="15"/>
  <c r="M195" i="15"/>
  <c r="G189" i="15"/>
  <c r="G193" i="15"/>
  <c r="M181" i="15"/>
  <c r="K200" i="15"/>
  <c r="L185" i="15"/>
  <c r="D198" i="15"/>
  <c r="F205" i="15"/>
  <c r="D203" i="15"/>
  <c r="I167" i="15"/>
  <c r="E179" i="15"/>
  <c r="H206" i="15"/>
  <c r="B203" i="15"/>
  <c r="B222" i="15"/>
  <c r="E194" i="15"/>
  <c r="J207" i="15"/>
  <c r="K201" i="15"/>
  <c r="E218" i="15"/>
  <c r="M37" i="15"/>
  <c r="J42" i="15"/>
  <c r="B54" i="15"/>
  <c r="L65" i="15"/>
  <c r="I93" i="15"/>
  <c r="I97" i="15"/>
  <c r="G50" i="15"/>
  <c r="L61" i="15"/>
  <c r="D78" i="15"/>
  <c r="D79" i="15"/>
  <c r="L54" i="15"/>
  <c r="G68" i="15"/>
  <c r="I111" i="15"/>
  <c r="H67" i="15"/>
  <c r="I49" i="15"/>
  <c r="E42" i="15"/>
  <c r="E46" i="15"/>
  <c r="I54" i="15"/>
  <c r="D59" i="15"/>
  <c r="D63" i="15"/>
  <c r="I70" i="15"/>
  <c r="G79" i="15"/>
  <c r="K78" i="15"/>
  <c r="B83" i="15"/>
  <c r="G91" i="15"/>
  <c r="D106" i="15"/>
  <c r="B119" i="15"/>
  <c r="D109" i="15"/>
  <c r="L129" i="15"/>
  <c r="J115" i="15"/>
  <c r="F107" i="15"/>
  <c r="L121" i="15"/>
  <c r="F111" i="15"/>
  <c r="M130" i="15"/>
  <c r="C99" i="15"/>
  <c r="M112" i="15"/>
  <c r="K125" i="15"/>
  <c r="H72" i="15"/>
  <c r="G77" i="15"/>
  <c r="F82" i="15"/>
  <c r="L90" i="15"/>
  <c r="C102" i="15"/>
  <c r="N114" i="15"/>
  <c r="E131" i="15"/>
  <c r="G150" i="15"/>
  <c r="D125" i="15"/>
  <c r="G143" i="15"/>
  <c r="D135" i="15"/>
  <c r="L122" i="15"/>
  <c r="B131" i="15"/>
  <c r="N153" i="15"/>
  <c r="L136" i="15"/>
  <c r="C88" i="15"/>
  <c r="J93" i="15"/>
  <c r="I98" i="15"/>
  <c r="B105" i="15"/>
  <c r="I110" i="15"/>
  <c r="C116" i="15"/>
  <c r="I122" i="15"/>
  <c r="B129" i="15"/>
  <c r="B160" i="15"/>
  <c r="E147" i="15"/>
  <c r="D162" i="15"/>
  <c r="I129" i="15"/>
  <c r="B136" i="15"/>
  <c r="I141" i="15"/>
  <c r="N151" i="15"/>
  <c r="I197" i="15"/>
  <c r="L152" i="15"/>
  <c r="L212" i="15"/>
  <c r="B152" i="15"/>
  <c r="B171" i="15"/>
  <c r="F153" i="15"/>
  <c r="E139" i="15"/>
  <c r="F150" i="15"/>
  <c r="L169" i="15"/>
  <c r="N157" i="15"/>
  <c r="H171" i="15"/>
  <c r="F181" i="15"/>
  <c r="M172" i="15"/>
  <c r="G165" i="15"/>
  <c r="G164" i="15"/>
  <c r="J171" i="15"/>
  <c r="C197" i="15"/>
  <c r="D197" i="15"/>
  <c r="H198" i="15"/>
  <c r="B198" i="15"/>
  <c r="H189" i="15"/>
  <c r="D201" i="15"/>
  <c r="D187" i="15"/>
  <c r="J198" i="15"/>
  <c r="L205" i="15"/>
  <c r="J203" i="15"/>
  <c r="H168" i="15"/>
  <c r="I179" i="15"/>
  <c r="C207" i="15"/>
  <c r="K203" i="15"/>
  <c r="G223" i="15"/>
  <c r="H195" i="15"/>
  <c r="F208" i="15"/>
  <c r="N205" i="15"/>
  <c r="C222" i="15"/>
  <c r="B37" i="15"/>
  <c r="N37" i="15"/>
  <c r="B95" i="15"/>
  <c r="I39" i="15"/>
  <c r="M43" i="15"/>
  <c r="E47" i="15"/>
  <c r="N50" i="15"/>
  <c r="N54" i="15"/>
  <c r="J58" i="15"/>
  <c r="B62" i="15"/>
  <c r="I67" i="15"/>
  <c r="F72" i="15"/>
  <c r="B80" i="15"/>
  <c r="L96" i="15"/>
  <c r="D66" i="15"/>
  <c r="B84" i="15"/>
  <c r="N99" i="15"/>
  <c r="J39" i="15"/>
  <c r="B43" i="15"/>
  <c r="F47" i="15"/>
  <c r="K50" i="15"/>
  <c r="G54" i="15"/>
  <c r="G58" i="15"/>
  <c r="C62" i="15"/>
  <c r="M65" i="15"/>
  <c r="G72" i="15"/>
  <c r="C80" i="15"/>
  <c r="G95" i="15"/>
  <c r="H78" i="15"/>
  <c r="K79" i="15"/>
  <c r="J94" i="15"/>
  <c r="G39" i="15"/>
  <c r="G55" i="15"/>
  <c r="G59" i="15"/>
  <c r="K63" i="15"/>
  <c r="M68" i="15"/>
  <c r="D74" i="15"/>
  <c r="J87" i="15"/>
  <c r="K119" i="15"/>
  <c r="F77" i="15"/>
  <c r="G89" i="15"/>
  <c r="G80" i="15"/>
  <c r="B44" i="15"/>
  <c r="H50" i="15"/>
  <c r="M38" i="15"/>
  <c r="I42" i="15"/>
  <c r="D47" i="15"/>
  <c r="D51" i="15"/>
  <c r="L55" i="15"/>
  <c r="H59" i="15"/>
  <c r="K64" i="15"/>
  <c r="L71" i="15"/>
  <c r="F81" i="15"/>
  <c r="J103" i="15"/>
  <c r="B79" i="15"/>
  <c r="N83" i="15"/>
  <c r="F96" i="15"/>
  <c r="J107" i="15"/>
  <c r="M119" i="15"/>
  <c r="C114" i="15"/>
  <c r="L105" i="15"/>
  <c r="D116" i="15"/>
  <c r="F110" i="15"/>
  <c r="C125" i="15"/>
  <c r="F114" i="15"/>
  <c r="E89" i="15"/>
  <c r="C101" i="15"/>
  <c r="M113" i="15"/>
  <c r="L68" i="15"/>
  <c r="K73" i="15"/>
  <c r="B78" i="15"/>
  <c r="I83" i="15"/>
  <c r="E92" i="15"/>
  <c r="C105" i="15"/>
  <c r="H120" i="15"/>
  <c r="N131" i="15"/>
  <c r="H153" i="15"/>
  <c r="L127" i="15"/>
  <c r="M151" i="15"/>
  <c r="J135" i="15"/>
  <c r="K123" i="15"/>
  <c r="C132" i="15"/>
  <c r="M182" i="15"/>
  <c r="K142" i="15"/>
  <c r="G88" i="15"/>
  <c r="N93" i="15"/>
  <c r="G100" i="15"/>
  <c r="N105" i="15"/>
  <c r="M110" i="15"/>
  <c r="F117" i="15"/>
  <c r="M122" i="15"/>
  <c r="H131" i="15"/>
  <c r="C130" i="15"/>
  <c r="J148" i="15"/>
  <c r="J162" i="15"/>
  <c r="K131" i="15"/>
  <c r="E137" i="15"/>
  <c r="M141" i="15"/>
  <c r="J155" i="15"/>
  <c r="G212" i="15"/>
  <c r="H156" i="15"/>
  <c r="B141" i="15"/>
  <c r="M152" i="15"/>
  <c r="L175" i="15"/>
  <c r="J158" i="15"/>
  <c r="D140" i="15"/>
  <c r="B151" i="15"/>
  <c r="C145" i="15"/>
  <c r="B163" i="15"/>
  <c r="F176" i="15"/>
  <c r="G166" i="15"/>
  <c r="E173" i="15"/>
  <c r="L165" i="15"/>
  <c r="N168" i="15"/>
  <c r="C174" i="15"/>
  <c r="K197" i="15"/>
  <c r="F222" i="15"/>
  <c r="M202" i="15"/>
  <c r="E203" i="15"/>
  <c r="L196" i="15"/>
  <c r="L201" i="15"/>
  <c r="F188" i="15"/>
  <c r="C208" i="15"/>
  <c r="J212" i="15"/>
  <c r="C212" i="15"/>
  <c r="I171" i="15"/>
  <c r="L180" i="15"/>
  <c r="F209" i="15"/>
  <c r="I206" i="15"/>
  <c r="L223" i="15"/>
  <c r="L195" i="15"/>
  <c r="F214" i="15"/>
  <c r="J206" i="15"/>
  <c r="D223" i="15"/>
  <c r="C37" i="15"/>
  <c r="G65" i="15"/>
  <c r="M99" i="15"/>
  <c r="M39" i="15"/>
  <c r="D44" i="15"/>
  <c r="I47" i="15"/>
  <c r="E51" i="15"/>
  <c r="I55" i="15"/>
  <c r="N58" i="15"/>
  <c r="F62" i="15"/>
  <c r="E68" i="15"/>
  <c r="D73" i="15"/>
  <c r="N81" i="15"/>
  <c r="H97" i="15"/>
  <c r="M66" i="15"/>
  <c r="J86" i="15"/>
  <c r="H101" i="15"/>
  <c r="N39" i="15"/>
  <c r="F43" i="15"/>
  <c r="J47" i="15"/>
  <c r="B51" i="15"/>
  <c r="K54" i="15"/>
  <c r="K58" i="15"/>
  <c r="G62" i="15"/>
  <c r="I66" i="15"/>
  <c r="M72" i="15"/>
  <c r="J80" i="15"/>
  <c r="N96" i="15"/>
  <c r="I96" i="15"/>
  <c r="J81" i="15"/>
  <c r="E96" i="15"/>
  <c r="J40" i="15"/>
  <c r="B56" i="15"/>
  <c r="K59" i="15"/>
  <c r="B64" i="15"/>
  <c r="E69" i="15"/>
  <c r="G75" i="15"/>
  <c r="H92" i="15"/>
  <c r="N102" i="15"/>
  <c r="M77" i="15"/>
  <c r="H96" i="15"/>
  <c r="N91" i="15"/>
  <c r="M45" i="15"/>
  <c r="L50" i="15"/>
  <c r="D39" i="15"/>
  <c r="M42" i="15"/>
  <c r="H47" i="15"/>
  <c r="H51" i="15"/>
  <c r="C56" i="15"/>
  <c r="C60" i="15"/>
  <c r="B65" i="15"/>
  <c r="E72" i="15"/>
  <c r="M81" i="15"/>
  <c r="J104" i="15"/>
  <c r="F79" i="15"/>
  <c r="E84" i="15"/>
  <c r="L97" i="15"/>
  <c r="D108" i="15"/>
  <c r="J120" i="15"/>
  <c r="J114" i="15"/>
  <c r="F106" i="15"/>
  <c r="J116" i="15"/>
  <c r="L110" i="15"/>
  <c r="F133" i="15"/>
  <c r="L114" i="15"/>
  <c r="K90" i="15"/>
  <c r="I101" i="15"/>
  <c r="F115" i="15"/>
  <c r="C69" i="15"/>
  <c r="B74" i="15"/>
  <c r="F78" i="15"/>
  <c r="M83" i="15"/>
  <c r="L92" i="15"/>
  <c r="I105" i="15"/>
  <c r="E121" i="15"/>
  <c r="B133" i="15"/>
  <c r="C155" i="15"/>
  <c r="H128" i="15"/>
  <c r="D155" i="15"/>
  <c r="D136" i="15"/>
  <c r="B124" i="15"/>
  <c r="L132" i="15"/>
  <c r="M126" i="15"/>
  <c r="H145" i="15"/>
  <c r="K88" i="15"/>
  <c r="I94" i="15"/>
  <c r="B101" i="15"/>
  <c r="M106" i="15"/>
  <c r="D111" i="15"/>
  <c r="N117" i="15"/>
  <c r="H123" i="15"/>
  <c r="N133" i="15"/>
  <c r="D131" i="15"/>
  <c r="K154" i="15"/>
  <c r="J168" i="15"/>
  <c r="B132" i="15"/>
  <c r="I137" i="15"/>
  <c r="H142" i="15"/>
  <c r="B156" i="15"/>
  <c r="D143" i="15"/>
  <c r="K157" i="15"/>
  <c r="F141" i="15"/>
  <c r="E153" i="15"/>
  <c r="H200" i="15"/>
  <c r="K160" i="15"/>
  <c r="C141" i="15"/>
  <c r="K151" i="15"/>
  <c r="I147" i="15"/>
  <c r="N163" i="15"/>
  <c r="G180" i="15"/>
  <c r="G170" i="15"/>
  <c r="J173" i="15"/>
  <c r="H166" i="15"/>
  <c r="D174" i="15"/>
  <c r="B180" i="15"/>
  <c r="H208" i="15"/>
  <c r="C178" i="15"/>
  <c r="G204" i="15"/>
  <c r="I204" i="15"/>
  <c r="N204" i="15"/>
  <c r="C205" i="15"/>
  <c r="L188" i="15"/>
  <c r="I208" i="15"/>
  <c r="M214" i="15"/>
  <c r="D213" i="15"/>
  <c r="M171" i="15"/>
  <c r="C181" i="15"/>
  <c r="N209" i="15"/>
  <c r="H211" i="15"/>
  <c r="B189" i="15"/>
  <c r="N197" i="15"/>
  <c r="C216" i="15"/>
  <c r="F207" i="15"/>
  <c r="L224" i="15"/>
  <c r="F73" i="15"/>
  <c r="J85" i="15"/>
  <c r="G103" i="15"/>
  <c r="L42" i="15"/>
  <c r="E85" i="15"/>
  <c r="B98" i="15"/>
  <c r="L38" i="15"/>
  <c r="I45" i="15"/>
  <c r="D50" i="15"/>
  <c r="H54" i="15"/>
  <c r="J41" i="15"/>
  <c r="B45" i="15"/>
  <c r="K48" i="15"/>
  <c r="K52" i="15"/>
  <c r="G56" i="15"/>
  <c r="L59" i="15"/>
  <c r="C64" i="15"/>
  <c r="N68" i="15"/>
  <c r="M73" i="15"/>
  <c r="C87" i="15"/>
  <c r="H100" i="15"/>
  <c r="M76" i="15"/>
  <c r="D81" i="15"/>
  <c r="M84" i="15"/>
  <c r="M92" i="15"/>
  <c r="K103" i="15"/>
  <c r="C113" i="15"/>
  <c r="F122" i="15"/>
  <c r="J111" i="15"/>
  <c r="I121" i="15"/>
  <c r="L108" i="15"/>
  <c r="B120" i="15"/>
  <c r="M107" i="15"/>
  <c r="K117" i="15"/>
  <c r="G106" i="15"/>
  <c r="E116" i="15"/>
  <c r="M145" i="15"/>
  <c r="J96" i="15"/>
  <c r="B106" i="15"/>
  <c r="M115" i="15"/>
  <c r="H164" i="15"/>
  <c r="I71" i="15"/>
  <c r="N74" i="15"/>
  <c r="E79" i="15"/>
  <c r="N82" i="15"/>
  <c r="G86" i="15"/>
  <c r="K97" i="15"/>
  <c r="B107" i="15"/>
  <c r="M116" i="15"/>
  <c r="C128" i="15"/>
  <c r="H137" i="15"/>
  <c r="E161" i="15"/>
  <c r="G126" i="15"/>
  <c r="J134" i="15"/>
  <c r="D128" i="15"/>
  <c r="K138" i="15"/>
  <c r="C123" i="15"/>
  <c r="H126" i="15"/>
  <c r="D137" i="15"/>
  <c r="I127" i="15"/>
  <c r="E138" i="15"/>
  <c r="D87" i="15"/>
  <c r="M90" i="15"/>
  <c r="M94" i="15"/>
  <c r="L99" i="15"/>
  <c r="L103" i="15"/>
  <c r="L107" i="15"/>
  <c r="K112" i="15"/>
  <c r="K116" i="15"/>
  <c r="K120" i="15"/>
  <c r="F125" i="15"/>
  <c r="M134" i="15"/>
  <c r="D170" i="15"/>
  <c r="F139" i="15"/>
  <c r="L156" i="15"/>
  <c r="E170" i="15"/>
  <c r="L130" i="15"/>
  <c r="L134" i="15"/>
  <c r="L138" i="15"/>
  <c r="D144" i="15"/>
  <c r="F152" i="15"/>
  <c r="K162" i="15"/>
  <c r="C148" i="15"/>
  <c r="I158" i="15"/>
  <c r="I138" i="15"/>
  <c r="L147" i="15"/>
  <c r="B159" i="15"/>
  <c r="N143" i="15"/>
  <c r="G157" i="15"/>
  <c r="E174" i="15"/>
  <c r="J142" i="15"/>
  <c r="G155" i="15"/>
  <c r="E176" i="15"/>
  <c r="J154" i="15"/>
  <c r="E187" i="15"/>
  <c r="G184" i="15"/>
  <c r="I209" i="15"/>
  <c r="K189" i="15"/>
  <c r="I186" i="15"/>
  <c r="M170" i="15"/>
  <c r="F167" i="15"/>
  <c r="D169" i="15"/>
  <c r="C182" i="15"/>
  <c r="B210" i="15"/>
  <c r="D210" i="15"/>
  <c r="B188" i="15"/>
  <c r="J184" i="15"/>
  <c r="C206" i="15"/>
  <c r="D190" i="15"/>
  <c r="B184" i="15"/>
  <c r="F216" i="15"/>
  <c r="B192" i="15"/>
  <c r="B199" i="15"/>
  <c r="L200" i="15"/>
  <c r="I216" i="15"/>
  <c r="K217" i="15"/>
  <c r="N170" i="15"/>
  <c r="L176" i="15"/>
  <c r="D184" i="15"/>
  <c r="I210" i="15"/>
  <c r="C204" i="15"/>
  <c r="M218" i="15"/>
  <c r="M190" i="15"/>
  <c r="I198" i="15"/>
  <c r="K208" i="15"/>
  <c r="D224" i="15"/>
  <c r="F213" i="15"/>
  <c r="G64" i="15"/>
  <c r="L69" i="15"/>
  <c r="E74" i="15"/>
  <c r="J88" i="15"/>
  <c r="B102" i="15"/>
  <c r="H77" i="15"/>
  <c r="H81" i="15"/>
  <c r="D85" i="15"/>
  <c r="G93" i="15"/>
  <c r="D105" i="15"/>
  <c r="I113" i="15"/>
  <c r="D124" i="15"/>
  <c r="D112" i="15"/>
  <c r="G122" i="15"/>
  <c r="E109" i="15"/>
  <c r="M120" i="15"/>
  <c r="F108" i="15"/>
  <c r="D118" i="15"/>
  <c r="G107" i="15"/>
  <c r="L116" i="15"/>
  <c r="M160" i="15"/>
  <c r="C98" i="15"/>
  <c r="N107" i="15"/>
  <c r="F116" i="15"/>
  <c r="H68" i="15"/>
  <c r="M71" i="15"/>
  <c r="I75" i="15"/>
  <c r="I79" i="15"/>
  <c r="E83" i="15"/>
  <c r="F87" i="15"/>
  <c r="D98" i="15"/>
  <c r="I107" i="15"/>
  <c r="G117" i="15"/>
  <c r="L128" i="15"/>
  <c r="B138" i="15"/>
  <c r="B175" i="15"/>
  <c r="K126" i="15"/>
  <c r="C136" i="15"/>
  <c r="M128" i="15"/>
  <c r="D141" i="15"/>
  <c r="G123" i="15"/>
  <c r="D127" i="15"/>
  <c r="K137" i="15"/>
  <c r="F129" i="15"/>
  <c r="B139" i="15"/>
  <c r="H87" i="15"/>
  <c r="D91" i="15"/>
  <c r="H95" i="15"/>
  <c r="C100" i="15"/>
  <c r="G104" i="15"/>
  <c r="C108" i="15"/>
  <c r="B113" i="15"/>
  <c r="B117" i="15"/>
  <c r="B121" i="15"/>
  <c r="J125" i="15"/>
  <c r="F135" i="15"/>
  <c r="N126" i="15"/>
  <c r="L141" i="15"/>
  <c r="J157" i="15"/>
  <c r="H173" i="15"/>
  <c r="G131" i="15"/>
  <c r="C135" i="15"/>
  <c r="C139" i="15"/>
  <c r="M144" i="15"/>
  <c r="G154" i="15"/>
  <c r="D163" i="15"/>
  <c r="L148" i="15"/>
  <c r="N158" i="15"/>
  <c r="C140" i="15"/>
  <c r="H148" i="15"/>
  <c r="G159" i="15"/>
  <c r="K145" i="15"/>
  <c r="E158" i="15"/>
  <c r="M177" i="15"/>
  <c r="F144" i="15"/>
  <c r="E156" i="15"/>
  <c r="D194" i="15"/>
  <c r="K156" i="15"/>
  <c r="I164" i="15"/>
  <c r="J187" i="15"/>
  <c r="F165" i="15"/>
  <c r="I191" i="15"/>
  <c r="E188" i="15"/>
  <c r="N176" i="15"/>
  <c r="I168" i="15"/>
  <c r="M169" i="15"/>
  <c r="H183" i="15"/>
  <c r="B213" i="15"/>
  <c r="N217" i="15"/>
  <c r="J188" i="15"/>
  <c r="E185" i="15"/>
  <c r="L207" i="15"/>
  <c r="D192" i="15"/>
  <c r="L186" i="15"/>
  <c r="N216" i="15"/>
  <c r="H192" i="15"/>
  <c r="I203" i="15"/>
  <c r="M201" i="15"/>
  <c r="K198" i="15"/>
  <c r="F218" i="15"/>
  <c r="E171" i="15"/>
  <c r="C177" i="15"/>
  <c r="M184" i="15"/>
  <c r="H219" i="15"/>
  <c r="D206" i="15"/>
  <c r="F221" i="15"/>
  <c r="D191" i="15"/>
  <c r="M198" i="15"/>
  <c r="J213" i="15"/>
  <c r="J200" i="15"/>
  <c r="G215" i="15"/>
  <c r="D161" i="15"/>
  <c r="D220" i="15"/>
  <c r="B150" i="15"/>
  <c r="F158" i="15"/>
  <c r="B205" i="15"/>
  <c r="K172" i="15"/>
  <c r="B191" i="15"/>
  <c r="F183" i="15"/>
  <c r="D171" i="15"/>
  <c r="D202" i="15"/>
  <c r="M176" i="15"/>
  <c r="H214" i="15"/>
  <c r="F171" i="15"/>
  <c r="F203" i="15"/>
  <c r="F169" i="15"/>
  <c r="M203" i="15"/>
  <c r="L174" i="15"/>
  <c r="D186" i="15"/>
  <c r="G199" i="15"/>
  <c r="I184" i="15"/>
  <c r="K211" i="15"/>
  <c r="N180" i="15"/>
  <c r="F191" i="15"/>
  <c r="I178" i="15"/>
  <c r="B194" i="15"/>
  <c r="D215" i="15"/>
  <c r="L184" i="15"/>
  <c r="H209" i="15"/>
  <c r="F184" i="15"/>
  <c r="K205" i="15"/>
  <c r="L219" i="15"/>
  <c r="D189" i="15"/>
  <c r="F195" i="15"/>
  <c r="E205" i="15"/>
  <c r="J217" i="15"/>
  <c r="G206" i="15"/>
  <c r="I221" i="15"/>
  <c r="E204" i="15"/>
  <c r="G219" i="15"/>
  <c r="G169" i="15"/>
  <c r="K173" i="15"/>
  <c r="G177" i="15"/>
  <c r="K181" i="15"/>
  <c r="G200" i="15"/>
  <c r="N214" i="15"/>
  <c r="C224" i="15"/>
  <c r="J208" i="15"/>
  <c r="C217" i="15"/>
  <c r="L187" i="15"/>
  <c r="L191" i="15"/>
  <c r="C196" i="15"/>
  <c r="B202" i="15"/>
  <c r="G209" i="15"/>
  <c r="E219" i="15"/>
  <c r="G202" i="15"/>
  <c r="M210" i="15"/>
  <c r="F220" i="15"/>
  <c r="D37" i="15"/>
  <c r="F37" i="15"/>
  <c r="M82" i="15"/>
  <c r="N116" i="15"/>
  <c r="D40" i="15"/>
  <c r="E43" i="15"/>
  <c r="B46" i="15"/>
  <c r="L48" i="15"/>
  <c r="I51" i="15"/>
  <c r="F54" i="15"/>
  <c r="C57" i="15"/>
  <c r="M59" i="15"/>
  <c r="N62" i="15"/>
  <c r="H66" i="15"/>
  <c r="K70" i="15"/>
  <c r="G74" i="15"/>
  <c r="H82" i="15"/>
  <c r="G94" i="15"/>
  <c r="H113" i="15"/>
  <c r="J76" i="15"/>
  <c r="G87" i="15"/>
  <c r="G98" i="15"/>
  <c r="C38" i="15"/>
  <c r="M40" i="15"/>
  <c r="J43" i="15"/>
  <c r="G46" i="15"/>
  <c r="H49" i="15"/>
  <c r="E52" i="15"/>
  <c r="B55" i="15"/>
  <c r="L57" i="15"/>
  <c r="I60" i="15"/>
  <c r="F63" i="15"/>
  <c r="N66" i="15"/>
  <c r="J71" i="15"/>
  <c r="F75" i="15"/>
  <c r="I85" i="15"/>
  <c r="H98" i="15"/>
  <c r="G118" i="15"/>
  <c r="F67" i="15"/>
  <c r="J84" i="15"/>
  <c r="G99" i="15"/>
  <c r="H86" i="15"/>
  <c r="G51" i="15"/>
  <c r="E57" i="15"/>
  <c r="B60" i="15"/>
  <c r="L62" i="15"/>
  <c r="N65" i="15"/>
  <c r="M70" i="15"/>
  <c r="I74" i="15"/>
  <c r="D83" i="15"/>
  <c r="I95" i="15"/>
  <c r="N80" i="15"/>
  <c r="J65" i="15"/>
  <c r="E82" i="15"/>
  <c r="J91" i="15"/>
  <c r="N115" i="15"/>
  <c r="F40" i="15"/>
  <c r="N44" i="15"/>
  <c r="F48" i="15"/>
  <c r="K51" i="15"/>
  <c r="F56" i="15"/>
  <c r="B41" i="15"/>
  <c r="L43" i="15"/>
  <c r="I46" i="15"/>
  <c r="F49" i="15"/>
  <c r="C52" i="15"/>
  <c r="M54" i="15"/>
  <c r="J57" i="15"/>
  <c r="K60" i="15"/>
  <c r="H63" i="15"/>
  <c r="C67" i="15"/>
  <c r="B71" i="15"/>
  <c r="K74" i="15"/>
  <c r="L83" i="15"/>
  <c r="I92" i="15"/>
  <c r="H116" i="15"/>
  <c r="L77" i="15"/>
  <c r="I80" i="15"/>
  <c r="F83" i="15"/>
  <c r="C86" i="15"/>
  <c r="M93" i="15"/>
  <c r="E101" i="15"/>
  <c r="C110" i="15"/>
  <c r="H117" i="15"/>
  <c r="J126" i="15"/>
  <c r="K109" i="15"/>
  <c r="C117" i="15"/>
  <c r="N135" i="15"/>
  <c r="K110" i="15"/>
  <c r="J118" i="15"/>
  <c r="M104" i="15"/>
  <c r="E112" i="15"/>
  <c r="F119" i="15"/>
  <c r="H104" i="15"/>
  <c r="M111" i="15"/>
  <c r="G119" i="15"/>
  <c r="E88" i="15"/>
  <c r="J95" i="15"/>
  <c r="B103" i="15"/>
  <c r="G110" i="15"/>
  <c r="L117" i="15"/>
  <c r="G128" i="15"/>
  <c r="B70" i="15"/>
  <c r="C73" i="15"/>
  <c r="M75" i="15"/>
  <c r="J78" i="15"/>
  <c r="G81" i="15"/>
  <c r="D84" i="15"/>
  <c r="M87" i="15"/>
  <c r="E95" i="15"/>
  <c r="C103" i="15"/>
  <c r="H110" i="15"/>
  <c r="M117" i="15"/>
  <c r="K148" i="15"/>
  <c r="K133" i="15"/>
  <c r="C142" i="15"/>
  <c r="K122" i="15"/>
  <c r="L125" i="15"/>
  <c r="J131" i="15"/>
  <c r="E146" i="15"/>
  <c r="N129" i="15"/>
  <c r="J137" i="15"/>
  <c r="E152" i="15"/>
  <c r="F124" i="15"/>
  <c r="I128" i="15"/>
  <c r="E135" i="15"/>
  <c r="N155" i="15"/>
  <c r="L131" i="15"/>
  <c r="E140" i="15"/>
  <c r="J159" i="15"/>
  <c r="B89" i="15"/>
  <c r="K92" i="15"/>
  <c r="L95" i="15"/>
  <c r="M98" i="15"/>
  <c r="E102" i="15"/>
  <c r="F105" i="15"/>
  <c r="G108" i="15"/>
  <c r="L111" i="15"/>
  <c r="D115" i="15"/>
  <c r="E118" i="15"/>
  <c r="J121" i="15"/>
  <c r="K124" i="15"/>
  <c r="K129" i="15"/>
  <c r="L137" i="15"/>
  <c r="J127" i="15"/>
  <c r="M136" i="15"/>
  <c r="D157" i="15"/>
  <c r="H160" i="15"/>
  <c r="L126" i="15"/>
  <c r="M129" i="15"/>
  <c r="E133" i="15"/>
  <c r="F136" i="15"/>
  <c r="K139" i="15"/>
  <c r="C143" i="15"/>
  <c r="L149" i="15"/>
  <c r="M156" i="15"/>
  <c r="J163" i="15"/>
  <c r="F146" i="15"/>
  <c r="J153" i="15"/>
  <c r="L164" i="15"/>
  <c r="G140" i="15"/>
  <c r="K146" i="15"/>
  <c r="C154" i="15"/>
  <c r="E163" i="15"/>
  <c r="G146" i="15"/>
  <c r="K153" i="15"/>
  <c r="L163" i="15"/>
  <c r="I139" i="15"/>
  <c r="K144" i="15"/>
  <c r="I152" i="15"/>
  <c r="I161" i="15"/>
  <c r="F143" i="15"/>
  <c r="L151" i="15"/>
  <c r="J161" i="15"/>
  <c r="C162" i="15"/>
  <c r="K174" i="15"/>
  <c r="F168" i="15"/>
  <c r="K187" i="15"/>
  <c r="B172" i="15"/>
  <c r="C214" i="15"/>
  <c r="G182" i="15"/>
  <c r="J218" i="15"/>
  <c r="K171" i="15"/>
  <c r="E211" i="15"/>
  <c r="F173" i="15"/>
  <c r="M207" i="15"/>
  <c r="I176" i="15"/>
  <c r="M187" i="15"/>
  <c r="N203" i="15"/>
  <c r="E189" i="15"/>
  <c r="G213" i="15"/>
  <c r="L181" i="15"/>
  <c r="N191" i="15"/>
  <c r="L179" i="15"/>
  <c r="J196" i="15"/>
  <c r="K216" i="15"/>
  <c r="B187" i="15"/>
  <c r="F212" i="15"/>
  <c r="B185" i="15"/>
  <c r="J209" i="15"/>
  <c r="G220" i="15"/>
  <c r="B190" i="15"/>
  <c r="D196" i="15"/>
  <c r="M206" i="15"/>
  <c r="C218" i="15"/>
  <c r="B207" i="15"/>
  <c r="D222" i="15"/>
  <c r="L208" i="15"/>
  <c r="J221" i="15"/>
  <c r="K169" i="15"/>
  <c r="B174" i="15"/>
  <c r="F178" i="15"/>
  <c r="F182" i="15"/>
  <c r="M200" i="15"/>
  <c r="I215" i="15"/>
  <c r="J201" i="15"/>
  <c r="B209" i="15"/>
  <c r="L217" i="15"/>
  <c r="C188" i="15"/>
  <c r="K192" i="15"/>
  <c r="G196" i="15"/>
  <c r="K202" i="15"/>
  <c r="I212" i="15"/>
  <c r="B221" i="15"/>
  <c r="C203" i="15"/>
  <c r="E212" i="15"/>
  <c r="K220" i="15"/>
  <c r="I37" i="15"/>
  <c r="J37" i="15"/>
  <c r="F85" i="15"/>
  <c r="B38" i="15"/>
  <c r="L40" i="15"/>
  <c r="I43" i="15"/>
  <c r="F46" i="15"/>
  <c r="C49" i="15"/>
  <c r="M51" i="15"/>
  <c r="J54" i="15"/>
  <c r="G57" i="15"/>
  <c r="H60" i="15"/>
  <c r="E63" i="15"/>
  <c r="D67" i="15"/>
  <c r="C71" i="15"/>
  <c r="L74" i="15"/>
  <c r="G84" i="15"/>
  <c r="C95" i="15"/>
  <c r="G83" i="15"/>
  <c r="I78" i="15"/>
  <c r="D88" i="15"/>
  <c r="E99" i="15"/>
  <c r="G38" i="15"/>
  <c r="D41" i="15"/>
  <c r="N43" i="15"/>
  <c r="B47" i="15"/>
  <c r="L49" i="15"/>
  <c r="I52" i="15"/>
  <c r="F55" i="15"/>
  <c r="C58" i="15"/>
  <c r="M60" i="15"/>
  <c r="J63" i="15"/>
  <c r="F68" i="15"/>
  <c r="B72" i="15"/>
  <c r="K75" i="15"/>
  <c r="I87" i="15"/>
  <c r="F99" i="15"/>
  <c r="C129" i="15"/>
  <c r="B68" i="15"/>
  <c r="K86" i="15"/>
  <c r="N100" i="15"/>
  <c r="H93" i="15"/>
  <c r="J52" i="15"/>
  <c r="I57" i="15"/>
  <c r="F60" i="15"/>
  <c r="C63" i="15"/>
  <c r="B67" i="15"/>
  <c r="F71" i="15"/>
  <c r="B75" i="15"/>
  <c r="K83" i="15"/>
  <c r="C97" i="15"/>
  <c r="I89" i="15"/>
  <c r="B66" i="15"/>
  <c r="K84" i="15"/>
  <c r="N94" i="15"/>
  <c r="I120" i="15"/>
  <c r="N40" i="15"/>
  <c r="E45" i="15"/>
  <c r="J48" i="15"/>
  <c r="B52" i="15"/>
  <c r="I38" i="15"/>
  <c r="F41" i="15"/>
  <c r="C44" i="15"/>
  <c r="M46" i="15"/>
  <c r="J49" i="15"/>
  <c r="G52" i="15"/>
  <c r="D55" i="15"/>
  <c r="E58" i="15"/>
  <c r="B61" i="15"/>
  <c r="L63" i="15"/>
  <c r="L67" i="15"/>
  <c r="G71" i="15"/>
  <c r="C75" i="15"/>
  <c r="F84" i="15"/>
  <c r="G97" i="15"/>
  <c r="G121" i="15"/>
  <c r="C78" i="15"/>
  <c r="M80" i="15"/>
  <c r="J83" i="15"/>
  <c r="N87" i="15"/>
  <c r="F95" i="15"/>
  <c r="E103" i="15"/>
  <c r="J110" i="15"/>
  <c r="B118" i="15"/>
  <c r="E132" i="15"/>
  <c r="D110" i="15"/>
  <c r="I117" i="15"/>
  <c r="C153" i="15"/>
  <c r="K111" i="15"/>
  <c r="E119" i="15"/>
  <c r="G105" i="15"/>
  <c r="L112" i="15"/>
  <c r="D120" i="15"/>
  <c r="N104" i="15"/>
  <c r="F112" i="15"/>
  <c r="C121" i="15"/>
  <c r="L88" i="15"/>
  <c r="D96" i="15"/>
  <c r="I103" i="15"/>
  <c r="N110" i="15"/>
  <c r="F118" i="15"/>
  <c r="B134" i="15"/>
  <c r="J70" i="15"/>
  <c r="G73" i="15"/>
  <c r="D76" i="15"/>
  <c r="N78" i="15"/>
  <c r="K81" i="15"/>
  <c r="H84" i="15"/>
  <c r="F88" i="15"/>
  <c r="D97" i="15"/>
  <c r="I104" i="15"/>
  <c r="N111" i="15"/>
  <c r="J119" i="15"/>
  <c r="B127" i="15"/>
  <c r="I134" i="15"/>
  <c r="L144" i="15"/>
  <c r="F123" i="15"/>
  <c r="C126" i="15"/>
  <c r="K132" i="15"/>
  <c r="J147" i="15"/>
  <c r="J130" i="15"/>
  <c r="C138" i="15"/>
  <c r="M153" i="15"/>
  <c r="N124" i="15"/>
  <c r="J129" i="15"/>
  <c r="K136" i="15"/>
  <c r="I162" i="15"/>
  <c r="H132" i="15"/>
  <c r="H141" i="15"/>
  <c r="N188" i="15"/>
  <c r="N89" i="15"/>
  <c r="B93" i="15"/>
  <c r="C96" i="15"/>
  <c r="H99" i="15"/>
  <c r="I102" i="15"/>
  <c r="J105" i="15"/>
  <c r="K108" i="15"/>
  <c r="G112" i="15"/>
  <c r="H115" i="15"/>
  <c r="I118" i="15"/>
  <c r="N121" i="15"/>
  <c r="B125" i="15"/>
  <c r="G130" i="15"/>
  <c r="N146" i="15"/>
  <c r="G129" i="15"/>
  <c r="G137" i="15"/>
  <c r="E208" i="15"/>
  <c r="F161" i="15"/>
  <c r="C127" i="15"/>
  <c r="D130" i="15"/>
  <c r="I133" i="15"/>
  <c r="N136" i="15"/>
  <c r="B140" i="15"/>
  <c r="H143" i="15"/>
  <c r="M150" i="15"/>
  <c r="E157" i="15"/>
  <c r="J167" i="15"/>
  <c r="B147" i="15"/>
  <c r="C156" i="15"/>
  <c r="B169" i="15"/>
  <c r="K140" i="15"/>
  <c r="G147" i="15"/>
  <c r="H154" i="15"/>
  <c r="E164" i="15"/>
  <c r="C147" i="15"/>
  <c r="D156" i="15"/>
  <c r="F166" i="15"/>
  <c r="M139" i="15"/>
  <c r="G145" i="15"/>
  <c r="B155" i="15"/>
  <c r="H162" i="15"/>
  <c r="B144" i="15"/>
  <c r="G153" i="15"/>
  <c r="B162" i="15"/>
  <c r="L162" i="15"/>
  <c r="C175" i="15"/>
  <c r="K168" i="15"/>
  <c r="F196" i="15"/>
  <c r="G172" i="15"/>
  <c r="G168" i="15"/>
  <c r="L183" i="15"/>
  <c r="F163" i="15"/>
  <c r="F175" i="15"/>
  <c r="B219" i="15"/>
  <c r="L173" i="15"/>
  <c r="J215" i="15"/>
  <c r="G178" i="15"/>
  <c r="I188" i="15"/>
  <c r="J205" i="15"/>
  <c r="I192" i="15"/>
  <c r="E216" i="15"/>
  <c r="D182" i="15"/>
  <c r="N195" i="15"/>
  <c r="J183" i="15"/>
  <c r="E197" i="15"/>
  <c r="I222" i="15"/>
  <c r="M188" i="15"/>
  <c r="M213" i="15"/>
  <c r="G185" i="15"/>
  <c r="E210" i="15"/>
  <c r="K184" i="15"/>
  <c r="G190" i="15"/>
  <c r="I196" i="15"/>
  <c r="H207" i="15"/>
  <c r="J222" i="15"/>
  <c r="N210" i="15"/>
  <c r="N223" i="15"/>
  <c r="M209" i="15"/>
  <c r="K224" i="15"/>
  <c r="B170" i="15"/>
  <c r="F174" i="15"/>
  <c r="J178" i="15"/>
  <c r="E183" i="15"/>
  <c r="H201" i="15"/>
  <c r="J216" i="15"/>
  <c r="F202" i="15"/>
  <c r="C211" i="15"/>
  <c r="H218" i="15"/>
  <c r="K188" i="15"/>
  <c r="B193" i="15"/>
  <c r="K196" i="15"/>
  <c r="H204" i="15"/>
  <c r="E213" i="15"/>
  <c r="K221" i="15"/>
  <c r="H203" i="15"/>
  <c r="N212" i="15"/>
  <c r="G221" i="15"/>
  <c r="H40" i="15"/>
  <c r="N42" i="15"/>
  <c r="G45" i="15"/>
  <c r="M47" i="15"/>
  <c r="F50" i="15"/>
  <c r="L52" i="15"/>
  <c r="E55" i="15"/>
  <c r="K57" i="15"/>
  <c r="D60" i="15"/>
  <c r="J62" i="15"/>
  <c r="C65" i="15"/>
  <c r="H69" i="15"/>
  <c r="K72" i="15"/>
  <c r="B77" i="15"/>
  <c r="I86" i="15"/>
  <c r="N95" i="15"/>
  <c r="M123" i="15"/>
  <c r="C76" i="15"/>
  <c r="N85" i="15"/>
  <c r="B96" i="15"/>
  <c r="B114" i="15"/>
  <c r="F39" i="15"/>
  <c r="L41" i="15"/>
  <c r="E44" i="15"/>
  <c r="K46" i="15"/>
  <c r="D49" i="15"/>
  <c r="J51" i="15"/>
  <c r="C54" i="15"/>
  <c r="I56" i="15"/>
  <c r="B59" i="15"/>
  <c r="H61" i="15"/>
  <c r="N63" i="15"/>
  <c r="J67" i="15"/>
  <c r="D71" i="15"/>
  <c r="H74" i="15"/>
  <c r="I82" i="15"/>
  <c r="D92" i="15"/>
  <c r="K101" i="15"/>
  <c r="C91" i="15"/>
  <c r="K76" i="15"/>
  <c r="D86" i="15"/>
  <c r="M97" i="15"/>
  <c r="B111" i="15"/>
  <c r="H46" i="15"/>
  <c r="K55" i="15"/>
  <c r="H58" i="15"/>
  <c r="N60" i="15"/>
  <c r="G63" i="15"/>
  <c r="F66" i="15"/>
  <c r="H70" i="15"/>
  <c r="L73" i="15"/>
  <c r="L78" i="15"/>
  <c r="D89" i="15"/>
  <c r="M101" i="15"/>
  <c r="H38" i="15"/>
  <c r="K66" i="15"/>
  <c r="L82" i="15"/>
  <c r="C90" i="15"/>
  <c r="L102" i="15"/>
  <c r="D38" i="15"/>
  <c r="C43" i="15"/>
  <c r="D46" i="15"/>
  <c r="E49" i="15"/>
  <c r="F52" i="15"/>
  <c r="E38" i="15"/>
  <c r="K40" i="15"/>
  <c r="D43" i="15"/>
  <c r="J45" i="15"/>
  <c r="C48" i="15"/>
  <c r="I50" i="15"/>
  <c r="B53" i="15"/>
  <c r="H55" i="15"/>
  <c r="N57" i="15"/>
  <c r="G60" i="15"/>
  <c r="M62" i="15"/>
  <c r="F65" i="15"/>
  <c r="F69" i="15"/>
  <c r="J72" i="15"/>
  <c r="G76" i="15"/>
  <c r="F86" i="15"/>
  <c r="C94" i="15"/>
  <c r="I108" i="15"/>
  <c r="D77" i="15"/>
  <c r="J79" i="15"/>
  <c r="C82" i="15"/>
  <c r="I84" i="15"/>
  <c r="N88" i="15"/>
  <c r="M95" i="15"/>
  <c r="K102" i="15"/>
  <c r="J108" i="15"/>
  <c r="I115" i="15"/>
  <c r="H121" i="15"/>
  <c r="K106" i="15"/>
  <c r="J112" i="15"/>
  <c r="N119" i="15"/>
  <c r="F104" i="15"/>
  <c r="E111" i="15"/>
  <c r="C118" i="15"/>
  <c r="F127" i="15"/>
  <c r="L109" i="15"/>
  <c r="K115" i="15"/>
  <c r="J122" i="15"/>
  <c r="N106" i="15"/>
  <c r="L113" i="15"/>
  <c r="E120" i="15"/>
  <c r="L86" i="15"/>
  <c r="K93" i="15"/>
  <c r="I100" i="15"/>
  <c r="H106" i="15"/>
  <c r="G113" i="15"/>
  <c r="I119" i="15"/>
  <c r="N137" i="15"/>
  <c r="F70" i="15"/>
  <c r="L72" i="15"/>
  <c r="E75" i="15"/>
  <c r="K77" i="15"/>
  <c r="D80" i="15"/>
  <c r="J82" i="15"/>
  <c r="C85" i="15"/>
  <c r="L89" i="15"/>
  <c r="K95" i="15"/>
  <c r="J102" i="15"/>
  <c r="H109" i="15"/>
  <c r="G115" i="15"/>
  <c r="I123" i="15"/>
  <c r="H129" i="15"/>
  <c r="I135" i="15"/>
  <c r="D146" i="15"/>
  <c r="B123" i="15"/>
  <c r="H125" i="15"/>
  <c r="E130" i="15"/>
  <c r="I136" i="15"/>
  <c r="J176" i="15"/>
  <c r="C133" i="15"/>
  <c r="N139" i="15"/>
  <c r="L158" i="15"/>
  <c r="J124" i="15"/>
  <c r="M127" i="15"/>
  <c r="E134" i="15"/>
  <c r="G149" i="15"/>
  <c r="E128" i="15"/>
  <c r="L135" i="15"/>
  <c r="C144" i="15"/>
  <c r="M86" i="15"/>
  <c r="J89" i="15"/>
  <c r="G92" i="15"/>
  <c r="D95" i="15"/>
  <c r="N97" i="15"/>
  <c r="K100" i="15"/>
  <c r="H103" i="15"/>
  <c r="E106" i="15"/>
  <c r="F109" i="15"/>
  <c r="C112" i="15"/>
  <c r="M114" i="15"/>
  <c r="J117" i="15"/>
  <c r="G120" i="15"/>
  <c r="D123" i="15"/>
  <c r="N125" i="15"/>
  <c r="M132" i="15"/>
  <c r="F148" i="15"/>
  <c r="K128" i="15"/>
  <c r="G136" i="15"/>
  <c r="H151" i="15"/>
  <c r="B158" i="15"/>
  <c r="C163" i="15"/>
  <c r="F128" i="15"/>
  <c r="C131" i="15"/>
  <c r="M133" i="15"/>
  <c r="J136" i="15"/>
  <c r="G139" i="15"/>
  <c r="D142" i="15"/>
  <c r="F147" i="15"/>
  <c r="I153" i="15"/>
  <c r="I160" i="15"/>
  <c r="E184" i="15"/>
  <c r="K147" i="15"/>
  <c r="B154" i="15"/>
  <c r="K163" i="15"/>
  <c r="M138" i="15"/>
  <c r="I143" i="15"/>
  <c r="J151" i="15"/>
  <c r="D158" i="15"/>
  <c r="B167" i="15"/>
  <c r="H147" i="15"/>
  <c r="L155" i="15"/>
  <c r="G162" i="15"/>
  <c r="N138" i="15"/>
  <c r="F142" i="15"/>
  <c r="J149" i="15"/>
  <c r="J156" i="15"/>
  <c r="B165" i="15"/>
  <c r="G144" i="15"/>
  <c r="D152" i="15"/>
  <c r="I159" i="15"/>
  <c r="F194" i="15"/>
  <c r="H169" i="15"/>
  <c r="B186" i="15"/>
  <c r="N171" i="15"/>
  <c r="J164" i="15"/>
  <c r="G174" i="15"/>
  <c r="B168" i="15"/>
  <c r="I181" i="15"/>
  <c r="K206" i="15"/>
  <c r="H170" i="15"/>
  <c r="J181" i="15"/>
  <c r="D166" i="15"/>
  <c r="I174" i="15"/>
  <c r="C168" i="15"/>
  <c r="E177" i="15"/>
  <c r="K186" i="15"/>
  <c r="G198" i="15"/>
  <c r="I182" i="15"/>
  <c r="H196" i="15"/>
  <c r="J223" i="15"/>
  <c r="K185" i="15"/>
  <c r="M197" i="15"/>
  <c r="B181" i="15"/>
  <c r="K194" i="15"/>
  <c r="N208" i="15"/>
  <c r="H181" i="15"/>
  <c r="L192" i="15"/>
  <c r="F224" i="15"/>
  <c r="C200" i="15"/>
  <c r="K210" i="15"/>
  <c r="G224" i="15"/>
  <c r="I189" i="15"/>
  <c r="N194" i="15"/>
  <c r="J199" i="15"/>
  <c r="D214" i="15"/>
  <c r="G201" i="15"/>
  <c r="E214" i="15"/>
  <c r="J224" i="15"/>
  <c r="E209" i="15"/>
  <c r="B220" i="15"/>
  <c r="L168" i="15"/>
  <c r="H172" i="15"/>
  <c r="H176" i="15"/>
  <c r="M179" i="15"/>
  <c r="M183" i="15"/>
  <c r="C202" i="15"/>
  <c r="D216" i="15"/>
  <c r="D199" i="15"/>
  <c r="N207" i="15"/>
  <c r="B216" i="15"/>
  <c r="K222" i="15"/>
  <c r="E190" i="15"/>
  <c r="J193" i="15"/>
  <c r="J197" i="15"/>
  <c r="G203" i="15"/>
  <c r="M211" i="15"/>
  <c r="I218" i="15"/>
  <c r="B201" i="15"/>
  <c r="B208" i="15"/>
  <c r="L215" i="15"/>
  <c r="L222" i="15"/>
  <c r="F89" i="15"/>
  <c r="L91" i="15"/>
  <c r="E94" i="15"/>
  <c r="K96" i="15"/>
  <c r="D99" i="15"/>
  <c r="J101" i="15"/>
  <c r="C104" i="15"/>
  <c r="I106" i="15"/>
  <c r="B109" i="15"/>
  <c r="H111" i="15"/>
  <c r="N113" i="15"/>
  <c r="G116" i="15"/>
  <c r="M118" i="15"/>
  <c r="F121" i="15"/>
  <c r="L123" i="15"/>
  <c r="E126" i="15"/>
  <c r="D132" i="15"/>
  <c r="F138" i="15"/>
  <c r="J195" i="15"/>
  <c r="I132" i="15"/>
  <c r="I140" i="15"/>
  <c r="L171" i="15"/>
  <c r="E159" i="15"/>
  <c r="I163" i="15"/>
  <c r="B128" i="15"/>
  <c r="H130" i="15"/>
  <c r="N132" i="15"/>
  <c r="G135" i="15"/>
  <c r="M137" i="15"/>
  <c r="F140" i="15"/>
  <c r="L142" i="15"/>
  <c r="B148" i="15"/>
  <c r="D153" i="15"/>
  <c r="H158" i="15"/>
  <c r="C164" i="15"/>
  <c r="E145" i="15"/>
  <c r="I150" i="15"/>
  <c r="F157" i="15"/>
  <c r="L167" i="15"/>
  <c r="L139" i="15"/>
  <c r="M142" i="15"/>
  <c r="D149" i="15"/>
  <c r="I156" i="15"/>
  <c r="F162" i="15"/>
  <c r="E143" i="15"/>
  <c r="J150" i="15"/>
  <c r="B157" i="15"/>
  <c r="M162" i="15"/>
  <c r="J138" i="15"/>
  <c r="K141" i="15"/>
  <c r="L146" i="15"/>
  <c r="D154" i="15"/>
  <c r="F160" i="15"/>
  <c r="G171" i="15"/>
  <c r="M146" i="15"/>
  <c r="B153" i="15"/>
  <c r="D159" i="15"/>
  <c r="K178" i="15"/>
  <c r="N165" i="15"/>
  <c r="N175" i="15"/>
  <c r="F217" i="15"/>
  <c r="M178" i="15"/>
  <c r="B166" i="15"/>
  <c r="G176" i="15"/>
  <c r="M221" i="15"/>
  <c r="M174" i="15"/>
  <c r="M196" i="15"/>
  <c r="K164" i="15"/>
  <c r="C172" i="15"/>
  <c r="F199" i="15"/>
  <c r="K167" i="15"/>
  <c r="J177" i="15"/>
  <c r="G167" i="15"/>
  <c r="H175" i="15"/>
  <c r="H182" i="15"/>
  <c r="G194" i="15"/>
  <c r="D207" i="15"/>
  <c r="J185" i="15"/>
  <c r="M208" i="15"/>
  <c r="F177" i="15"/>
  <c r="D185" i="15"/>
  <c r="E195" i="15"/>
  <c r="B177" i="15"/>
  <c r="D188" i="15"/>
  <c r="I201" i="15"/>
  <c r="B218" i="15"/>
  <c r="K182" i="15"/>
  <c r="B196" i="15"/>
  <c r="N222" i="15"/>
  <c r="C186" i="15"/>
  <c r="G207" i="15"/>
  <c r="I217" i="15"/>
  <c r="H186" i="15"/>
  <c r="J191" i="15"/>
  <c r="K195" i="15"/>
  <c r="N202" i="15"/>
  <c r="K213" i="15"/>
  <c r="D200" i="15"/>
  <c r="F210" i="15"/>
  <c r="C221" i="15"/>
  <c r="I202" i="15"/>
  <c r="K212" i="15"/>
  <c r="F223" i="15"/>
  <c r="C169" i="15"/>
  <c r="D172" i="15"/>
  <c r="M175" i="15"/>
  <c r="N178" i="15"/>
  <c r="B182" i="15"/>
  <c r="F187" i="15"/>
  <c r="K207" i="15"/>
  <c r="E217" i="15"/>
  <c r="E201" i="15"/>
  <c r="E207" i="15"/>
  <c r="I213" i="15"/>
  <c r="N220" i="15"/>
  <c r="G188" i="15"/>
  <c r="H191" i="15"/>
  <c r="D195" i="15"/>
  <c r="E198" i="15"/>
  <c r="L203" i="15"/>
  <c r="D211" i="15"/>
  <c r="H217" i="15"/>
  <c r="H223" i="15"/>
  <c r="I205" i="15"/>
  <c r="I211" i="15"/>
  <c r="M217" i="15"/>
  <c r="N224" i="15"/>
  <c r="I145" i="15"/>
  <c r="H150" i="15"/>
  <c r="L154" i="15"/>
  <c r="K159" i="15"/>
  <c r="C166" i="15"/>
  <c r="I144" i="15"/>
  <c r="H149" i="15"/>
  <c r="M154" i="15"/>
  <c r="L159" i="15"/>
  <c r="E172" i="15"/>
  <c r="D139" i="15"/>
  <c r="J141" i="15"/>
  <c r="F145" i="15"/>
  <c r="E150" i="15"/>
  <c r="F155" i="15"/>
  <c r="E160" i="15"/>
  <c r="I165" i="15"/>
  <c r="J144" i="15"/>
  <c r="I149" i="15"/>
  <c r="I154" i="15"/>
  <c r="H159" i="15"/>
  <c r="N164" i="15"/>
  <c r="N185" i="15"/>
  <c r="H140" i="15"/>
  <c r="N142" i="15"/>
  <c r="M147" i="15"/>
  <c r="N152" i="15"/>
  <c r="M157" i="15"/>
  <c r="G163" i="15"/>
  <c r="N181" i="15"/>
  <c r="L145" i="15"/>
  <c r="K150" i="15"/>
  <c r="H155" i="15"/>
  <c r="G160" i="15"/>
  <c r="I166" i="15"/>
  <c r="H163" i="15"/>
  <c r="K170" i="15"/>
  <c r="K176" i="15"/>
  <c r="E196" i="15"/>
  <c r="D173" i="15"/>
  <c r="N192" i="15"/>
  <c r="L166" i="15"/>
  <c r="J175" i="15"/>
  <c r="C193" i="15"/>
  <c r="E169" i="15"/>
  <c r="C179" i="15"/>
  <c r="L189" i="15"/>
  <c r="E162" i="15"/>
  <c r="M166" i="15"/>
  <c r="K175" i="15"/>
  <c r="I193" i="15"/>
  <c r="C165" i="15"/>
  <c r="I172" i="15"/>
  <c r="H185" i="15"/>
  <c r="I223" i="15"/>
  <c r="F172" i="15"/>
  <c r="L178" i="15"/>
  <c r="N183" i="15"/>
  <c r="M191" i="15"/>
  <c r="C201" i="15"/>
  <c r="I214" i="15"/>
  <c r="M189" i="15"/>
  <c r="L202" i="15"/>
  <c r="C219" i="15"/>
  <c r="K179" i="15"/>
  <c r="F186" i="15"/>
  <c r="J192" i="15"/>
  <c r="L211" i="15"/>
  <c r="E182" i="15"/>
  <c r="K190" i="15"/>
  <c r="L198" i="15"/>
  <c r="J210" i="15"/>
  <c r="B179" i="15"/>
  <c r="M185" i="15"/>
  <c r="H193" i="15"/>
  <c r="M216" i="15"/>
  <c r="G183" i="15"/>
  <c r="H187" i="15"/>
  <c r="F206" i="15"/>
  <c r="E215" i="15"/>
  <c r="M220" i="15"/>
  <c r="I187" i="15"/>
  <c r="L190" i="15"/>
  <c r="C194" i="15"/>
  <c r="G197" i="15"/>
  <c r="B204" i="15"/>
  <c r="H212" i="15"/>
  <c r="K218" i="15"/>
  <c r="H202" i="15"/>
  <c r="G211" i="15"/>
  <c r="M219" i="15"/>
  <c r="C199" i="15"/>
  <c r="I207" i="15"/>
  <c r="L213" i="15"/>
  <c r="E222" i="15"/>
  <c r="M167" i="15"/>
  <c r="F170" i="15"/>
  <c r="L172" i="15"/>
  <c r="E175" i="15"/>
  <c r="K177" i="15"/>
  <c r="D180" i="15"/>
  <c r="J182" i="15"/>
  <c r="E186" i="15"/>
  <c r="G205" i="15"/>
  <c r="B211" i="15"/>
  <c r="C220" i="15"/>
  <c r="M199" i="15"/>
  <c r="L204" i="15"/>
  <c r="K209" i="15"/>
  <c r="J214" i="15"/>
  <c r="I219" i="15"/>
  <c r="H224" i="15"/>
  <c r="J189" i="15"/>
  <c r="C192" i="15"/>
  <c r="I194" i="15"/>
  <c r="B197" i="15"/>
  <c r="E200" i="15"/>
  <c r="D205" i="15"/>
  <c r="C210" i="15"/>
  <c r="B215" i="15"/>
  <c r="N219" i="15"/>
  <c r="E199" i="15"/>
  <c r="D204" i="15"/>
  <c r="C209" i="15"/>
  <c r="B214" i="15"/>
  <c r="N218" i="15"/>
  <c r="M223" i="15"/>
  <c r="E155" i="15"/>
  <c r="D160" i="15"/>
  <c r="M173" i="15"/>
  <c r="H139" i="15"/>
  <c r="N141" i="15"/>
  <c r="B146" i="15"/>
  <c r="N150" i="15"/>
  <c r="K155" i="15"/>
  <c r="J160" i="15"/>
  <c r="E166" i="15"/>
  <c r="B145" i="15"/>
  <c r="N149" i="15"/>
  <c r="N154" i="15"/>
  <c r="M159" i="15"/>
  <c r="J165" i="15"/>
  <c r="F192" i="15"/>
  <c r="L140" i="15"/>
  <c r="J143" i="15"/>
  <c r="I148" i="15"/>
  <c r="L153" i="15"/>
  <c r="K158" i="15"/>
  <c r="M163" i="15"/>
  <c r="C187" i="15"/>
  <c r="H146" i="15"/>
  <c r="G151" i="15"/>
  <c r="M155" i="15"/>
  <c r="L160" i="15"/>
  <c r="E168" i="15"/>
  <c r="D164" i="15"/>
  <c r="C171" i="15"/>
  <c r="N177" i="15"/>
  <c r="C198" i="15"/>
  <c r="I173" i="15"/>
  <c r="L194" i="15"/>
  <c r="D167" i="15"/>
  <c r="B176" i="15"/>
  <c r="F198" i="15"/>
  <c r="J169" i="15"/>
  <c r="N179" i="15"/>
  <c r="B195" i="15"/>
  <c r="N162" i="15"/>
  <c r="C170" i="15"/>
  <c r="C176" i="15"/>
  <c r="I195" i="15"/>
  <c r="H165" i="15"/>
  <c r="N172" i="15"/>
  <c r="H188" i="15"/>
  <c r="K166" i="15"/>
  <c r="B173" i="15"/>
  <c r="J179" i="15"/>
  <c r="H184" i="15"/>
  <c r="L193" i="15"/>
  <c r="J202" i="15"/>
  <c r="G217" i="15"/>
  <c r="J190" i="15"/>
  <c r="F204" i="15"/>
  <c r="L220" i="15"/>
  <c r="I180" i="15"/>
  <c r="M186" i="15"/>
  <c r="J194" i="15"/>
  <c r="C215" i="15"/>
  <c r="D183" i="15"/>
  <c r="G191" i="15"/>
  <c r="B200" i="15"/>
  <c r="H213" i="15"/>
  <c r="G179" i="15"/>
  <c r="G186" i="15"/>
  <c r="G195" i="15"/>
  <c r="G218" i="15"/>
  <c r="K183" i="15"/>
  <c r="H199" i="15"/>
  <c r="L206" i="15"/>
  <c r="M215" i="15"/>
  <c r="H221" i="15"/>
  <c r="N187" i="15"/>
  <c r="E191" i="15"/>
  <c r="H194" i="15"/>
  <c r="L197" i="15"/>
  <c r="J204" i="15"/>
  <c r="C213" i="15"/>
  <c r="F219" i="15"/>
  <c r="K204" i="15"/>
  <c r="B212" i="15"/>
  <c r="H220" i="15"/>
  <c r="K199" i="15"/>
  <c r="D208" i="15"/>
  <c r="G214" i="15"/>
  <c r="M222" i="15"/>
  <c r="D168" i="15"/>
  <c r="J170" i="15"/>
  <c r="C173" i="15"/>
  <c r="I175" i="15"/>
  <c r="B178" i="15"/>
  <c r="H180" i="15"/>
  <c r="N182" i="15"/>
  <c r="J186" i="15"/>
  <c r="B206" i="15"/>
  <c r="J211" i="15"/>
  <c r="I220" i="15"/>
  <c r="I200" i="15"/>
  <c r="H205" i="15"/>
  <c r="G210" i="15"/>
  <c r="F215" i="15"/>
  <c r="E220" i="15"/>
  <c r="M224" i="15"/>
  <c r="N189" i="15"/>
  <c r="G192" i="15"/>
  <c r="M194" i="15"/>
  <c r="F197" i="15"/>
  <c r="N200" i="15"/>
  <c r="M205" i="15"/>
  <c r="L210" i="15"/>
  <c r="K215" i="15"/>
  <c r="J220" i="15"/>
  <c r="N199" i="15"/>
  <c r="M204" i="15"/>
  <c r="L209" i="15"/>
  <c r="K214" i="15"/>
  <c r="J219" i="15"/>
  <c r="I224" i="15"/>
  <c r="M6" i="14" a="1"/>
  <c r="M6" i="14" s="1"/>
  <c r="M6" i="9" a="1"/>
  <c r="M6" i="9" s="1"/>
  <c r="M6" i="2" a="1"/>
  <c r="M6" i="2" s="1"/>
  <c r="I75" i="14"/>
  <c r="J74" i="14"/>
  <c r="I74" i="14"/>
  <c r="K74" i="14" s="1"/>
  <c r="K73" i="14"/>
  <c r="I73" i="14"/>
  <c r="J72" i="14"/>
  <c r="I72" i="14"/>
  <c r="J71" i="14"/>
  <c r="I71" i="14"/>
  <c r="K71" i="14" s="1"/>
  <c r="I70" i="14"/>
  <c r="J69" i="14"/>
  <c r="I69" i="14"/>
  <c r="K69" i="14" s="1"/>
  <c r="J68" i="14"/>
  <c r="K68" i="14" s="1"/>
  <c r="I68" i="14"/>
  <c r="I67" i="14"/>
  <c r="J66" i="14"/>
  <c r="I66" i="14"/>
  <c r="K66" i="14" s="1"/>
  <c r="I65" i="14"/>
  <c r="J64" i="14"/>
  <c r="I64" i="14"/>
  <c r="J63" i="14"/>
  <c r="I63" i="14"/>
  <c r="K63" i="14" s="1"/>
  <c r="I62" i="14"/>
  <c r="K61" i="14"/>
  <c r="J61" i="14"/>
  <c r="I61" i="14"/>
  <c r="J60" i="14"/>
  <c r="K60" i="14" s="1"/>
  <c r="I60" i="14"/>
  <c r="I59" i="14"/>
  <c r="J58" i="14"/>
  <c r="K58" i="14" s="1"/>
  <c r="I58" i="14"/>
  <c r="I57" i="14"/>
  <c r="J56" i="14"/>
  <c r="I56" i="14"/>
  <c r="K56" i="14" s="1"/>
  <c r="J55" i="14"/>
  <c r="I55" i="14"/>
  <c r="K55" i="14" s="1"/>
  <c r="I54" i="14"/>
  <c r="J53" i="14"/>
  <c r="I53" i="14"/>
  <c r="K53" i="14" s="1"/>
  <c r="J52" i="14"/>
  <c r="K52" i="14" s="1"/>
  <c r="I52" i="14"/>
  <c r="I51" i="14"/>
  <c r="J50" i="14"/>
  <c r="I50" i="14"/>
  <c r="K50" i="14" s="1"/>
  <c r="I49" i="14"/>
  <c r="J48" i="14"/>
  <c r="I48" i="14"/>
  <c r="K48" i="14" s="1"/>
  <c r="K47" i="14"/>
  <c r="J47" i="14"/>
  <c r="I47" i="14"/>
  <c r="I46" i="14"/>
  <c r="J45" i="14"/>
  <c r="I45" i="14"/>
  <c r="K45" i="14" s="1"/>
  <c r="K44" i="14"/>
  <c r="J44" i="14"/>
  <c r="I44" i="14"/>
  <c r="I43" i="14"/>
  <c r="J42" i="14"/>
  <c r="I42" i="14"/>
  <c r="I41" i="14"/>
  <c r="J40" i="14"/>
  <c r="I40" i="14"/>
  <c r="J39" i="14"/>
  <c r="I39" i="14"/>
  <c r="K39" i="14" s="1"/>
  <c r="I38" i="14"/>
  <c r="J37" i="14"/>
  <c r="I37" i="14"/>
  <c r="K37" i="14" s="1"/>
  <c r="J36" i="14"/>
  <c r="K36" i="14" s="1"/>
  <c r="I36" i="14"/>
  <c r="I35" i="14"/>
  <c r="J34" i="14"/>
  <c r="I34" i="14"/>
  <c r="K34" i="14" s="1"/>
  <c r="I33" i="14"/>
  <c r="J32" i="14"/>
  <c r="I32" i="14"/>
  <c r="J31" i="14"/>
  <c r="I31" i="14"/>
  <c r="K31" i="14" s="1"/>
  <c r="I30" i="14"/>
  <c r="K29" i="14"/>
  <c r="J29" i="14"/>
  <c r="I29" i="14"/>
  <c r="J28" i="14"/>
  <c r="K28" i="14" s="1"/>
  <c r="I28" i="14"/>
  <c r="I27" i="14"/>
  <c r="K26" i="14"/>
  <c r="J26" i="14"/>
  <c r="I26" i="14"/>
  <c r="I25" i="14"/>
  <c r="J24" i="14"/>
  <c r="I24" i="14"/>
  <c r="J23" i="14"/>
  <c r="I23" i="14"/>
  <c r="K23" i="14" s="1"/>
  <c r="I22" i="14"/>
  <c r="J21" i="14"/>
  <c r="I21" i="14"/>
  <c r="K21" i="14" s="1"/>
  <c r="K20" i="14"/>
  <c r="J20" i="14"/>
  <c r="I20" i="14"/>
  <c r="I19" i="14"/>
  <c r="J18" i="14"/>
  <c r="I18" i="14"/>
  <c r="K18" i="14" s="1"/>
  <c r="I17" i="14"/>
  <c r="J16" i="14"/>
  <c r="I16" i="14"/>
  <c r="K15" i="14"/>
  <c r="J15" i="14"/>
  <c r="I15" i="14"/>
  <c r="I14" i="14"/>
  <c r="J13" i="14"/>
  <c r="K13" i="14" s="1"/>
  <c r="I13" i="14"/>
  <c r="J12" i="14"/>
  <c r="K12" i="14" s="1"/>
  <c r="I12" i="14"/>
  <c r="I11" i="14"/>
  <c r="J10" i="14"/>
  <c r="I10" i="14"/>
  <c r="K10" i="14" s="1"/>
  <c r="I9" i="14"/>
  <c r="J8" i="14"/>
  <c r="I8" i="14"/>
  <c r="J7" i="14"/>
  <c r="I7" i="14"/>
  <c r="K7" i="14" s="1"/>
  <c r="F4" i="14"/>
  <c r="C2" i="14"/>
  <c r="J73" i="14" s="1"/>
  <c r="J84" i="13"/>
  <c r="K84" i="13" s="1"/>
  <c r="I84" i="13"/>
  <c r="K83" i="13"/>
  <c r="J83" i="13"/>
  <c r="I83" i="13"/>
  <c r="I82" i="13"/>
  <c r="K81" i="13"/>
  <c r="J81" i="13"/>
  <c r="I81" i="13"/>
  <c r="I80" i="13"/>
  <c r="J79" i="13"/>
  <c r="I79" i="13"/>
  <c r="K79" i="13" s="1"/>
  <c r="J78" i="13"/>
  <c r="I78" i="13"/>
  <c r="K78" i="13" s="1"/>
  <c r="I77" i="13"/>
  <c r="J76" i="13"/>
  <c r="I76" i="13"/>
  <c r="K76" i="13" s="1"/>
  <c r="J75" i="13"/>
  <c r="K75" i="13" s="1"/>
  <c r="I75" i="13"/>
  <c r="I74" i="13"/>
  <c r="K73" i="13"/>
  <c r="J73" i="13"/>
  <c r="I73" i="13"/>
  <c r="I72" i="13"/>
  <c r="J71" i="13"/>
  <c r="I71" i="13"/>
  <c r="K71" i="13" s="1"/>
  <c r="J70" i="13"/>
  <c r="K70" i="13" s="1"/>
  <c r="I70" i="13"/>
  <c r="I69" i="13"/>
  <c r="J68" i="13"/>
  <c r="I68" i="13"/>
  <c r="J67" i="13"/>
  <c r="K67" i="13" s="1"/>
  <c r="I67" i="13"/>
  <c r="I66" i="13"/>
  <c r="J65" i="13"/>
  <c r="I65" i="13"/>
  <c r="K65" i="13" s="1"/>
  <c r="I64" i="13"/>
  <c r="J63" i="13"/>
  <c r="I63" i="13"/>
  <c r="K63" i="13" s="1"/>
  <c r="J62" i="13"/>
  <c r="I62" i="13"/>
  <c r="K62" i="13" s="1"/>
  <c r="I61" i="13"/>
  <c r="J60" i="13"/>
  <c r="K60" i="13" s="1"/>
  <c r="I60" i="13"/>
  <c r="K59" i="13"/>
  <c r="J59" i="13"/>
  <c r="I59" i="13"/>
  <c r="I58" i="13"/>
  <c r="J57" i="13"/>
  <c r="I57" i="13"/>
  <c r="K57" i="13" s="1"/>
  <c r="I56" i="13"/>
  <c r="J55" i="13"/>
  <c r="I55" i="13"/>
  <c r="K55" i="13" s="1"/>
  <c r="J54" i="13"/>
  <c r="I54" i="13"/>
  <c r="K54" i="13" s="1"/>
  <c r="I53" i="13"/>
  <c r="K52" i="13"/>
  <c r="J52" i="13"/>
  <c r="I52" i="13"/>
  <c r="K51" i="13"/>
  <c r="J51" i="13"/>
  <c r="I51" i="13"/>
  <c r="I50" i="13"/>
  <c r="J49" i="13"/>
  <c r="K49" i="13" s="1"/>
  <c r="I49" i="13"/>
  <c r="I48" i="13"/>
  <c r="J47" i="13"/>
  <c r="I47" i="13"/>
  <c r="K47" i="13" s="1"/>
  <c r="J46" i="13"/>
  <c r="I46" i="13"/>
  <c r="K46" i="13" s="1"/>
  <c r="I45" i="13"/>
  <c r="J44" i="13"/>
  <c r="I44" i="13"/>
  <c r="K44" i="13" s="1"/>
  <c r="J43" i="13"/>
  <c r="K43" i="13" s="1"/>
  <c r="I43" i="13"/>
  <c r="I42" i="13"/>
  <c r="K41" i="13"/>
  <c r="J41" i="13"/>
  <c r="I41" i="13"/>
  <c r="I40" i="13"/>
  <c r="J39" i="13"/>
  <c r="I39" i="13"/>
  <c r="K39" i="13" s="1"/>
  <c r="J38" i="13"/>
  <c r="K38" i="13" s="1"/>
  <c r="I38" i="13"/>
  <c r="I37" i="13"/>
  <c r="J36" i="13"/>
  <c r="I36" i="13"/>
  <c r="K36" i="13" s="1"/>
  <c r="J35" i="13"/>
  <c r="K35" i="13" s="1"/>
  <c r="I35" i="13"/>
  <c r="I34" i="13"/>
  <c r="J33" i="13"/>
  <c r="I33" i="13"/>
  <c r="K33" i="13" s="1"/>
  <c r="I32" i="13"/>
  <c r="J31" i="13"/>
  <c r="I31" i="13"/>
  <c r="K31" i="13" s="1"/>
  <c r="J30" i="13"/>
  <c r="I30" i="13"/>
  <c r="K30" i="13" s="1"/>
  <c r="I29" i="13"/>
  <c r="K28" i="13"/>
  <c r="J28" i="13"/>
  <c r="I28" i="13"/>
  <c r="K27" i="13"/>
  <c r="J27" i="13"/>
  <c r="I27" i="13"/>
  <c r="I26" i="13"/>
  <c r="J25" i="13"/>
  <c r="K25" i="13" s="1"/>
  <c r="I25" i="13"/>
  <c r="I24" i="13"/>
  <c r="J23" i="13"/>
  <c r="I23" i="13"/>
  <c r="K23" i="13" s="1"/>
  <c r="J22" i="13"/>
  <c r="I22" i="13"/>
  <c r="K22" i="13" s="1"/>
  <c r="I21" i="13"/>
  <c r="J20" i="13"/>
  <c r="K20" i="13" s="1"/>
  <c r="I20" i="13"/>
  <c r="K19" i="13"/>
  <c r="J19" i="13"/>
  <c r="I19" i="13"/>
  <c r="I18" i="13"/>
  <c r="K17" i="13"/>
  <c r="J17" i="13"/>
  <c r="I17" i="13"/>
  <c r="I16" i="13"/>
  <c r="J15" i="13"/>
  <c r="I15" i="13"/>
  <c r="K15" i="13" s="1"/>
  <c r="K14" i="13"/>
  <c r="J14" i="13"/>
  <c r="I14" i="13"/>
  <c r="I13" i="13"/>
  <c r="J12" i="13"/>
  <c r="I12" i="13"/>
  <c r="K12" i="13" s="1"/>
  <c r="J11" i="13"/>
  <c r="K11" i="13" s="1"/>
  <c r="I11" i="13"/>
  <c r="I10" i="13"/>
  <c r="K9" i="13"/>
  <c r="J9" i="13"/>
  <c r="I9" i="13"/>
  <c r="I8" i="13"/>
  <c r="J7" i="13"/>
  <c r="I7" i="13"/>
  <c r="K7" i="13" s="1"/>
  <c r="F4" i="13" a="1"/>
  <c r="F4" i="13" s="1"/>
  <c r="C2" i="13"/>
  <c r="J80" i="13" s="1"/>
  <c r="K80" i="13" s="1"/>
  <c r="J92" i="12"/>
  <c r="I92" i="12"/>
  <c r="K92" i="12" s="1"/>
  <c r="J91" i="12"/>
  <c r="I91" i="12"/>
  <c r="K91" i="12" s="1"/>
  <c r="I90" i="12"/>
  <c r="K89" i="12"/>
  <c r="J89" i="12"/>
  <c r="I89" i="12"/>
  <c r="J88" i="12"/>
  <c r="K88" i="12" s="1"/>
  <c r="I88" i="12"/>
  <c r="I87" i="12"/>
  <c r="K86" i="12"/>
  <c r="J86" i="12"/>
  <c r="I86" i="12"/>
  <c r="I85" i="12"/>
  <c r="J84" i="12"/>
  <c r="I84" i="12"/>
  <c r="K84" i="12" s="1"/>
  <c r="J83" i="12"/>
  <c r="K83" i="12" s="1"/>
  <c r="I83" i="12"/>
  <c r="I82" i="12"/>
  <c r="J81" i="12"/>
  <c r="I81" i="12"/>
  <c r="K81" i="12" s="1"/>
  <c r="J80" i="12"/>
  <c r="K80" i="12" s="1"/>
  <c r="I80" i="12"/>
  <c r="I79" i="12"/>
  <c r="J78" i="12"/>
  <c r="I78" i="12"/>
  <c r="K78" i="12" s="1"/>
  <c r="I77" i="12"/>
  <c r="J76" i="12"/>
  <c r="I76" i="12"/>
  <c r="K76" i="12" s="1"/>
  <c r="K75" i="12"/>
  <c r="J75" i="12"/>
  <c r="I75" i="12"/>
  <c r="I74" i="12"/>
  <c r="J73" i="12"/>
  <c r="I73" i="12"/>
  <c r="K73" i="12" s="1"/>
  <c r="K72" i="12"/>
  <c r="J72" i="12"/>
  <c r="I72" i="12"/>
  <c r="I71" i="12"/>
  <c r="K70" i="12"/>
  <c r="J70" i="12"/>
  <c r="I70" i="12"/>
  <c r="I69" i="12"/>
  <c r="J68" i="12"/>
  <c r="I68" i="12"/>
  <c r="J67" i="12"/>
  <c r="I67" i="12"/>
  <c r="K67" i="12" s="1"/>
  <c r="I66" i="12"/>
  <c r="J65" i="12"/>
  <c r="K65" i="12" s="1"/>
  <c r="I65" i="12"/>
  <c r="J64" i="12"/>
  <c r="K64" i="12" s="1"/>
  <c r="I64" i="12"/>
  <c r="I63" i="12"/>
  <c r="K62" i="12"/>
  <c r="J62" i="12"/>
  <c r="I62" i="12"/>
  <c r="I61" i="12"/>
  <c r="J60" i="12"/>
  <c r="I60" i="12"/>
  <c r="K60" i="12" s="1"/>
  <c r="K59" i="12"/>
  <c r="J59" i="12"/>
  <c r="I59" i="12"/>
  <c r="I58" i="12"/>
  <c r="K57" i="12"/>
  <c r="J57" i="12"/>
  <c r="I57" i="12"/>
  <c r="J56" i="12"/>
  <c r="K56" i="12" s="1"/>
  <c r="I56" i="12"/>
  <c r="I55" i="12"/>
  <c r="K54" i="12"/>
  <c r="J54" i="12"/>
  <c r="I54" i="12"/>
  <c r="I53" i="12"/>
  <c r="J52" i="12"/>
  <c r="I52" i="12"/>
  <c r="K52" i="12" s="1"/>
  <c r="J51" i="12"/>
  <c r="K51" i="12" s="1"/>
  <c r="I51" i="12"/>
  <c r="I50" i="12"/>
  <c r="J49" i="12"/>
  <c r="I49" i="12"/>
  <c r="K49" i="12" s="1"/>
  <c r="J48" i="12"/>
  <c r="K48" i="12" s="1"/>
  <c r="I48" i="12"/>
  <c r="I47" i="12"/>
  <c r="J46" i="12"/>
  <c r="I46" i="12"/>
  <c r="K46" i="12" s="1"/>
  <c r="I45" i="12"/>
  <c r="J44" i="12"/>
  <c r="I44" i="12"/>
  <c r="K44" i="12" s="1"/>
  <c r="K43" i="12"/>
  <c r="J43" i="12"/>
  <c r="I43" i="12"/>
  <c r="I42" i="12"/>
  <c r="J41" i="12"/>
  <c r="I41" i="12"/>
  <c r="K41" i="12" s="1"/>
  <c r="K40" i="12"/>
  <c r="J40" i="12"/>
  <c r="I40" i="12"/>
  <c r="I39" i="12"/>
  <c r="J38" i="12"/>
  <c r="I38" i="12"/>
  <c r="K38" i="12" s="1"/>
  <c r="I37" i="12"/>
  <c r="J36" i="12"/>
  <c r="I36" i="12"/>
  <c r="J35" i="12"/>
  <c r="I35" i="12"/>
  <c r="K35" i="12" s="1"/>
  <c r="I34" i="12"/>
  <c r="J33" i="12"/>
  <c r="K33" i="12" s="1"/>
  <c r="I33" i="12"/>
  <c r="J32" i="12"/>
  <c r="K32" i="12" s="1"/>
  <c r="I32" i="12"/>
  <c r="I31" i="12"/>
  <c r="J30" i="12"/>
  <c r="I30" i="12"/>
  <c r="K30" i="12" s="1"/>
  <c r="I29" i="12"/>
  <c r="J28" i="12"/>
  <c r="I28" i="12"/>
  <c r="K28" i="12" s="1"/>
  <c r="K27" i="12"/>
  <c r="J27" i="12"/>
  <c r="I27" i="12"/>
  <c r="I26" i="12"/>
  <c r="K25" i="12"/>
  <c r="J25" i="12"/>
  <c r="I25" i="12"/>
  <c r="J24" i="12"/>
  <c r="K24" i="12" s="1"/>
  <c r="I24" i="12"/>
  <c r="I23" i="12"/>
  <c r="K22" i="12"/>
  <c r="J22" i="12"/>
  <c r="I22" i="12"/>
  <c r="I21" i="12"/>
  <c r="J20" i="12"/>
  <c r="I20" i="12"/>
  <c r="K20" i="12" s="1"/>
  <c r="J19" i="12"/>
  <c r="K19" i="12" s="1"/>
  <c r="I19" i="12"/>
  <c r="I18" i="12"/>
  <c r="J17" i="12"/>
  <c r="I17" i="12"/>
  <c r="K17" i="12" s="1"/>
  <c r="K16" i="12"/>
  <c r="J16" i="12"/>
  <c r="I16" i="12"/>
  <c r="I15" i="12"/>
  <c r="J14" i="12"/>
  <c r="I14" i="12"/>
  <c r="K14" i="12" s="1"/>
  <c r="I13" i="12"/>
  <c r="J12" i="12"/>
  <c r="I12" i="12"/>
  <c r="K12" i="12" s="1"/>
  <c r="K11" i="12"/>
  <c r="J11" i="12"/>
  <c r="I11" i="12"/>
  <c r="I10" i="12"/>
  <c r="J9" i="12"/>
  <c r="I9" i="12"/>
  <c r="K9" i="12" s="1"/>
  <c r="K8" i="12"/>
  <c r="J8" i="12"/>
  <c r="I8" i="12"/>
  <c r="I7" i="12"/>
  <c r="F4" i="12" a="1"/>
  <c r="F4" i="12"/>
  <c r="C7" i="1" s="1"/>
  <c r="C2" i="12"/>
  <c r="J85" i="12" s="1"/>
  <c r="K85" i="12" s="1"/>
  <c r="I20" i="11"/>
  <c r="I19" i="11"/>
  <c r="I18" i="11"/>
  <c r="J17" i="11"/>
  <c r="I17" i="11"/>
  <c r="K17" i="11" s="1"/>
  <c r="I16" i="11"/>
  <c r="I15" i="11"/>
  <c r="J14" i="11"/>
  <c r="I14" i="11"/>
  <c r="K14" i="11" s="1"/>
  <c r="I13" i="11"/>
  <c r="I12" i="11"/>
  <c r="J11" i="11"/>
  <c r="K11" i="11" s="1"/>
  <c r="I11" i="11"/>
  <c r="I10" i="11"/>
  <c r="I9" i="11"/>
  <c r="J8" i="11"/>
  <c r="I8" i="11"/>
  <c r="K8" i="11" s="1"/>
  <c r="I7" i="11"/>
  <c r="F4" i="11"/>
  <c r="C2" i="11"/>
  <c r="J16" i="11" s="1"/>
  <c r="K16" i="11" s="1"/>
  <c r="J73" i="10"/>
  <c r="K73" i="10" s="1"/>
  <c r="I73" i="10"/>
  <c r="I72" i="10"/>
  <c r="K71" i="10"/>
  <c r="J71" i="10"/>
  <c r="I71" i="10"/>
  <c r="K70" i="10"/>
  <c r="I70" i="10"/>
  <c r="J69" i="10"/>
  <c r="I69" i="10"/>
  <c r="K69" i="10" s="1"/>
  <c r="J68" i="10"/>
  <c r="K68" i="10" s="1"/>
  <c r="I68" i="10"/>
  <c r="I67" i="10"/>
  <c r="K66" i="10"/>
  <c r="J66" i="10"/>
  <c r="I66" i="10"/>
  <c r="J65" i="10"/>
  <c r="K65" i="10" s="1"/>
  <c r="I65" i="10"/>
  <c r="I64" i="10"/>
  <c r="K63" i="10"/>
  <c r="J63" i="10"/>
  <c r="I63" i="10"/>
  <c r="I62" i="10"/>
  <c r="J61" i="10"/>
  <c r="I61" i="10"/>
  <c r="K61" i="10" s="1"/>
  <c r="K60" i="10"/>
  <c r="J60" i="10"/>
  <c r="I60" i="10"/>
  <c r="I59" i="10"/>
  <c r="J58" i="10"/>
  <c r="I58" i="10"/>
  <c r="K58" i="10" s="1"/>
  <c r="J57" i="10"/>
  <c r="K57" i="10" s="1"/>
  <c r="I57" i="10"/>
  <c r="I56" i="10"/>
  <c r="J55" i="10"/>
  <c r="I55" i="10"/>
  <c r="K55" i="10" s="1"/>
  <c r="I54" i="10"/>
  <c r="J53" i="10"/>
  <c r="I53" i="10"/>
  <c r="K53" i="10" s="1"/>
  <c r="K52" i="10"/>
  <c r="J52" i="10"/>
  <c r="I52" i="10"/>
  <c r="I51" i="10"/>
  <c r="J50" i="10"/>
  <c r="I50" i="10"/>
  <c r="K50" i="10" s="1"/>
  <c r="K49" i="10"/>
  <c r="J49" i="10"/>
  <c r="I49" i="10"/>
  <c r="I48" i="10"/>
  <c r="J47" i="10"/>
  <c r="I47" i="10"/>
  <c r="K47" i="10" s="1"/>
  <c r="I46" i="10"/>
  <c r="J45" i="10"/>
  <c r="I45" i="10"/>
  <c r="J44" i="10"/>
  <c r="I44" i="10"/>
  <c r="I43" i="10"/>
  <c r="J42" i="10"/>
  <c r="K42" i="10" s="1"/>
  <c r="I42" i="10"/>
  <c r="J41" i="10"/>
  <c r="K41" i="10" s="1"/>
  <c r="I41" i="10"/>
  <c r="I40" i="10"/>
  <c r="J39" i="10"/>
  <c r="I39" i="10"/>
  <c r="K39" i="10" s="1"/>
  <c r="I38" i="10"/>
  <c r="J37" i="10"/>
  <c r="I37" i="10"/>
  <c r="K37" i="10" s="1"/>
  <c r="J36" i="10"/>
  <c r="K36" i="10" s="1"/>
  <c r="I36" i="10"/>
  <c r="I35" i="10"/>
  <c r="K34" i="10"/>
  <c r="J34" i="10"/>
  <c r="I34" i="10"/>
  <c r="J33" i="10"/>
  <c r="K33" i="10" s="1"/>
  <c r="I33" i="10"/>
  <c r="I32" i="10"/>
  <c r="K31" i="10"/>
  <c r="J31" i="10"/>
  <c r="I31" i="10"/>
  <c r="I30" i="10"/>
  <c r="J29" i="10"/>
  <c r="I29" i="10"/>
  <c r="K29" i="10" s="1"/>
  <c r="K28" i="10"/>
  <c r="J28" i="10"/>
  <c r="I28" i="10"/>
  <c r="I27" i="10"/>
  <c r="J26" i="10"/>
  <c r="I26" i="10"/>
  <c r="K26" i="10" s="1"/>
  <c r="J25" i="10"/>
  <c r="K25" i="10" s="1"/>
  <c r="I25" i="10"/>
  <c r="I24" i="10"/>
  <c r="J23" i="10"/>
  <c r="I23" i="10"/>
  <c r="K23" i="10" s="1"/>
  <c r="I22" i="10"/>
  <c r="J21" i="10"/>
  <c r="I21" i="10"/>
  <c r="K21" i="10" s="1"/>
  <c r="K20" i="10"/>
  <c r="J20" i="10"/>
  <c r="I20" i="10"/>
  <c r="I19" i="10"/>
  <c r="J18" i="10"/>
  <c r="I18" i="10"/>
  <c r="K18" i="10" s="1"/>
  <c r="K17" i="10"/>
  <c r="J17" i="10"/>
  <c r="I17" i="10"/>
  <c r="I16" i="10"/>
  <c r="J15" i="10"/>
  <c r="I15" i="10"/>
  <c r="I14" i="10"/>
  <c r="J13" i="10"/>
  <c r="I13" i="10"/>
  <c r="J12" i="10"/>
  <c r="I12" i="10"/>
  <c r="K12" i="10" s="1"/>
  <c r="I11" i="10"/>
  <c r="J10" i="10"/>
  <c r="K10" i="10" s="1"/>
  <c r="I10" i="10"/>
  <c r="J9" i="10"/>
  <c r="K9" i="10" s="1"/>
  <c r="I9" i="10"/>
  <c r="I8" i="10"/>
  <c r="J7" i="10"/>
  <c r="I7" i="10"/>
  <c r="K7" i="10" s="1"/>
  <c r="F4" i="10" a="1"/>
  <c r="F4" i="10" s="1"/>
  <c r="C2" i="10"/>
  <c r="J70" i="10" s="1"/>
  <c r="K18" i="9"/>
  <c r="J18" i="9"/>
  <c r="I18" i="9"/>
  <c r="J17" i="9"/>
  <c r="K17" i="9" s="1"/>
  <c r="I17" i="9"/>
  <c r="J16" i="9"/>
  <c r="I16" i="9"/>
  <c r="K16" i="9" s="1"/>
  <c r="K15" i="9"/>
  <c r="J15" i="9"/>
  <c r="I15" i="9"/>
  <c r="J14" i="9"/>
  <c r="K14" i="9" s="1"/>
  <c r="I14" i="9"/>
  <c r="J13" i="9"/>
  <c r="I13" i="9"/>
  <c r="K13" i="9" s="1"/>
  <c r="K12" i="9"/>
  <c r="J12" i="9"/>
  <c r="I12" i="9"/>
  <c r="I11" i="9"/>
  <c r="J10" i="9"/>
  <c r="I10" i="9"/>
  <c r="K10" i="9" s="1"/>
  <c r="J9" i="9"/>
  <c r="K9" i="9" s="1"/>
  <c r="I9" i="9"/>
  <c r="J8" i="9"/>
  <c r="I8" i="9"/>
  <c r="J7" i="9"/>
  <c r="I7" i="9"/>
  <c r="K7" i="9" s="1"/>
  <c r="F4" i="9"/>
  <c r="C15" i="1" s="1"/>
  <c r="C2" i="9"/>
  <c r="J11" i="9" s="1"/>
  <c r="K11" i="9" s="1"/>
  <c r="I83" i="8"/>
  <c r="I82" i="8"/>
  <c r="I81" i="8"/>
  <c r="I80" i="8"/>
  <c r="I79" i="8"/>
  <c r="I78" i="8"/>
  <c r="I77" i="8"/>
  <c r="I76" i="8"/>
  <c r="I75" i="8"/>
  <c r="I74" i="8"/>
  <c r="J73" i="8"/>
  <c r="K73" i="8" s="1"/>
  <c r="I73" i="8"/>
  <c r="I72" i="8"/>
  <c r="I71" i="8"/>
  <c r="I70" i="8"/>
  <c r="I69" i="8"/>
  <c r="I68" i="8"/>
  <c r="I67" i="8"/>
  <c r="I66" i="8"/>
  <c r="I65" i="8"/>
  <c r="I64" i="8"/>
  <c r="I63" i="8"/>
  <c r="J62" i="8"/>
  <c r="I62" i="8"/>
  <c r="I61" i="8"/>
  <c r="I60" i="8"/>
  <c r="I59" i="8"/>
  <c r="I58" i="8"/>
  <c r="I57" i="8"/>
  <c r="J56" i="8"/>
  <c r="K56" i="8" s="1"/>
  <c r="I56" i="8"/>
  <c r="I55" i="8"/>
  <c r="I54" i="8"/>
  <c r="I53" i="8"/>
  <c r="I52" i="8"/>
  <c r="J51" i="8"/>
  <c r="K51" i="8" s="1"/>
  <c r="I51" i="8"/>
  <c r="I50" i="8"/>
  <c r="I49" i="8"/>
  <c r="I48" i="8"/>
  <c r="I47" i="8"/>
  <c r="I46" i="8"/>
  <c r="I45" i="8"/>
  <c r="I44" i="8"/>
  <c r="I43" i="8"/>
  <c r="I42" i="8"/>
  <c r="J41" i="8"/>
  <c r="K41" i="8" s="1"/>
  <c r="I41" i="8"/>
  <c r="I40" i="8"/>
  <c r="I39" i="8"/>
  <c r="I38" i="8"/>
  <c r="I37" i="8"/>
  <c r="I36" i="8"/>
  <c r="I35" i="8"/>
  <c r="I34" i="8"/>
  <c r="I33" i="8"/>
  <c r="I32" i="8"/>
  <c r="I31" i="8"/>
  <c r="J30" i="8"/>
  <c r="I30" i="8"/>
  <c r="K30" i="8" s="1"/>
  <c r="I29" i="8"/>
  <c r="I28" i="8"/>
  <c r="I27" i="8"/>
  <c r="I26" i="8"/>
  <c r="I25" i="8"/>
  <c r="J24" i="8"/>
  <c r="K24" i="8" s="1"/>
  <c r="I24" i="8"/>
  <c r="I23" i="8"/>
  <c r="I22" i="8"/>
  <c r="I21" i="8"/>
  <c r="I20" i="8"/>
  <c r="J19" i="8"/>
  <c r="K19" i="8" s="1"/>
  <c r="I19" i="8"/>
  <c r="I18" i="8"/>
  <c r="I17" i="8"/>
  <c r="I16" i="8"/>
  <c r="I15" i="8"/>
  <c r="I14" i="8"/>
  <c r="I13" i="8"/>
  <c r="I12" i="8"/>
  <c r="I11" i="8"/>
  <c r="I10" i="8"/>
  <c r="J9" i="8"/>
  <c r="K9" i="8" s="1"/>
  <c r="I9" i="8"/>
  <c r="I8" i="8"/>
  <c r="I7" i="8"/>
  <c r="F4" i="8"/>
  <c r="C2" i="8"/>
  <c r="J52" i="8" s="1"/>
  <c r="I81" i="7"/>
  <c r="I80" i="7"/>
  <c r="J79" i="7"/>
  <c r="I79" i="7"/>
  <c r="K79" i="7" s="1"/>
  <c r="I78" i="7"/>
  <c r="J77" i="7"/>
  <c r="K77" i="7" s="1"/>
  <c r="I77" i="7"/>
  <c r="I76" i="7"/>
  <c r="I75" i="7"/>
  <c r="J74" i="7"/>
  <c r="I74" i="7"/>
  <c r="I73" i="7"/>
  <c r="I72" i="7"/>
  <c r="K71" i="7"/>
  <c r="J71" i="7"/>
  <c r="I71" i="7"/>
  <c r="I70" i="7"/>
  <c r="I69" i="7"/>
  <c r="J68" i="7"/>
  <c r="K68" i="7" s="1"/>
  <c r="I68" i="7"/>
  <c r="I67" i="7"/>
  <c r="I66" i="7"/>
  <c r="I65" i="7"/>
  <c r="J64" i="7"/>
  <c r="I64" i="7"/>
  <c r="K64" i="7" s="1"/>
  <c r="J63" i="7"/>
  <c r="K63" i="7" s="1"/>
  <c r="I63" i="7"/>
  <c r="I62" i="7"/>
  <c r="J61" i="7"/>
  <c r="I61" i="7"/>
  <c r="K61" i="7" s="1"/>
  <c r="J60" i="7"/>
  <c r="K60" i="7" s="1"/>
  <c r="I60" i="7"/>
  <c r="I59" i="7"/>
  <c r="I58" i="7"/>
  <c r="I57" i="7"/>
  <c r="J56" i="7"/>
  <c r="I56" i="7"/>
  <c r="K56" i="7" s="1"/>
  <c r="I55" i="7"/>
  <c r="I54" i="7"/>
  <c r="J53" i="7"/>
  <c r="K53" i="7" s="1"/>
  <c r="I53" i="7"/>
  <c r="I52" i="7"/>
  <c r="I51" i="7"/>
  <c r="K50" i="7"/>
  <c r="J50" i="7"/>
  <c r="I50" i="7"/>
  <c r="I49" i="7"/>
  <c r="I48" i="7"/>
  <c r="J47" i="7"/>
  <c r="I47" i="7"/>
  <c r="K47" i="7" s="1"/>
  <c r="I46" i="7"/>
  <c r="K45" i="7"/>
  <c r="J45" i="7"/>
  <c r="I45" i="7"/>
  <c r="I44" i="7"/>
  <c r="I43" i="7"/>
  <c r="J42" i="7"/>
  <c r="I42" i="7"/>
  <c r="I41" i="7"/>
  <c r="I40" i="7"/>
  <c r="K39" i="7"/>
  <c r="J39" i="7"/>
  <c r="I39" i="7"/>
  <c r="I38" i="7"/>
  <c r="I37" i="7"/>
  <c r="J36" i="7"/>
  <c r="K36" i="7" s="1"/>
  <c r="I36" i="7"/>
  <c r="I35" i="7"/>
  <c r="I34" i="7"/>
  <c r="I33" i="7"/>
  <c r="J32" i="7"/>
  <c r="I32" i="7"/>
  <c r="K32" i="7" s="1"/>
  <c r="J31" i="7"/>
  <c r="K31" i="7" s="1"/>
  <c r="I31" i="7"/>
  <c r="I30" i="7"/>
  <c r="J29" i="7"/>
  <c r="I29" i="7"/>
  <c r="K29" i="7" s="1"/>
  <c r="J28" i="7"/>
  <c r="K28" i="7" s="1"/>
  <c r="I28" i="7"/>
  <c r="I27" i="7"/>
  <c r="I26" i="7"/>
  <c r="I25" i="7"/>
  <c r="J24" i="7"/>
  <c r="I24" i="7"/>
  <c r="K24" i="7" s="1"/>
  <c r="I23" i="7"/>
  <c r="I22" i="7"/>
  <c r="J21" i="7"/>
  <c r="K21" i="7" s="1"/>
  <c r="I21" i="7"/>
  <c r="I20" i="7"/>
  <c r="I19" i="7"/>
  <c r="K18" i="7"/>
  <c r="J18" i="7"/>
  <c r="I18" i="7"/>
  <c r="I17" i="7"/>
  <c r="I16" i="7"/>
  <c r="J15" i="7"/>
  <c r="I15" i="7"/>
  <c r="K15" i="7" s="1"/>
  <c r="I14" i="7"/>
  <c r="J13" i="7"/>
  <c r="K13" i="7" s="1"/>
  <c r="I13" i="7"/>
  <c r="I12" i="7"/>
  <c r="I11" i="7"/>
  <c r="J10" i="7"/>
  <c r="I10" i="7"/>
  <c r="K10" i="7" s="1"/>
  <c r="I9" i="7"/>
  <c r="I8" i="7"/>
  <c r="K7" i="7"/>
  <c r="J7" i="7"/>
  <c r="I7" i="7"/>
  <c r="F4" i="7" a="1"/>
  <c r="F4" i="7"/>
  <c r="C2" i="7"/>
  <c r="J76" i="7" s="1"/>
  <c r="K76" i="7" s="1"/>
  <c r="J29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F4" i="6"/>
  <c r="C2" i="6"/>
  <c r="J19" i="6" s="1"/>
  <c r="J194" i="5"/>
  <c r="I194" i="5"/>
  <c r="I193" i="5"/>
  <c r="I192" i="5"/>
  <c r="I191" i="5"/>
  <c r="I190" i="5"/>
  <c r="J189" i="5"/>
  <c r="K189" i="5" s="1"/>
  <c r="I189" i="5"/>
  <c r="I188" i="5"/>
  <c r="I187" i="5"/>
  <c r="J186" i="5"/>
  <c r="I186" i="5"/>
  <c r="K186" i="5" s="1"/>
  <c r="I185" i="5"/>
  <c r="I184" i="5"/>
  <c r="I183" i="5"/>
  <c r="J182" i="5"/>
  <c r="I182" i="5"/>
  <c r="K182" i="5" s="1"/>
  <c r="I181" i="5"/>
  <c r="J180" i="5"/>
  <c r="K180" i="5" s="1"/>
  <c r="I180" i="5"/>
  <c r="I179" i="5"/>
  <c r="I178" i="5"/>
  <c r="I177" i="5"/>
  <c r="I176" i="5"/>
  <c r="I175" i="5"/>
  <c r="I174" i="5"/>
  <c r="K173" i="5"/>
  <c r="J173" i="5"/>
  <c r="I173" i="5"/>
  <c r="I172" i="5"/>
  <c r="I171" i="5"/>
  <c r="J170" i="5"/>
  <c r="I170" i="5"/>
  <c r="I169" i="5"/>
  <c r="I168" i="5"/>
  <c r="I167" i="5"/>
  <c r="I166" i="5"/>
  <c r="I165" i="5"/>
  <c r="J164" i="5"/>
  <c r="K164" i="5" s="1"/>
  <c r="I164" i="5"/>
  <c r="J163" i="5"/>
  <c r="I163" i="5"/>
  <c r="I162" i="5"/>
  <c r="I161" i="5"/>
  <c r="J160" i="5"/>
  <c r="I160" i="5"/>
  <c r="K160" i="5" s="1"/>
  <c r="K159" i="5"/>
  <c r="J159" i="5"/>
  <c r="I159" i="5"/>
  <c r="I158" i="5"/>
  <c r="I157" i="5"/>
  <c r="J156" i="5"/>
  <c r="K156" i="5" s="1"/>
  <c r="I156" i="5"/>
  <c r="I155" i="5"/>
  <c r="I154" i="5"/>
  <c r="J153" i="5"/>
  <c r="K153" i="5" s="1"/>
  <c r="I153" i="5"/>
  <c r="I152" i="5"/>
  <c r="I151" i="5"/>
  <c r="J150" i="5"/>
  <c r="K150" i="5" s="1"/>
  <c r="I150" i="5"/>
  <c r="I149" i="5"/>
  <c r="J148" i="5"/>
  <c r="K148" i="5" s="1"/>
  <c r="I148" i="5"/>
  <c r="I147" i="5"/>
  <c r="I146" i="5"/>
  <c r="J145" i="5"/>
  <c r="K145" i="5" s="1"/>
  <c r="I145" i="5"/>
  <c r="I144" i="5"/>
  <c r="I143" i="5"/>
  <c r="J142" i="5"/>
  <c r="I142" i="5"/>
  <c r="K142" i="5" s="1"/>
  <c r="J141" i="5"/>
  <c r="I141" i="5"/>
  <c r="I140" i="5"/>
  <c r="I139" i="5"/>
  <c r="I138" i="5"/>
  <c r="J137" i="5"/>
  <c r="I137" i="5"/>
  <c r="K137" i="5" s="1"/>
  <c r="I136" i="5"/>
  <c r="I135" i="5"/>
  <c r="J134" i="5"/>
  <c r="I134" i="5"/>
  <c r="K134" i="5" s="1"/>
  <c r="J133" i="5"/>
  <c r="I133" i="5"/>
  <c r="K133" i="5" s="1"/>
  <c r="I132" i="5"/>
  <c r="I131" i="5"/>
  <c r="J130" i="5"/>
  <c r="K130" i="5" s="1"/>
  <c r="I130" i="5"/>
  <c r="I129" i="5"/>
  <c r="I128" i="5"/>
  <c r="J127" i="5"/>
  <c r="I127" i="5"/>
  <c r="K127" i="5" s="1"/>
  <c r="I126" i="5"/>
  <c r="J125" i="5"/>
  <c r="I125" i="5"/>
  <c r="K125" i="5" s="1"/>
  <c r="J124" i="5"/>
  <c r="I124" i="5"/>
  <c r="K124" i="5" s="1"/>
  <c r="I123" i="5"/>
  <c r="J122" i="5"/>
  <c r="I122" i="5"/>
  <c r="K122" i="5" s="1"/>
  <c r="I121" i="5"/>
  <c r="I120" i="5"/>
  <c r="J119" i="5"/>
  <c r="I119" i="5"/>
  <c r="K119" i="5" s="1"/>
  <c r="J118" i="5"/>
  <c r="K118" i="5" s="1"/>
  <c r="I118" i="5"/>
  <c r="I117" i="5"/>
  <c r="J116" i="5"/>
  <c r="I116" i="5"/>
  <c r="K116" i="5" s="1"/>
  <c r="J115" i="5"/>
  <c r="K115" i="5" s="1"/>
  <c r="I115" i="5"/>
  <c r="I114" i="5"/>
  <c r="I113" i="5"/>
  <c r="I112" i="5"/>
  <c r="I111" i="5"/>
  <c r="I110" i="5"/>
  <c r="I109" i="5"/>
  <c r="I108" i="5"/>
  <c r="J107" i="5"/>
  <c r="K107" i="5" s="1"/>
  <c r="I107" i="5"/>
  <c r="I106" i="5"/>
  <c r="I105" i="5"/>
  <c r="I104" i="5"/>
  <c r="I103" i="5"/>
  <c r="I102" i="5"/>
  <c r="I101" i="5"/>
  <c r="I100" i="5"/>
  <c r="J99" i="5"/>
  <c r="I99" i="5"/>
  <c r="K99" i="5" s="1"/>
  <c r="J98" i="5"/>
  <c r="I98" i="5"/>
  <c r="K98" i="5" s="1"/>
  <c r="I97" i="5"/>
  <c r="J96" i="5"/>
  <c r="I96" i="5"/>
  <c r="K96" i="5" s="1"/>
  <c r="I95" i="5"/>
  <c r="I94" i="5"/>
  <c r="K93" i="5"/>
  <c r="J93" i="5"/>
  <c r="I93" i="5"/>
  <c r="I92" i="5"/>
  <c r="I91" i="5"/>
  <c r="J90" i="5"/>
  <c r="I90" i="5"/>
  <c r="K90" i="5" s="1"/>
  <c r="I89" i="5"/>
  <c r="K88" i="5"/>
  <c r="J88" i="5"/>
  <c r="I88" i="5"/>
  <c r="I87" i="5"/>
  <c r="I86" i="5"/>
  <c r="J85" i="5"/>
  <c r="I85" i="5"/>
  <c r="K85" i="5" s="1"/>
  <c r="I84" i="5"/>
  <c r="I83" i="5"/>
  <c r="J82" i="5"/>
  <c r="I82" i="5"/>
  <c r="K82" i="5" s="1"/>
  <c r="I81" i="5"/>
  <c r="J80" i="5"/>
  <c r="I80" i="5"/>
  <c r="K80" i="5" s="1"/>
  <c r="K79" i="5"/>
  <c r="J79" i="5"/>
  <c r="I79" i="5"/>
  <c r="I78" i="5"/>
  <c r="I77" i="5"/>
  <c r="I76" i="5"/>
  <c r="J75" i="5"/>
  <c r="I75" i="5"/>
  <c r="K75" i="5" s="1"/>
  <c r="J74" i="5"/>
  <c r="K74" i="5" s="1"/>
  <c r="I74" i="5"/>
  <c r="I73" i="5"/>
  <c r="J72" i="5"/>
  <c r="I72" i="5"/>
  <c r="K72" i="5" s="1"/>
  <c r="J71" i="5"/>
  <c r="K71" i="5" s="1"/>
  <c r="I71" i="5"/>
  <c r="I70" i="5"/>
  <c r="I69" i="5"/>
  <c r="I68" i="5"/>
  <c r="J67" i="5"/>
  <c r="I67" i="5"/>
  <c r="K67" i="5" s="1"/>
  <c r="J66" i="5"/>
  <c r="I66" i="5"/>
  <c r="K66" i="5" s="1"/>
  <c r="I65" i="5"/>
  <c r="J64" i="5"/>
  <c r="I64" i="5"/>
  <c r="K64" i="5" s="1"/>
  <c r="I63" i="5"/>
  <c r="I62" i="5"/>
  <c r="J61" i="5"/>
  <c r="I61" i="5"/>
  <c r="K61" i="5" s="1"/>
  <c r="I60" i="5"/>
  <c r="I59" i="5"/>
  <c r="J58" i="5"/>
  <c r="I58" i="5"/>
  <c r="K58" i="5" s="1"/>
  <c r="I57" i="5"/>
  <c r="J56" i="5"/>
  <c r="K56" i="5" s="1"/>
  <c r="I56" i="5"/>
  <c r="I55" i="5"/>
  <c r="I54" i="5"/>
  <c r="J53" i="5"/>
  <c r="K53" i="5" s="1"/>
  <c r="I53" i="5"/>
  <c r="I52" i="5"/>
  <c r="I51" i="5"/>
  <c r="K50" i="5"/>
  <c r="J50" i="5"/>
  <c r="I50" i="5"/>
  <c r="I49" i="5"/>
  <c r="J48" i="5"/>
  <c r="I48" i="5"/>
  <c r="K48" i="5" s="1"/>
  <c r="J47" i="5"/>
  <c r="K47" i="5" s="1"/>
  <c r="I47" i="5"/>
  <c r="I46" i="5"/>
  <c r="I45" i="5"/>
  <c r="I44" i="5"/>
  <c r="J43" i="5"/>
  <c r="I43" i="5"/>
  <c r="K43" i="5" s="1"/>
  <c r="J42" i="5"/>
  <c r="K42" i="5" s="1"/>
  <c r="I42" i="5"/>
  <c r="I41" i="5"/>
  <c r="J40" i="5"/>
  <c r="I40" i="5"/>
  <c r="J39" i="5"/>
  <c r="K39" i="5" s="1"/>
  <c r="I39" i="5"/>
  <c r="I38" i="5"/>
  <c r="I37" i="5"/>
  <c r="I36" i="5"/>
  <c r="J35" i="5"/>
  <c r="I35" i="5"/>
  <c r="J34" i="5"/>
  <c r="I34" i="5"/>
  <c r="K34" i="5" s="1"/>
  <c r="I33" i="5"/>
  <c r="J32" i="5"/>
  <c r="I32" i="5"/>
  <c r="K32" i="5" s="1"/>
  <c r="I31" i="5"/>
  <c r="I30" i="5"/>
  <c r="J29" i="5"/>
  <c r="I29" i="5"/>
  <c r="K29" i="5" s="1"/>
  <c r="I28" i="5"/>
  <c r="I27" i="5"/>
  <c r="J26" i="5"/>
  <c r="I26" i="5"/>
  <c r="K26" i="5" s="1"/>
  <c r="I25" i="5"/>
  <c r="J24" i="5"/>
  <c r="K24" i="5" s="1"/>
  <c r="I24" i="5"/>
  <c r="I23" i="5"/>
  <c r="I22" i="5"/>
  <c r="J21" i="5"/>
  <c r="I21" i="5"/>
  <c r="K21" i="5" s="1"/>
  <c r="I20" i="5"/>
  <c r="I19" i="5"/>
  <c r="J18" i="5"/>
  <c r="I18" i="5"/>
  <c r="K18" i="5" s="1"/>
  <c r="I17" i="5"/>
  <c r="J16" i="5"/>
  <c r="I16" i="5"/>
  <c r="K16" i="5" s="1"/>
  <c r="J15" i="5"/>
  <c r="K15" i="5" s="1"/>
  <c r="I15" i="5"/>
  <c r="I14" i="5"/>
  <c r="I13" i="5"/>
  <c r="I12" i="5"/>
  <c r="J11" i="5"/>
  <c r="I11" i="5"/>
  <c r="K11" i="5" s="1"/>
  <c r="J10" i="5"/>
  <c r="K10" i="5" s="1"/>
  <c r="I10" i="5"/>
  <c r="I9" i="5"/>
  <c r="J8" i="5"/>
  <c r="I8" i="5"/>
  <c r="K8" i="5" s="1"/>
  <c r="J7" i="5"/>
  <c r="K7" i="5" s="1"/>
  <c r="I7" i="5"/>
  <c r="F4" i="5" a="1"/>
  <c r="F4" i="5"/>
  <c r="C2" i="5"/>
  <c r="I194" i="4"/>
  <c r="I193" i="4"/>
  <c r="I192" i="4"/>
  <c r="I191" i="4"/>
  <c r="I190" i="4"/>
  <c r="I189" i="4"/>
  <c r="I188" i="4"/>
  <c r="J187" i="4"/>
  <c r="I187" i="4"/>
  <c r="I186" i="4"/>
  <c r="I185" i="4"/>
  <c r="I184" i="4"/>
  <c r="I183" i="4"/>
  <c r="J182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J126" i="4"/>
  <c r="I126" i="4"/>
  <c r="I125" i="4"/>
  <c r="I124" i="4"/>
  <c r="I123" i="4"/>
  <c r="I122" i="4"/>
  <c r="I121" i="4"/>
  <c r="I120" i="4"/>
  <c r="I119" i="4"/>
  <c r="I118" i="4"/>
  <c r="I117" i="4"/>
  <c r="I116" i="4"/>
  <c r="J115" i="4"/>
  <c r="I115" i="4"/>
  <c r="I114" i="4"/>
  <c r="I113" i="4"/>
  <c r="I112" i="4"/>
  <c r="I111" i="4"/>
  <c r="I110" i="4"/>
  <c r="I109" i="4"/>
  <c r="I108" i="4"/>
  <c r="I107" i="4"/>
  <c r="I106" i="4"/>
  <c r="I105" i="4"/>
  <c r="J104" i="4"/>
  <c r="K104" i="4" s="1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J59" i="4"/>
  <c r="I59" i="4"/>
  <c r="I58" i="4"/>
  <c r="I57" i="4"/>
  <c r="I56" i="4"/>
  <c r="I55" i="4"/>
  <c r="J54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F4" i="4" a="1"/>
  <c r="F4" i="4"/>
  <c r="C5" i="1" s="1"/>
  <c r="C2" i="4"/>
  <c r="I194" i="3"/>
  <c r="I193" i="3"/>
  <c r="J192" i="3"/>
  <c r="I192" i="3"/>
  <c r="K192" i="3" s="1"/>
  <c r="I191" i="3"/>
  <c r="J190" i="3"/>
  <c r="K190" i="3" s="1"/>
  <c r="I190" i="3"/>
  <c r="I189" i="3"/>
  <c r="I188" i="3"/>
  <c r="J187" i="3"/>
  <c r="I187" i="3"/>
  <c r="K187" i="3" s="1"/>
  <c r="I186" i="3"/>
  <c r="I185" i="3"/>
  <c r="J184" i="3"/>
  <c r="K184" i="3" s="1"/>
  <c r="I184" i="3"/>
  <c r="I183" i="3"/>
  <c r="I182" i="3"/>
  <c r="J181" i="3"/>
  <c r="K181" i="3" s="1"/>
  <c r="I181" i="3"/>
  <c r="I180" i="3"/>
  <c r="I179" i="3"/>
  <c r="I178" i="3"/>
  <c r="J177" i="3"/>
  <c r="I177" i="3"/>
  <c r="K177" i="3" s="1"/>
  <c r="J176" i="3"/>
  <c r="K176" i="3" s="1"/>
  <c r="I176" i="3"/>
  <c r="I175" i="3"/>
  <c r="J174" i="3"/>
  <c r="I174" i="3"/>
  <c r="J173" i="3"/>
  <c r="K173" i="3" s="1"/>
  <c r="I173" i="3"/>
  <c r="I172" i="3"/>
  <c r="I171" i="3"/>
  <c r="I170" i="3"/>
  <c r="J169" i="3"/>
  <c r="I169" i="3"/>
  <c r="K169" i="3" s="1"/>
  <c r="I168" i="3"/>
  <c r="I167" i="3"/>
  <c r="J166" i="3"/>
  <c r="I166" i="3"/>
  <c r="K166" i="3" s="1"/>
  <c r="I165" i="3"/>
  <c r="I164" i="3"/>
  <c r="J163" i="3"/>
  <c r="I163" i="3"/>
  <c r="K163" i="3" s="1"/>
  <c r="I162" i="3"/>
  <c r="I161" i="3"/>
  <c r="J160" i="3"/>
  <c r="I160" i="3"/>
  <c r="K160" i="3" s="1"/>
  <c r="I159" i="3"/>
  <c r="J158" i="3"/>
  <c r="K158" i="3" s="1"/>
  <c r="I158" i="3"/>
  <c r="I157" i="3"/>
  <c r="I156" i="3"/>
  <c r="J155" i="3"/>
  <c r="I155" i="3"/>
  <c r="K155" i="3" s="1"/>
  <c r="I154" i="3"/>
  <c r="I153" i="3"/>
  <c r="J152" i="3"/>
  <c r="I152" i="3"/>
  <c r="K152" i="3" s="1"/>
  <c r="I151" i="3"/>
  <c r="I150" i="3"/>
  <c r="J149" i="3"/>
  <c r="K149" i="3" s="1"/>
  <c r="I149" i="3"/>
  <c r="I148" i="3"/>
  <c r="I147" i="3"/>
  <c r="I146" i="3"/>
  <c r="J145" i="3"/>
  <c r="I145" i="3"/>
  <c r="K145" i="3" s="1"/>
  <c r="K144" i="3"/>
  <c r="J144" i="3"/>
  <c r="I144" i="3"/>
  <c r="I143" i="3"/>
  <c r="J142" i="3"/>
  <c r="I142" i="3"/>
  <c r="J141" i="3"/>
  <c r="K141" i="3" s="1"/>
  <c r="I141" i="3"/>
  <c r="I140" i="3"/>
  <c r="I139" i="3"/>
  <c r="I138" i="3"/>
  <c r="J137" i="3"/>
  <c r="I137" i="3"/>
  <c r="K137" i="3" s="1"/>
  <c r="I136" i="3"/>
  <c r="I135" i="3"/>
  <c r="K134" i="3"/>
  <c r="J134" i="3"/>
  <c r="I134" i="3"/>
  <c r="I133" i="3"/>
  <c r="I132" i="3"/>
  <c r="J131" i="3"/>
  <c r="I131" i="3"/>
  <c r="K131" i="3" s="1"/>
  <c r="I130" i="3"/>
  <c r="I129" i="3"/>
  <c r="J128" i="3"/>
  <c r="I128" i="3"/>
  <c r="K128" i="3" s="1"/>
  <c r="I127" i="3"/>
  <c r="J126" i="3"/>
  <c r="K126" i="3" s="1"/>
  <c r="I126" i="3"/>
  <c r="I125" i="3"/>
  <c r="I124" i="3"/>
  <c r="J123" i="3"/>
  <c r="I123" i="3"/>
  <c r="K123" i="3" s="1"/>
  <c r="I122" i="3"/>
  <c r="I121" i="3"/>
  <c r="J120" i="3"/>
  <c r="K120" i="3" s="1"/>
  <c r="I120" i="3"/>
  <c r="I119" i="3"/>
  <c r="I118" i="3"/>
  <c r="J117" i="3"/>
  <c r="K117" i="3" s="1"/>
  <c r="I117" i="3"/>
  <c r="I116" i="3"/>
  <c r="I115" i="3"/>
  <c r="I114" i="3"/>
  <c r="J113" i="3"/>
  <c r="I113" i="3"/>
  <c r="K113" i="3" s="1"/>
  <c r="J112" i="3"/>
  <c r="K112" i="3" s="1"/>
  <c r="I112" i="3"/>
  <c r="I111" i="3"/>
  <c r="J110" i="3"/>
  <c r="I110" i="3"/>
  <c r="J109" i="3"/>
  <c r="K109" i="3" s="1"/>
  <c r="I109" i="3"/>
  <c r="I108" i="3"/>
  <c r="I107" i="3"/>
  <c r="I106" i="3"/>
  <c r="J105" i="3"/>
  <c r="I105" i="3"/>
  <c r="K105" i="3" s="1"/>
  <c r="I104" i="3"/>
  <c r="I103" i="3"/>
  <c r="J102" i="3"/>
  <c r="I102" i="3"/>
  <c r="K102" i="3" s="1"/>
  <c r="I101" i="3"/>
  <c r="I100" i="3"/>
  <c r="J99" i="3"/>
  <c r="I99" i="3"/>
  <c r="K99" i="3" s="1"/>
  <c r="I98" i="3"/>
  <c r="I97" i="3"/>
  <c r="J96" i="3"/>
  <c r="I96" i="3"/>
  <c r="K96" i="3" s="1"/>
  <c r="I95" i="3"/>
  <c r="J94" i="3"/>
  <c r="K94" i="3" s="1"/>
  <c r="I94" i="3"/>
  <c r="I93" i="3"/>
  <c r="I92" i="3"/>
  <c r="J91" i="3"/>
  <c r="I91" i="3"/>
  <c r="K91" i="3" s="1"/>
  <c r="I90" i="3"/>
  <c r="I89" i="3"/>
  <c r="J88" i="3"/>
  <c r="I88" i="3"/>
  <c r="K88" i="3" s="1"/>
  <c r="I87" i="3"/>
  <c r="I86" i="3"/>
  <c r="J85" i="3"/>
  <c r="K85" i="3" s="1"/>
  <c r="I85" i="3"/>
  <c r="I84" i="3"/>
  <c r="I83" i="3"/>
  <c r="I82" i="3"/>
  <c r="J81" i="3"/>
  <c r="I81" i="3"/>
  <c r="K81" i="3" s="1"/>
  <c r="K80" i="3"/>
  <c r="J80" i="3"/>
  <c r="I80" i="3"/>
  <c r="I79" i="3"/>
  <c r="J78" i="3"/>
  <c r="I78" i="3"/>
  <c r="J77" i="3"/>
  <c r="K77" i="3" s="1"/>
  <c r="I77" i="3"/>
  <c r="I76" i="3"/>
  <c r="I75" i="3"/>
  <c r="I74" i="3"/>
  <c r="J73" i="3"/>
  <c r="I73" i="3"/>
  <c r="K73" i="3" s="1"/>
  <c r="I72" i="3"/>
  <c r="I71" i="3"/>
  <c r="K70" i="3"/>
  <c r="J70" i="3"/>
  <c r="I70" i="3"/>
  <c r="I69" i="3"/>
  <c r="I68" i="3"/>
  <c r="J67" i="3"/>
  <c r="I67" i="3"/>
  <c r="K67" i="3" s="1"/>
  <c r="I66" i="3"/>
  <c r="I65" i="3"/>
  <c r="J64" i="3"/>
  <c r="I64" i="3"/>
  <c r="K64" i="3" s="1"/>
  <c r="I63" i="3"/>
  <c r="J62" i="3"/>
  <c r="K62" i="3" s="1"/>
  <c r="I62" i="3"/>
  <c r="I61" i="3"/>
  <c r="I60" i="3"/>
  <c r="J59" i="3"/>
  <c r="I59" i="3"/>
  <c r="K59" i="3" s="1"/>
  <c r="I58" i="3"/>
  <c r="I57" i="3"/>
  <c r="J56" i="3"/>
  <c r="K56" i="3" s="1"/>
  <c r="I56" i="3"/>
  <c r="I55" i="3"/>
  <c r="I54" i="3"/>
  <c r="J53" i="3"/>
  <c r="K53" i="3" s="1"/>
  <c r="I53" i="3"/>
  <c r="I52" i="3"/>
  <c r="I51" i="3"/>
  <c r="I50" i="3"/>
  <c r="J49" i="3"/>
  <c r="I49" i="3"/>
  <c r="K49" i="3" s="1"/>
  <c r="J48" i="3"/>
  <c r="K48" i="3" s="1"/>
  <c r="I48" i="3"/>
  <c r="I47" i="3"/>
  <c r="J46" i="3"/>
  <c r="I46" i="3"/>
  <c r="J45" i="3"/>
  <c r="K45" i="3" s="1"/>
  <c r="I45" i="3"/>
  <c r="I44" i="3"/>
  <c r="I43" i="3"/>
  <c r="I42" i="3"/>
  <c r="J41" i="3"/>
  <c r="I41" i="3"/>
  <c r="K41" i="3" s="1"/>
  <c r="I40" i="3"/>
  <c r="J39" i="3"/>
  <c r="I39" i="3"/>
  <c r="K39" i="3" s="1"/>
  <c r="J38" i="3"/>
  <c r="I38" i="3"/>
  <c r="K38" i="3" s="1"/>
  <c r="I37" i="3"/>
  <c r="I36" i="3"/>
  <c r="J35" i="3"/>
  <c r="I35" i="3"/>
  <c r="K35" i="3" s="1"/>
  <c r="I34" i="3"/>
  <c r="I33" i="3"/>
  <c r="J32" i="3"/>
  <c r="I32" i="3"/>
  <c r="K32" i="3" s="1"/>
  <c r="J31" i="3"/>
  <c r="I31" i="3"/>
  <c r="I30" i="3"/>
  <c r="J29" i="3"/>
  <c r="K29" i="3" s="1"/>
  <c r="I29" i="3"/>
  <c r="I28" i="3"/>
  <c r="I27" i="3"/>
  <c r="I26" i="3"/>
  <c r="J25" i="3"/>
  <c r="I25" i="3"/>
  <c r="K25" i="3" s="1"/>
  <c r="I24" i="3"/>
  <c r="J23" i="3"/>
  <c r="I23" i="3"/>
  <c r="K23" i="3" s="1"/>
  <c r="K22" i="3"/>
  <c r="J22" i="3"/>
  <c r="I22" i="3"/>
  <c r="I21" i="3"/>
  <c r="I20" i="3"/>
  <c r="J19" i="3"/>
  <c r="I19" i="3"/>
  <c r="K19" i="3" s="1"/>
  <c r="I18" i="3"/>
  <c r="I17" i="3"/>
  <c r="J16" i="3"/>
  <c r="K16" i="3" s="1"/>
  <c r="I16" i="3"/>
  <c r="J15" i="3"/>
  <c r="I15" i="3"/>
  <c r="I14" i="3"/>
  <c r="K13" i="3"/>
  <c r="J13" i="3"/>
  <c r="I13" i="3"/>
  <c r="I12" i="3"/>
  <c r="I11" i="3"/>
  <c r="I10" i="3"/>
  <c r="J9" i="3"/>
  <c r="I9" i="3"/>
  <c r="K9" i="3" s="1"/>
  <c r="I8" i="3"/>
  <c r="J7" i="3"/>
  <c r="I7" i="3"/>
  <c r="F4" i="3" a="1"/>
  <c r="F4" i="3" s="1"/>
  <c r="C2" i="3"/>
  <c r="J189" i="3" s="1"/>
  <c r="K189" i="3" s="1"/>
  <c r="I194" i="2"/>
  <c r="J193" i="2"/>
  <c r="K193" i="2" s="1"/>
  <c r="I193" i="2"/>
  <c r="I192" i="2"/>
  <c r="J191" i="2"/>
  <c r="I191" i="2"/>
  <c r="K191" i="2" s="1"/>
  <c r="J190" i="2"/>
  <c r="I190" i="2"/>
  <c r="K190" i="2" s="1"/>
  <c r="I189" i="2"/>
  <c r="I188" i="2"/>
  <c r="J187" i="2"/>
  <c r="K187" i="2" s="1"/>
  <c r="I187" i="2"/>
  <c r="I186" i="2"/>
  <c r="J185" i="2"/>
  <c r="I185" i="2"/>
  <c r="K185" i="2" s="1"/>
  <c r="I184" i="2"/>
  <c r="J183" i="2"/>
  <c r="I183" i="2"/>
  <c r="I182" i="2"/>
  <c r="J181" i="2"/>
  <c r="I181" i="2"/>
  <c r="K181" i="2" s="1"/>
  <c r="I180" i="2"/>
  <c r="I179" i="2"/>
  <c r="I178" i="2"/>
  <c r="J177" i="2"/>
  <c r="K177" i="2" s="1"/>
  <c r="I177" i="2"/>
  <c r="I176" i="2"/>
  <c r="I175" i="2"/>
  <c r="J174" i="2"/>
  <c r="I174" i="2"/>
  <c r="K174" i="2" s="1"/>
  <c r="I173" i="2"/>
  <c r="J172" i="2"/>
  <c r="I172" i="2"/>
  <c r="J171" i="2"/>
  <c r="K171" i="2" s="1"/>
  <c r="I171" i="2"/>
  <c r="I170" i="2"/>
  <c r="J169" i="2"/>
  <c r="I169" i="2"/>
  <c r="K169" i="2" s="1"/>
  <c r="I168" i="2"/>
  <c r="I167" i="2"/>
  <c r="I166" i="2"/>
  <c r="J165" i="2"/>
  <c r="I165" i="2"/>
  <c r="K165" i="2" s="1"/>
  <c r="J164" i="2"/>
  <c r="K164" i="2" s="1"/>
  <c r="I164" i="2"/>
  <c r="I163" i="2"/>
  <c r="I162" i="2"/>
  <c r="J161" i="2"/>
  <c r="K161" i="2" s="1"/>
  <c r="I161" i="2"/>
  <c r="I160" i="2"/>
  <c r="I159" i="2"/>
  <c r="J158" i="2"/>
  <c r="I158" i="2"/>
  <c r="K158" i="2" s="1"/>
  <c r="I157" i="2"/>
  <c r="J156" i="2"/>
  <c r="I156" i="2"/>
  <c r="K156" i="2" s="1"/>
  <c r="I155" i="2"/>
  <c r="I154" i="2"/>
  <c r="J153" i="2"/>
  <c r="I153" i="2"/>
  <c r="K153" i="2" s="1"/>
  <c r="I152" i="2"/>
  <c r="I151" i="2"/>
  <c r="I150" i="2"/>
  <c r="J149" i="2"/>
  <c r="I149" i="2"/>
  <c r="K149" i="2" s="1"/>
  <c r="J148" i="2"/>
  <c r="K148" i="2" s="1"/>
  <c r="I148" i="2"/>
  <c r="I147" i="2"/>
  <c r="I146" i="2"/>
  <c r="J145" i="2"/>
  <c r="K145" i="2" s="1"/>
  <c r="I145" i="2"/>
  <c r="I144" i="2"/>
  <c r="J143" i="2"/>
  <c r="I143" i="2"/>
  <c r="J142" i="2"/>
  <c r="I142" i="2"/>
  <c r="K142" i="2" s="1"/>
  <c r="I141" i="2"/>
  <c r="J140" i="2"/>
  <c r="I140" i="2"/>
  <c r="K140" i="2" s="1"/>
  <c r="I139" i="2"/>
  <c r="I138" i="2"/>
  <c r="J137" i="2"/>
  <c r="I137" i="2"/>
  <c r="K137" i="2" s="1"/>
  <c r="I136" i="2"/>
  <c r="J135" i="2"/>
  <c r="I135" i="2"/>
  <c r="I134" i="2"/>
  <c r="J133" i="2"/>
  <c r="I133" i="2"/>
  <c r="K133" i="2" s="1"/>
  <c r="J132" i="2"/>
  <c r="K132" i="2" s="1"/>
  <c r="I132" i="2"/>
  <c r="I131" i="2"/>
  <c r="I130" i="2"/>
  <c r="J129" i="2"/>
  <c r="K129" i="2" s="1"/>
  <c r="I129" i="2"/>
  <c r="I128" i="2"/>
  <c r="J127" i="2"/>
  <c r="I127" i="2"/>
  <c r="K127" i="2" s="1"/>
  <c r="I126" i="2"/>
  <c r="I125" i="2"/>
  <c r="J124" i="2"/>
  <c r="I124" i="2"/>
  <c r="K124" i="2" s="1"/>
  <c r="J123" i="2"/>
  <c r="K123" i="2" s="1"/>
  <c r="I123" i="2"/>
  <c r="I122" i="2"/>
  <c r="J121" i="2"/>
  <c r="I121" i="2"/>
  <c r="K121" i="2" s="1"/>
  <c r="I120" i="2"/>
  <c r="J119" i="2"/>
  <c r="I119" i="2"/>
  <c r="I118" i="2"/>
  <c r="I117" i="2"/>
  <c r="J116" i="2"/>
  <c r="K116" i="2" s="1"/>
  <c r="I116" i="2"/>
  <c r="I115" i="2"/>
  <c r="I114" i="2"/>
  <c r="J113" i="2"/>
  <c r="K113" i="2" s="1"/>
  <c r="I113" i="2"/>
  <c r="I112" i="2"/>
  <c r="J111" i="2"/>
  <c r="I111" i="2"/>
  <c r="K111" i="2" s="1"/>
  <c r="I110" i="2"/>
  <c r="I109" i="2"/>
  <c r="J108" i="2"/>
  <c r="I108" i="2"/>
  <c r="K108" i="2" s="1"/>
  <c r="J107" i="2"/>
  <c r="K107" i="2" s="1"/>
  <c r="I107" i="2"/>
  <c r="I106" i="2"/>
  <c r="I105" i="2"/>
  <c r="I104" i="2"/>
  <c r="J103" i="2"/>
  <c r="I103" i="2"/>
  <c r="I102" i="2"/>
  <c r="I101" i="2"/>
  <c r="J100" i="2"/>
  <c r="K100" i="2" s="1"/>
  <c r="I100" i="2"/>
  <c r="I99" i="2"/>
  <c r="I98" i="2"/>
  <c r="I97" i="2"/>
  <c r="I96" i="2"/>
  <c r="J95" i="2"/>
  <c r="I95" i="2"/>
  <c r="K95" i="2" s="1"/>
  <c r="J94" i="2"/>
  <c r="K94" i="2" s="1"/>
  <c r="I94" i="2"/>
  <c r="I93" i="2"/>
  <c r="J92" i="2"/>
  <c r="I92" i="2"/>
  <c r="K92" i="2" s="1"/>
  <c r="J91" i="2"/>
  <c r="K91" i="2" s="1"/>
  <c r="I91" i="2"/>
  <c r="I90" i="2"/>
  <c r="I89" i="2"/>
  <c r="I88" i="2"/>
  <c r="I87" i="2"/>
  <c r="J86" i="2"/>
  <c r="I86" i="2"/>
  <c r="K86" i="2" s="1"/>
  <c r="I85" i="2"/>
  <c r="I84" i="2"/>
  <c r="J83" i="2"/>
  <c r="K83" i="2" s="1"/>
  <c r="I83" i="2"/>
  <c r="J82" i="2"/>
  <c r="K82" i="2" s="1"/>
  <c r="I82" i="2"/>
  <c r="I81" i="2"/>
  <c r="I80" i="2"/>
  <c r="J79" i="2"/>
  <c r="I79" i="2"/>
  <c r="K79" i="2" s="1"/>
  <c r="I78" i="2"/>
  <c r="I77" i="2"/>
  <c r="J76" i="2"/>
  <c r="I76" i="2"/>
  <c r="K76" i="2" s="1"/>
  <c r="I75" i="2"/>
  <c r="J74" i="2"/>
  <c r="K74" i="2" s="1"/>
  <c r="I74" i="2"/>
  <c r="J73" i="2"/>
  <c r="K73" i="2" s="1"/>
  <c r="I73" i="2"/>
  <c r="I72" i="2"/>
  <c r="J71" i="2"/>
  <c r="I71" i="2"/>
  <c r="K71" i="2" s="1"/>
  <c r="I70" i="2"/>
  <c r="I69" i="2"/>
  <c r="J68" i="2"/>
  <c r="I68" i="2"/>
  <c r="K68" i="2" s="1"/>
  <c r="I67" i="2"/>
  <c r="I66" i="2"/>
  <c r="J65" i="2"/>
  <c r="I65" i="2"/>
  <c r="K65" i="2" s="1"/>
  <c r="I64" i="2"/>
  <c r="I63" i="2"/>
  <c r="J62" i="2"/>
  <c r="I62" i="2"/>
  <c r="K62" i="2" s="1"/>
  <c r="J61" i="2"/>
  <c r="I61" i="2"/>
  <c r="I60" i="2"/>
  <c r="I59" i="2"/>
  <c r="I58" i="2"/>
  <c r="J57" i="2"/>
  <c r="I57" i="2"/>
  <c r="K57" i="2" s="1"/>
  <c r="I56" i="2"/>
  <c r="I55" i="2"/>
  <c r="J54" i="2"/>
  <c r="I54" i="2"/>
  <c r="K54" i="2" s="1"/>
  <c r="J53" i="2"/>
  <c r="I53" i="2"/>
  <c r="K53" i="2" s="1"/>
  <c r="I52" i="2"/>
  <c r="I51" i="2"/>
  <c r="J50" i="2"/>
  <c r="K50" i="2" s="1"/>
  <c r="I50" i="2"/>
  <c r="I49" i="2"/>
  <c r="I48" i="2"/>
  <c r="I47" i="2"/>
  <c r="J46" i="2"/>
  <c r="I46" i="2"/>
  <c r="K46" i="2" s="1"/>
  <c r="J45" i="2"/>
  <c r="K45" i="2" s="1"/>
  <c r="I45" i="2"/>
  <c r="I44" i="2"/>
  <c r="J43" i="2"/>
  <c r="I43" i="2"/>
  <c r="K43" i="2" s="1"/>
  <c r="J42" i="2"/>
  <c r="K42" i="2" s="1"/>
  <c r="I42" i="2"/>
  <c r="I41" i="2"/>
  <c r="J40" i="2"/>
  <c r="I40" i="2"/>
  <c r="K40" i="2" s="1"/>
  <c r="I39" i="2"/>
  <c r="J38" i="2"/>
  <c r="I38" i="2"/>
  <c r="K38" i="2" s="1"/>
  <c r="I37" i="2"/>
  <c r="I36" i="2"/>
  <c r="J35" i="2"/>
  <c r="I35" i="2"/>
  <c r="K35" i="2" s="1"/>
  <c r="I34" i="2"/>
  <c r="I33" i="2"/>
  <c r="J32" i="2"/>
  <c r="I32" i="2"/>
  <c r="K32" i="2" s="1"/>
  <c r="I31" i="2"/>
  <c r="I30" i="2"/>
  <c r="J29" i="2"/>
  <c r="I29" i="2"/>
  <c r="K29" i="2" s="1"/>
  <c r="I28" i="2"/>
  <c r="J27" i="2"/>
  <c r="K27" i="2" s="1"/>
  <c r="I27" i="2"/>
  <c r="J26" i="2"/>
  <c r="K26" i="2" s="1"/>
  <c r="I26" i="2"/>
  <c r="I25" i="2"/>
  <c r="J24" i="2"/>
  <c r="I24" i="2"/>
  <c r="K24" i="2" s="1"/>
  <c r="I23" i="2"/>
  <c r="J22" i="2"/>
  <c r="I22" i="2"/>
  <c r="K22" i="2" s="1"/>
  <c r="J21" i="2"/>
  <c r="I21" i="2"/>
  <c r="K21" i="2" s="1"/>
  <c r="I20" i="2"/>
  <c r="I19" i="2"/>
  <c r="J18" i="2"/>
  <c r="K18" i="2" s="1"/>
  <c r="I18" i="2"/>
  <c r="I17" i="2"/>
  <c r="I16" i="2"/>
  <c r="I15" i="2"/>
  <c r="J14" i="2"/>
  <c r="I14" i="2"/>
  <c r="K14" i="2" s="1"/>
  <c r="J13" i="2"/>
  <c r="K13" i="2" s="1"/>
  <c r="I13" i="2"/>
  <c r="I12" i="2"/>
  <c r="J11" i="2"/>
  <c r="I11" i="2"/>
  <c r="K11" i="2" s="1"/>
  <c r="J10" i="2"/>
  <c r="K10" i="2" s="1"/>
  <c r="I10" i="2"/>
  <c r="I9" i="2"/>
  <c r="J8" i="2"/>
  <c r="I8" i="2"/>
  <c r="K8" i="2" s="1"/>
  <c r="I7" i="2"/>
  <c r="F4" i="2" a="1"/>
  <c r="F4" i="2" s="1"/>
  <c r="C3" i="1" s="1"/>
  <c r="C2" i="2"/>
  <c r="C14" i="1"/>
  <c r="C13" i="1"/>
  <c r="C12" i="1"/>
  <c r="C11" i="1"/>
  <c r="C10" i="1"/>
  <c r="C9" i="1"/>
  <c r="C8" i="1"/>
  <c r="C6" i="1"/>
  <c r="C4" i="1"/>
  <c r="K13" i="15"/>
  <c r="B12" i="15"/>
  <c r="H18" i="15"/>
  <c r="G19" i="15"/>
  <c r="N11" i="15"/>
  <c r="M14" i="15"/>
  <c r="F19" i="15"/>
  <c r="G14" i="1" a="1"/>
  <c r="M18" i="15"/>
  <c r="N17" i="15"/>
  <c r="K14" i="15"/>
  <c r="B13" i="15"/>
  <c r="D21" i="15"/>
  <c r="K20" i="15"/>
  <c r="F12" i="15"/>
  <c r="E19" i="15"/>
  <c r="K16" i="15"/>
  <c r="I11" i="15"/>
  <c r="E20" i="15"/>
  <c r="L13" i="15"/>
  <c r="G21" i="15"/>
  <c r="J13" i="15"/>
  <c r="G11" i="1" a="1"/>
  <c r="H19" i="15"/>
  <c r="G20" i="15"/>
  <c r="L20" i="15"/>
  <c r="E21" i="15"/>
  <c r="C18" i="15"/>
  <c r="N22" i="15"/>
  <c r="E23" i="15"/>
  <c r="F16" i="15"/>
  <c r="J16" i="15"/>
  <c r="G15" i="15"/>
  <c r="F22" i="15"/>
  <c r="G6" i="1" a="1"/>
  <c r="J20" i="15"/>
  <c r="K23" i="15"/>
  <c r="H23" i="15"/>
  <c r="D12" i="15"/>
  <c r="B23" i="15"/>
  <c r="J18" i="15"/>
  <c r="F21" i="15"/>
  <c r="M17" i="15"/>
  <c r="H21" i="15"/>
  <c r="C20" i="15"/>
  <c r="G8" i="1" a="1"/>
  <c r="C17" i="15"/>
  <c r="C12" i="15"/>
  <c r="C21" i="15"/>
  <c r="F17" i="15"/>
  <c r="E14" i="15"/>
  <c r="L11" i="15"/>
  <c r="G16" i="15"/>
  <c r="G18" i="15"/>
  <c r="B20" i="15"/>
  <c r="K11" i="15"/>
  <c r="N20" i="15"/>
  <c r="F20" i="15"/>
  <c r="I22" i="15"/>
  <c r="M23" i="15"/>
  <c r="I15" i="15"/>
  <c r="M22" i="15"/>
  <c r="J22" i="15"/>
  <c r="B11" i="15"/>
  <c r="E22" i="15"/>
  <c r="K15" i="15"/>
  <c r="M12" i="15"/>
  <c r="I16" i="15"/>
  <c r="F18" i="15"/>
  <c r="L19" i="15"/>
  <c r="E17" i="15"/>
  <c r="N21" i="15"/>
  <c r="D13" i="15"/>
  <c r="E16" i="15"/>
  <c r="N23" i="15"/>
  <c r="D14" i="15"/>
  <c r="H14" i="15"/>
  <c r="C16" i="15"/>
  <c r="G10" i="1" a="1"/>
  <c r="E18" i="15"/>
  <c r="B22" i="15"/>
  <c r="N18" i="15"/>
  <c r="D22" i="15"/>
  <c r="B14" i="15"/>
  <c r="D18" i="15"/>
  <c r="F13" i="15"/>
  <c r="K22" i="15"/>
  <c r="G13" i="1" a="1"/>
  <c r="L17" i="15"/>
  <c r="H17" i="15"/>
  <c r="D19" i="15"/>
  <c r="F15" i="15"/>
  <c r="J21" i="15"/>
  <c r="M15" i="15"/>
  <c r="B17" i="15"/>
  <c r="G7" i="1" a="1"/>
  <c r="K19" i="15"/>
  <c r="G17" i="15"/>
  <c r="B18" i="15"/>
  <c r="I21" i="15"/>
  <c r="C13" i="15"/>
  <c r="H13" i="15"/>
  <c r="B16" i="15"/>
  <c r="J12" i="15"/>
  <c r="C19" i="15"/>
  <c r="C22" i="15"/>
  <c r="M11" i="15"/>
  <c r="G13" i="15"/>
  <c r="M20" i="15"/>
  <c r="D17" i="15"/>
  <c r="B15" i="15"/>
  <c r="C23" i="15"/>
  <c r="N19" i="15"/>
  <c r="L15" i="15"/>
  <c r="E13" i="15"/>
  <c r="G23" i="15"/>
  <c r="L16" i="15"/>
  <c r="N15" i="15"/>
  <c r="L23" i="15"/>
  <c r="E15" i="15"/>
  <c r="M13" i="15"/>
  <c r="D15" i="15"/>
  <c r="K21" i="15"/>
  <c r="I20" i="15"/>
  <c r="I17" i="15"/>
  <c r="D23" i="15"/>
  <c r="H12" i="15"/>
  <c r="D20" i="15"/>
  <c r="D11" i="15"/>
  <c r="N14" i="15"/>
  <c r="K18" i="15"/>
  <c r="G9" i="1" a="1"/>
  <c r="F11" i="15"/>
  <c r="N16" i="15"/>
  <c r="E12" i="15"/>
  <c r="L12" i="15"/>
  <c r="G22" i="15"/>
  <c r="C14" i="15"/>
  <c r="G14" i="15"/>
  <c r="B21" i="15"/>
  <c r="H15" i="15"/>
  <c r="M19" i="15"/>
  <c r="J19" i="15"/>
  <c r="F23" i="15"/>
  <c r="G5" i="1" a="1"/>
  <c r="H20" i="15"/>
  <c r="I23" i="15"/>
  <c r="L22" i="15"/>
  <c r="G4" i="1" a="1"/>
  <c r="I12" i="15"/>
  <c r="J23" i="15"/>
  <c r="H11" i="15"/>
  <c r="G11" i="15"/>
  <c r="D16" i="15"/>
  <c r="N12" i="15"/>
  <c r="L21" i="15"/>
  <c r="L18" i="15"/>
  <c r="G12" i="1" a="1"/>
  <c r="M21" i="15"/>
  <c r="G12" i="15"/>
  <c r="H16" i="15"/>
  <c r="I14" i="15"/>
  <c r="I18" i="15"/>
  <c r="C15" i="15"/>
  <c r="K17" i="15"/>
  <c r="N13" i="15"/>
  <c r="J17" i="15"/>
  <c r="I13" i="15"/>
  <c r="K12" i="15"/>
  <c r="H22" i="15"/>
  <c r="B19" i="15"/>
  <c r="J11" i="15"/>
  <c r="M16" i="15"/>
  <c r="I19" i="15"/>
  <c r="G3" i="1" a="1"/>
  <c r="J14" i="15"/>
  <c r="G15" i="1" a="1"/>
  <c r="F14" i="15"/>
  <c r="L14" i="15"/>
  <c r="E11" i="15"/>
  <c r="C11" i="15"/>
  <c r="J15" i="15"/>
  <c r="X46" i="15" l="1"/>
  <c r="T41" i="15"/>
  <c r="W40" i="15"/>
  <c r="X51" i="15"/>
  <c r="AE43" i="15"/>
  <c r="AC95" i="15"/>
  <c r="AA63" i="15"/>
  <c r="V43" i="15"/>
  <c r="AD51" i="15"/>
  <c r="U65" i="15"/>
  <c r="T93" i="15"/>
  <c r="S39" i="15"/>
  <c r="Y53" i="15"/>
  <c r="X62" i="15"/>
  <c r="Y62" i="15"/>
  <c r="U74" i="15"/>
  <c r="V87" i="15"/>
  <c r="AE67" i="15"/>
  <c r="X80" i="15"/>
  <c r="T117" i="15"/>
  <c r="X91" i="15"/>
  <c r="T139" i="15"/>
  <c r="S76" i="15"/>
  <c r="T80" i="15"/>
  <c r="AA84" i="15"/>
  <c r="Y43" i="15"/>
  <c r="AD46" i="15"/>
  <c r="AE51" i="15"/>
  <c r="AA58" i="15"/>
  <c r="AE56" i="15"/>
  <c r="AA73" i="15"/>
  <c r="T91" i="15"/>
  <c r="U110" i="15"/>
  <c r="V109" i="15"/>
  <c r="AC44" i="15"/>
  <c r="X57" i="15"/>
  <c r="U61" i="15"/>
  <c r="AA62" i="15"/>
  <c r="T43" i="15"/>
  <c r="AA47" i="15"/>
  <c r="T55" i="15"/>
  <c r="Y46" i="15"/>
  <c r="S58" i="15"/>
  <c r="AA49" i="15"/>
  <c r="U63" i="15"/>
  <c r="T51" i="15"/>
  <c r="V68" i="15"/>
  <c r="S47" i="15"/>
  <c r="U42" i="15"/>
  <c r="T53" i="15"/>
  <c r="AD38" i="15"/>
  <c r="S54" i="15"/>
  <c r="AA78" i="15"/>
  <c r="AC82" i="15"/>
  <c r="AD75" i="15"/>
  <c r="AE84" i="15"/>
  <c r="AA66" i="15"/>
  <c r="AE50" i="15"/>
  <c r="AC46" i="15"/>
  <c r="AD67" i="15"/>
  <c r="S48" i="15"/>
  <c r="V47" i="15"/>
  <c r="X49" i="15"/>
  <c r="Y41" i="15"/>
  <c r="V61" i="15"/>
  <c r="X64" i="15"/>
  <c r="AE39" i="15"/>
  <c r="AA43" i="15"/>
  <c r="AE46" i="15"/>
  <c r="X52" i="15"/>
  <c r="Y58" i="15"/>
  <c r="S68" i="15"/>
  <c r="S51" i="15"/>
  <c r="T57" i="15"/>
  <c r="AD63" i="15"/>
  <c r="V123" i="15"/>
  <c r="Y52" i="15"/>
  <c r="T59" i="15"/>
  <c r="X65" i="15"/>
  <c r="U70" i="15"/>
  <c r="AA39" i="15"/>
  <c r="AB48" i="15"/>
  <c r="AC55" i="15"/>
  <c r="AA42" i="15"/>
  <c r="T47" i="15"/>
  <c r="AE54" i="15"/>
  <c r="AE62" i="15"/>
  <c r="X45" i="15"/>
  <c r="Y39" i="15"/>
  <c r="AE55" i="15"/>
  <c r="AE64" i="15"/>
  <c r="Y70" i="15"/>
  <c r="AE74" i="15"/>
  <c r="T79" i="15"/>
  <c r="V89" i="15"/>
  <c r="V136" i="15"/>
  <c r="S69" i="15"/>
  <c r="U72" i="15"/>
  <c r="V81" i="15"/>
  <c r="X92" i="15"/>
  <c r="X76" i="15"/>
  <c r="AE80" i="15"/>
  <c r="X85" i="15"/>
  <c r="Y91" i="15"/>
  <c r="T44" i="15"/>
  <c r="U47" i="15"/>
  <c r="S53" i="15"/>
  <c r="S66" i="15"/>
  <c r="AA51" i="15"/>
  <c r="S59" i="15"/>
  <c r="S74" i="15"/>
  <c r="AA56" i="15"/>
  <c r="U54" i="15"/>
  <c r="AA61" i="15"/>
  <c r="AE49" i="15"/>
  <c r="S63" i="15"/>
  <c r="S46" i="15"/>
  <c r="S57" i="15"/>
  <c r="T65" i="15"/>
  <c r="AC40" i="15"/>
  <c r="S44" i="15"/>
  <c r="AC53" i="15"/>
  <c r="AD59" i="15"/>
  <c r="AC68" i="15"/>
  <c r="Y51" i="15"/>
  <c r="Y42" i="15"/>
  <c r="AE52" i="15"/>
  <c r="AE59" i="15"/>
  <c r="T66" i="15"/>
  <c r="S60" i="15"/>
  <c r="U90" i="15"/>
  <c r="Y40" i="15"/>
  <c r="S43" i="15"/>
  <c r="X55" i="15"/>
  <c r="AA46" i="15"/>
  <c r="AE53" i="15"/>
  <c r="V40" i="15"/>
  <c r="X56" i="15"/>
  <c r="AA65" i="15"/>
  <c r="AD70" i="15"/>
  <c r="X75" i="15"/>
  <c r="Y79" i="15"/>
  <c r="S84" i="15"/>
  <c r="U147" i="15"/>
  <c r="AC98" i="15"/>
  <c r="AA72" i="15"/>
  <c r="T77" i="15"/>
  <c r="AA81" i="15"/>
  <c r="AC92" i="15"/>
  <c r="AD93" i="15"/>
  <c r="AC76" i="15"/>
  <c r="AD85" i="15"/>
  <c r="S41" i="15"/>
  <c r="X44" i="15"/>
  <c r="Y47" i="15"/>
  <c r="X60" i="15"/>
  <c r="S92" i="15"/>
  <c r="S52" i="15"/>
  <c r="X59" i="15"/>
  <c r="T118" i="15"/>
  <c r="AC63" i="15"/>
  <c r="S56" i="15"/>
  <c r="AD39" i="15"/>
  <c r="S38" i="15"/>
  <c r="U53" i="15"/>
  <c r="AA38" i="15"/>
  <c r="X58" i="15"/>
  <c r="AC65" i="15"/>
  <c r="U41" i="15"/>
  <c r="Y44" i="15"/>
  <c r="V54" i="15"/>
  <c r="AD52" i="15"/>
  <c r="AE58" i="15"/>
  <c r="X67" i="15"/>
  <c r="U46" i="15"/>
  <c r="Y60" i="15"/>
  <c r="T71" i="15"/>
  <c r="AE61" i="15"/>
  <c r="T94" i="15"/>
  <c r="V41" i="15"/>
  <c r="Y38" i="15"/>
  <c r="U57" i="15"/>
  <c r="AD43" i="15"/>
  <c r="AD48" i="15"/>
  <c r="AC56" i="15"/>
  <c r="AE66" i="15"/>
  <c r="W39" i="15"/>
  <c r="X47" i="15"/>
  <c r="AE48" i="15"/>
  <c r="AC57" i="15"/>
  <c r="S67" i="15"/>
  <c r="AC75" i="15"/>
  <c r="AC84" i="15"/>
  <c r="V90" i="15"/>
  <c r="T64" i="15"/>
  <c r="AC88" i="15"/>
  <c r="S103" i="15"/>
  <c r="X73" i="15"/>
  <c r="AE77" i="15"/>
  <c r="S82" i="15"/>
  <c r="T132" i="15"/>
  <c r="T69" i="15"/>
  <c r="S95" i="15"/>
  <c r="T73" i="15"/>
  <c r="AA77" i="15"/>
  <c r="U82" i="15"/>
  <c r="V86" i="15"/>
  <c r="AA41" i="15"/>
  <c r="T48" i="15"/>
  <c r="AC54" i="15"/>
  <c r="T61" i="15"/>
  <c r="AC67" i="15"/>
  <c r="S93" i="15"/>
  <c r="V122" i="15"/>
  <c r="X53" i="15"/>
  <c r="AC60" i="15"/>
  <c r="V138" i="15"/>
  <c r="S100" i="15"/>
  <c r="X42" i="15"/>
  <c r="AD41" i="15"/>
  <c r="AC59" i="15"/>
  <c r="AA53" i="15"/>
  <c r="U45" i="15"/>
  <c r="AD50" i="15"/>
  <c r="S55" i="15"/>
  <c r="V39" i="15"/>
  <c r="W38" i="15"/>
  <c r="AD58" i="15"/>
  <c r="Z41" i="15"/>
  <c r="AD44" i="15"/>
  <c r="U48" i="15"/>
  <c r="AA55" i="15"/>
  <c r="Y59" i="15"/>
  <c r="T68" i="15"/>
  <c r="AD47" i="15"/>
  <c r="AD54" i="15"/>
  <c r="AE60" i="15"/>
  <c r="T42" i="15"/>
  <c r="T39" i="15"/>
  <c r="U58" i="15"/>
  <c r="V44" i="15"/>
  <c r="AA67" i="15"/>
  <c r="X40" i="15"/>
  <c r="V48" i="15"/>
  <c r="AC49" i="15"/>
  <c r="V58" i="15"/>
  <c r="X69" i="15"/>
  <c r="T72" i="15"/>
  <c r="U76" i="15"/>
  <c r="V85" i="15"/>
  <c r="AC64" i="15"/>
  <c r="U109" i="15"/>
  <c r="AD73" i="15"/>
  <c r="Y82" i="15"/>
  <c r="AE86" i="15"/>
  <c r="T138" i="15"/>
  <c r="AC69" i="15"/>
  <c r="S78" i="15"/>
  <c r="AE41" i="15"/>
  <c r="S45" i="15"/>
  <c r="AC48" i="15"/>
  <c r="Y55" i="15"/>
  <c r="AC61" i="15"/>
  <c r="Y68" i="15"/>
  <c r="T54" i="15"/>
  <c r="S81" i="15"/>
  <c r="S50" i="15"/>
  <c r="T40" i="15"/>
  <c r="U67" i="15"/>
  <c r="Y66" i="15"/>
  <c r="AE38" i="15"/>
  <c r="AD57" i="15"/>
  <c r="S49" i="15"/>
  <c r="V60" i="15"/>
  <c r="AA69" i="15"/>
  <c r="S42" i="15"/>
  <c r="V45" i="15"/>
  <c r="AA48" i="15"/>
  <c r="T56" i="15"/>
  <c r="V62" i="15"/>
  <c r="S97" i="15"/>
  <c r="AD53" i="15"/>
  <c r="AD60" i="15"/>
  <c r="AE68" i="15"/>
  <c r="V49" i="15"/>
  <c r="V56" i="15"/>
  <c r="U66" i="15"/>
  <c r="Y56" i="15"/>
  <c r="T45" i="15"/>
  <c r="U59" i="15"/>
  <c r="X71" i="15"/>
  <c r="S40" i="15"/>
  <c r="AA59" i="15"/>
  <c r="U91" i="15"/>
  <c r="Y72" i="15"/>
  <c r="S77" i="15"/>
  <c r="Z81" i="15"/>
  <c r="AD65" i="15"/>
  <c r="AC90" i="15"/>
  <c r="AA74" i="15"/>
  <c r="AC78" i="15"/>
  <c r="V83" i="15"/>
  <c r="AD87" i="15"/>
  <c r="U64" i="15"/>
  <c r="T96" i="15"/>
  <c r="AD78" i="15"/>
  <c r="AE82" i="15"/>
  <c r="S88" i="15"/>
  <c r="V42" i="15"/>
  <c r="AA45" i="15"/>
  <c r="AD49" i="15"/>
  <c r="U56" i="15"/>
  <c r="AD62" i="15"/>
  <c r="T95" i="15"/>
  <c r="Y48" i="15"/>
  <c r="U55" i="15"/>
  <c r="S65" i="15"/>
  <c r="X81" i="15"/>
  <c r="AC97" i="15"/>
  <c r="V133" i="15"/>
  <c r="X50" i="15"/>
  <c r="AC52" i="15"/>
  <c r="AA70" i="15"/>
  <c r="T38" i="15"/>
  <c r="AD69" i="15"/>
  <c r="T50" i="15"/>
  <c r="AC62" i="15"/>
  <c r="U38" i="15"/>
  <c r="AD66" i="15"/>
  <c r="T62" i="15"/>
  <c r="U44" i="15"/>
  <c r="U50" i="15"/>
  <c r="AE40" i="15"/>
  <c r="Y45" i="15"/>
  <c r="U51" i="15"/>
  <c r="AD40" i="15"/>
  <c r="AC38" i="15"/>
  <c r="V38" i="15"/>
  <c r="AC50" i="15"/>
  <c r="U60" i="15"/>
  <c r="AE72" i="15"/>
  <c r="X77" i="15"/>
  <c r="AE81" i="15"/>
  <c r="S86" i="15"/>
  <c r="V91" i="15"/>
  <c r="T75" i="15"/>
  <c r="U79" i="15"/>
  <c r="X88" i="15"/>
  <c r="AD64" i="15"/>
  <c r="X89" i="15"/>
  <c r="AC74" i="15"/>
  <c r="V79" i="15"/>
  <c r="X83" i="15"/>
  <c r="Y88" i="15"/>
  <c r="AE45" i="15"/>
  <c r="AD56" i="15"/>
  <c r="U49" i="15"/>
  <c r="AD55" i="15"/>
  <c r="AE69" i="15"/>
  <c r="T104" i="15"/>
  <c r="V142" i="15"/>
  <c r="T112" i="15"/>
  <c r="AC51" i="15"/>
  <c r="V59" i="15"/>
  <c r="Y69" i="15"/>
  <c r="AA40" i="15"/>
  <c r="V52" i="15"/>
  <c r="AA54" i="15"/>
  <c r="V53" i="15"/>
  <c r="T63" i="15"/>
  <c r="AC71" i="15"/>
  <c r="AC42" i="15"/>
  <c r="T46" i="15"/>
  <c r="Y50" i="15"/>
  <c r="Y57" i="15"/>
  <c r="Y64" i="15"/>
  <c r="T49" i="15"/>
  <c r="V55" i="15"/>
  <c r="AE70" i="15"/>
  <c r="AA50" i="15"/>
  <c r="T58" i="15"/>
  <c r="S64" i="15"/>
  <c r="AC45" i="15"/>
  <c r="T52" i="15"/>
  <c r="AC41" i="15"/>
  <c r="AD45" i="15"/>
  <c r="AE42" i="15"/>
  <c r="U40" i="15"/>
  <c r="AA52" i="15"/>
  <c r="S62" i="15"/>
  <c r="AA68" i="15"/>
  <c r="V78" i="15"/>
  <c r="AD86" i="15"/>
  <c r="V67" i="15"/>
  <c r="V93" i="15"/>
  <c r="S137" i="15"/>
  <c r="Y75" i="15"/>
  <c r="S80" i="15"/>
  <c r="Y84" i="15"/>
  <c r="AD89" i="15"/>
  <c r="AE65" i="15"/>
  <c r="U84" i="15"/>
  <c r="Y90" i="15"/>
  <c r="V114" i="15"/>
  <c r="U43" i="15"/>
  <c r="V51" i="15"/>
  <c r="AE57" i="15"/>
  <c r="AA64" i="15"/>
  <c r="T88" i="15"/>
  <c r="V50" i="15"/>
  <c r="U105" i="15"/>
  <c r="T120" i="15"/>
  <c r="U134" i="15"/>
  <c r="AA75" i="15"/>
  <c r="S79" i="15"/>
  <c r="X82" i="15"/>
  <c r="Y85" i="15"/>
  <c r="AD88" i="15"/>
  <c r="V92" i="15"/>
  <c r="S132" i="15"/>
  <c r="U150" i="15"/>
  <c r="X41" i="15"/>
  <c r="AA44" i="15"/>
  <c r="AE47" i="15"/>
  <c r="S61" i="15"/>
  <c r="V70" i="15"/>
  <c r="X39" i="15"/>
  <c r="X48" i="15"/>
  <c r="AA60" i="15"/>
  <c r="Y71" i="15"/>
  <c r="V71" i="15"/>
  <c r="AD77" i="15"/>
  <c r="T81" i="15"/>
  <c r="X84" i="15"/>
  <c r="AC87" i="15"/>
  <c r="Y65" i="15"/>
  <c r="AC94" i="15"/>
  <c r="T124" i="15"/>
  <c r="V74" i="15"/>
  <c r="AC80" i="15"/>
  <c r="T84" i="15"/>
  <c r="X87" i="15"/>
  <c r="V65" i="15"/>
  <c r="Y87" i="15"/>
  <c r="AD71" i="15"/>
  <c r="U75" i="15"/>
  <c r="Y78" i="15"/>
  <c r="S85" i="15"/>
  <c r="S89" i="15"/>
  <c r="V101" i="15"/>
  <c r="W41" i="15"/>
  <c r="AC43" i="15"/>
  <c r="V46" i="15"/>
  <c r="Y49" i="15"/>
  <c r="X54" i="15"/>
  <c r="V64" i="15"/>
  <c r="U69" i="15"/>
  <c r="Y92" i="15"/>
  <c r="S111" i="15"/>
  <c r="Y54" i="15"/>
  <c r="T60" i="15"/>
  <c r="AC70" i="15"/>
  <c r="Y74" i="15"/>
  <c r="U78" i="15"/>
  <c r="V82" i="15"/>
  <c r="AE85" i="15"/>
  <c r="T92" i="15"/>
  <c r="V130" i="15"/>
  <c r="S112" i="15"/>
  <c r="S120" i="15"/>
  <c r="T103" i="15"/>
  <c r="V117" i="15"/>
  <c r="U97" i="15"/>
  <c r="T128" i="15"/>
  <c r="AC101" i="15"/>
  <c r="U127" i="15"/>
  <c r="S135" i="15"/>
  <c r="V97" i="15"/>
  <c r="T115" i="15"/>
  <c r="AD72" i="15"/>
  <c r="V76" i="15"/>
  <c r="T86" i="15"/>
  <c r="U89" i="15"/>
  <c r="U107" i="15"/>
  <c r="S116" i="15"/>
  <c r="V166" i="15"/>
  <c r="S154" i="15"/>
  <c r="U118" i="15"/>
  <c r="S162" i="15"/>
  <c r="S102" i="15"/>
  <c r="T195" i="15"/>
  <c r="X66" i="15"/>
  <c r="U71" i="15"/>
  <c r="AD74" i="15"/>
  <c r="AE78" i="15"/>
  <c r="AA82" i="15"/>
  <c r="U99" i="15"/>
  <c r="AC103" i="15"/>
  <c r="T111" i="15"/>
  <c r="T119" i="15"/>
  <c r="V105" i="15"/>
  <c r="T113" i="15"/>
  <c r="T121" i="15"/>
  <c r="U135" i="15"/>
  <c r="T70" i="15"/>
  <c r="U73" i="15"/>
  <c r="AE79" i="15"/>
  <c r="S83" i="15"/>
  <c r="X86" i="15"/>
  <c r="AC89" i="15"/>
  <c r="AD92" i="15"/>
  <c r="T100" i="15"/>
  <c r="V102" i="15"/>
  <c r="V121" i="15"/>
  <c r="U161" i="15"/>
  <c r="T169" i="15"/>
  <c r="T105" i="15"/>
  <c r="U130" i="15"/>
  <c r="V200" i="15"/>
  <c r="Y61" i="15"/>
  <c r="AC66" i="15"/>
  <c r="X79" i="15"/>
  <c r="T83" i="15"/>
  <c r="AC86" i="15"/>
  <c r="V100" i="15"/>
  <c r="S151" i="15"/>
  <c r="S113" i="15"/>
  <c r="T127" i="15"/>
  <c r="T162" i="15"/>
  <c r="U103" i="15"/>
  <c r="U128" i="15"/>
  <c r="S136" i="15"/>
  <c r="X70" i="15"/>
  <c r="AC73" i="15"/>
  <c r="AD76" i="15"/>
  <c r="V80" i="15"/>
  <c r="AA83" i="15"/>
  <c r="T90" i="15"/>
  <c r="Y93" i="15"/>
  <c r="U101" i="15"/>
  <c r="T140" i="15"/>
  <c r="V107" i="15"/>
  <c r="U143" i="15"/>
  <c r="T123" i="15"/>
  <c r="U139" i="15"/>
  <c r="T206" i="15"/>
  <c r="AD61" i="15"/>
  <c r="Y67" i="15"/>
  <c r="X72" i="15"/>
  <c r="T76" i="15"/>
  <c r="AC79" i="15"/>
  <c r="Y83" i="15"/>
  <c r="U87" i="15"/>
  <c r="U98" i="15"/>
  <c r="V108" i="15"/>
  <c r="V106" i="15"/>
  <c r="V144" i="15"/>
  <c r="U120" i="15"/>
  <c r="V127" i="15"/>
  <c r="T74" i="15"/>
  <c r="Y77" i="15"/>
  <c r="AE83" i="15"/>
  <c r="X90" i="15"/>
  <c r="AC93" i="15"/>
  <c r="V128" i="15"/>
  <c r="U145" i="15"/>
  <c r="S174" i="15"/>
  <c r="U189" i="15"/>
  <c r="S165" i="15"/>
  <c r="T142" i="15"/>
  <c r="V95" i="15"/>
  <c r="V153" i="15"/>
  <c r="T153" i="15"/>
  <c r="AD68" i="15"/>
  <c r="AC72" i="15"/>
  <c r="Y76" i="15"/>
  <c r="U80" i="15"/>
  <c r="AD83" i="15"/>
  <c r="V116" i="15"/>
  <c r="V137" i="15"/>
  <c r="S107" i="15"/>
  <c r="V110" i="15"/>
  <c r="AD96" i="15"/>
  <c r="S130" i="15"/>
  <c r="X74" i="15"/>
  <c r="AC77" i="15"/>
  <c r="U81" i="15"/>
  <c r="V84" i="15"/>
  <c r="S91" i="15"/>
  <c r="Y94" i="15"/>
  <c r="V120" i="15"/>
  <c r="U94" i="15"/>
  <c r="U108" i="15"/>
  <c r="X127" i="15"/>
  <c r="S144" i="15"/>
  <c r="S128" i="15"/>
  <c r="AD95" i="15"/>
  <c r="U111" i="15"/>
  <c r="X38" i="15"/>
  <c r="AE44" i="15"/>
  <c r="W48" i="15"/>
  <c r="AC39" i="15"/>
  <c r="X43" i="15"/>
  <c r="V66" i="15"/>
  <c r="U88" i="15"/>
  <c r="X61" i="15"/>
  <c r="U39" i="15"/>
  <c r="U52" i="15"/>
  <c r="AC58" i="15"/>
  <c r="S70" i="15"/>
  <c r="AA76" i="15"/>
  <c r="AD79" i="15"/>
  <c r="U83" i="15"/>
  <c r="Y86" i="15"/>
  <c r="U92" i="15"/>
  <c r="X63" i="15"/>
  <c r="AC91" i="15"/>
  <c r="S73" i="15"/>
  <c r="Z79" i="15"/>
  <c r="AD82" i="15"/>
  <c r="U86" i="15"/>
  <c r="AD90" i="15"/>
  <c r="U106" i="15"/>
  <c r="Y63" i="15"/>
  <c r="X68" i="15"/>
  <c r="AD91" i="15"/>
  <c r="T125" i="15"/>
  <c r="AE73" i="15"/>
  <c r="V77" i="15"/>
  <c r="Y80" i="15"/>
  <c r="AC83" i="15"/>
  <c r="T87" i="15"/>
  <c r="AD42" i="15"/>
  <c r="AC47" i="15"/>
  <c r="V57" i="15"/>
  <c r="U62" i="15"/>
  <c r="T67" i="15"/>
  <c r="S90" i="15"/>
  <c r="T98" i="15"/>
  <c r="U142" i="15"/>
  <c r="AA57" i="15"/>
  <c r="AE63" i="15"/>
  <c r="V69" i="15"/>
  <c r="V73" i="15"/>
  <c r="AE76" i="15"/>
  <c r="AA80" i="15"/>
  <c r="T89" i="15"/>
  <c r="S119" i="15"/>
  <c r="S96" i="15"/>
  <c r="V124" i="15"/>
  <c r="T102" i="15"/>
  <c r="V118" i="15"/>
  <c r="V98" i="15"/>
  <c r="T114" i="15"/>
  <c r="S143" i="15"/>
  <c r="U121" i="15"/>
  <c r="AA71" i="15"/>
  <c r="S75" i="15"/>
  <c r="T78" i="15"/>
  <c r="Y81" i="15"/>
  <c r="AD84" i="15"/>
  <c r="V96" i="15"/>
  <c r="T130" i="15"/>
  <c r="AD94" i="15"/>
  <c r="S148" i="15"/>
  <c r="V132" i="15"/>
  <c r="V190" i="15"/>
  <c r="U174" i="15"/>
  <c r="V156" i="15"/>
  <c r="AC102" i="15"/>
  <c r="V111" i="15"/>
  <c r="U126" i="15"/>
  <c r="S141" i="15"/>
  <c r="Y107" i="15"/>
  <c r="S131" i="15"/>
  <c r="T143" i="15"/>
  <c r="AE71" i="15"/>
  <c r="AC81" i="15"/>
  <c r="U85" i="15"/>
  <c r="T106" i="15"/>
  <c r="U122" i="15"/>
  <c r="U115" i="15"/>
  <c r="U133" i="15"/>
  <c r="U177" i="15"/>
  <c r="V113" i="15"/>
  <c r="U117" i="15"/>
  <c r="U173" i="15"/>
  <c r="T149" i="15"/>
  <c r="V159" i="15"/>
  <c r="S109" i="15"/>
  <c r="S133" i="15"/>
  <c r="T183" i="15"/>
  <c r="U96" i="15"/>
  <c r="V99" i="15"/>
  <c r="S106" i="15"/>
  <c r="V125" i="15"/>
  <c r="V131" i="15"/>
  <c r="S150" i="15"/>
  <c r="U197" i="15"/>
  <c r="U160" i="15"/>
  <c r="T186" i="15"/>
  <c r="V180" i="15"/>
  <c r="U152" i="15"/>
  <c r="T107" i="15"/>
  <c r="U112" i="15"/>
  <c r="U119" i="15"/>
  <c r="S99" i="15"/>
  <c r="U113" i="15"/>
  <c r="AE132" i="15"/>
  <c r="S71" i="15"/>
  <c r="Y73" i="15"/>
  <c r="AE75" i="15"/>
  <c r="X78" i="15"/>
  <c r="AD80" i="15"/>
  <c r="W83" i="15"/>
  <c r="AC85" i="15"/>
  <c r="V88" i="15"/>
  <c r="U93" i="15"/>
  <c r="S105" i="15"/>
  <c r="S124" i="15"/>
  <c r="Z109" i="15"/>
  <c r="U116" i="15"/>
  <c r="U123" i="15"/>
  <c r="V129" i="15"/>
  <c r="T136" i="15"/>
  <c r="AD149" i="15"/>
  <c r="U164" i="15"/>
  <c r="T180" i="15"/>
  <c r="T157" i="15"/>
  <c r="V170" i="15"/>
  <c r="U141" i="15"/>
  <c r="T173" i="15"/>
  <c r="V119" i="15"/>
  <c r="U124" i="15"/>
  <c r="T129" i="15"/>
  <c r="S140" i="15"/>
  <c r="T144" i="15"/>
  <c r="T194" i="15"/>
  <c r="V103" i="15"/>
  <c r="V112" i="15"/>
  <c r="T160" i="15"/>
  <c r="S216" i="15"/>
  <c r="U180" i="15"/>
  <c r="S145" i="15"/>
  <c r="S104" i="15"/>
  <c r="S110" i="15"/>
  <c r="S117" i="15"/>
  <c r="AE148" i="15"/>
  <c r="S149" i="15"/>
  <c r="U155" i="15"/>
  <c r="V168" i="15"/>
  <c r="V151" i="15"/>
  <c r="S167" i="15"/>
  <c r="T110" i="15"/>
  <c r="S115" i="15"/>
  <c r="U137" i="15"/>
  <c r="AC96" i="15"/>
  <c r="U100" i="15"/>
  <c r="S175" i="15"/>
  <c r="AB104" i="15"/>
  <c r="S125" i="15"/>
  <c r="T131" i="15"/>
  <c r="V175" i="15"/>
  <c r="S169" i="15"/>
  <c r="V145" i="15"/>
  <c r="S153" i="15"/>
  <c r="V163" i="15"/>
  <c r="V134" i="15"/>
  <c r="S94" i="15"/>
  <c r="T97" i="15"/>
  <c r="AC100" i="15"/>
  <c r="S121" i="15"/>
  <c r="S127" i="15"/>
  <c r="S147" i="15"/>
  <c r="U153" i="15"/>
  <c r="T177" i="15"/>
  <c r="T187" i="15"/>
  <c r="V192" i="15"/>
  <c r="V143" i="15"/>
  <c r="S170" i="15"/>
  <c r="V217" i="15"/>
  <c r="T185" i="15"/>
  <c r="T99" i="15"/>
  <c r="S118" i="15"/>
  <c r="S139" i="15"/>
  <c r="S155" i="15"/>
  <c r="U168" i="15"/>
  <c r="U151" i="15"/>
  <c r="T176" i="15"/>
  <c r="T150" i="15"/>
  <c r="U157" i="15"/>
  <c r="V126" i="15"/>
  <c r="U131" i="15"/>
  <c r="V141" i="15"/>
  <c r="X174" i="15"/>
  <c r="T101" i="15"/>
  <c r="U104" i="15"/>
  <c r="T152" i="15"/>
  <c r="T164" i="15"/>
  <c r="U165" i="15"/>
  <c r="S220" i="15"/>
  <c r="V202" i="15"/>
  <c r="V169" i="15"/>
  <c r="T216" i="15"/>
  <c r="V63" i="15"/>
  <c r="U68" i="15"/>
  <c r="S72" i="15"/>
  <c r="V75" i="15"/>
  <c r="AD81" i="15"/>
  <c r="T85" i="15"/>
  <c r="V115" i="15"/>
  <c r="V94" i="15"/>
  <c r="T126" i="15"/>
  <c r="U132" i="15"/>
  <c r="U138" i="15"/>
  <c r="T166" i="15"/>
  <c r="Z105" i="15"/>
  <c r="U125" i="15"/>
  <c r="S101" i="15"/>
  <c r="T134" i="15"/>
  <c r="V104" i="15"/>
  <c r="S122" i="15"/>
  <c r="S129" i="15"/>
  <c r="V146" i="15"/>
  <c r="U102" i="15"/>
  <c r="S123" i="15"/>
  <c r="U129" i="15"/>
  <c r="V72" i="15"/>
  <c r="U77" i="15"/>
  <c r="AA79" i="15"/>
  <c r="T82" i="15"/>
  <c r="S87" i="15"/>
  <c r="Y89" i="15"/>
  <c r="U95" i="15"/>
  <c r="T108" i="15"/>
  <c r="U114" i="15"/>
  <c r="AC99" i="15"/>
  <c r="S126" i="15"/>
  <c r="V140" i="15"/>
  <c r="V152" i="15"/>
  <c r="V184" i="15"/>
  <c r="U159" i="15"/>
  <c r="V172" i="15"/>
  <c r="U190" i="15"/>
  <c r="T146" i="15"/>
  <c r="S171" i="15"/>
  <c r="T135" i="15"/>
  <c r="U175" i="15"/>
  <c r="AA94" i="15"/>
  <c r="X101" i="15"/>
  <c r="T116" i="15"/>
  <c r="T122" i="15"/>
  <c r="V148" i="15"/>
  <c r="V154" i="15"/>
  <c r="V167" i="15"/>
  <c r="S187" i="15"/>
  <c r="U148" i="15"/>
  <c r="U187" i="15"/>
  <c r="S221" i="15"/>
  <c r="S190" i="15"/>
  <c r="T147" i="15"/>
  <c r="S158" i="15"/>
  <c r="U171" i="15"/>
  <c r="V186" i="15"/>
  <c r="S98" i="15"/>
  <c r="X105" i="15"/>
  <c r="T109" i="15"/>
  <c r="S114" i="15"/>
  <c r="AD123" i="15"/>
  <c r="U163" i="15"/>
  <c r="S173" i="15"/>
  <c r="V176" i="15"/>
  <c r="T182" i="15"/>
  <c r="S199" i="15"/>
  <c r="U182" i="15"/>
  <c r="V204" i="15"/>
  <c r="AC132" i="15"/>
  <c r="V135" i="15"/>
  <c r="U140" i="15"/>
  <c r="T145" i="15"/>
  <c r="T156" i="15"/>
  <c r="U169" i="15"/>
  <c r="T198" i="15"/>
  <c r="U215" i="15"/>
  <c r="T213" i="15"/>
  <c r="X190" i="15"/>
  <c r="U207" i="15"/>
  <c r="S200" i="15"/>
  <c r="S218" i="15"/>
  <c r="V161" i="15"/>
  <c r="U166" i="15"/>
  <c r="T171" i="15"/>
  <c r="S176" i="15"/>
  <c r="U185" i="15"/>
  <c r="S193" i="15"/>
  <c r="V210" i="15"/>
  <c r="S192" i="15"/>
  <c r="V212" i="15"/>
  <c r="S182" i="15"/>
  <c r="X189" i="15"/>
  <c r="V214" i="15"/>
  <c r="U219" i="15"/>
  <c r="T224" i="15"/>
  <c r="S157" i="15"/>
  <c r="V160" i="15"/>
  <c r="T170" i="15"/>
  <c r="V201" i="15"/>
  <c r="U208" i="15"/>
  <c r="S188" i="15"/>
  <c r="S179" i="15"/>
  <c r="V150" i="15"/>
  <c r="S180" i="15"/>
  <c r="V196" i="15"/>
  <c r="T133" i="15"/>
  <c r="S138" i="15"/>
  <c r="S163" i="15"/>
  <c r="U176" i="15"/>
  <c r="S181" i="15"/>
  <c r="U195" i="15"/>
  <c r="T207" i="15"/>
  <c r="S185" i="15"/>
  <c r="S205" i="15"/>
  <c r="U186" i="15"/>
  <c r="S209" i="15"/>
  <c r="T159" i="15"/>
  <c r="S164" i="15"/>
  <c r="U179" i="15"/>
  <c r="S195" i="15"/>
  <c r="V197" i="15"/>
  <c r="U200" i="15"/>
  <c r="T205" i="15"/>
  <c r="S210" i="15"/>
  <c r="V215" i="15"/>
  <c r="U220" i="15"/>
  <c r="U212" i="15"/>
  <c r="T203" i="15"/>
  <c r="S208" i="15"/>
  <c r="V187" i="15"/>
  <c r="U192" i="15"/>
  <c r="T197" i="15"/>
  <c r="V205" i="15"/>
  <c r="U210" i="15"/>
  <c r="T161" i="15"/>
  <c r="AE170" i="15"/>
  <c r="V174" i="15"/>
  <c r="U136" i="15"/>
  <c r="T141" i="15"/>
  <c r="Z143" i="15"/>
  <c r="S146" i="15"/>
  <c r="U167" i="15"/>
  <c r="S177" i="15"/>
  <c r="U191" i="15"/>
  <c r="V203" i="15"/>
  <c r="V188" i="15"/>
  <c r="V181" i="15"/>
  <c r="T210" i="15"/>
  <c r="V157" i="15"/>
  <c r="U162" i="15"/>
  <c r="T167" i="15"/>
  <c r="S172" i="15"/>
  <c r="Y174" i="15"/>
  <c r="V206" i="15"/>
  <c r="V213" i="15"/>
  <c r="U218" i="15"/>
  <c r="T223" i="15"/>
  <c r="AB220" i="15"/>
  <c r="V199" i="15"/>
  <c r="U204" i="15"/>
  <c r="T209" i="15"/>
  <c r="U214" i="15"/>
  <c r="T219" i="15"/>
  <c r="S224" i="15"/>
  <c r="V195" i="15"/>
  <c r="V211" i="15"/>
  <c r="V158" i="15"/>
  <c r="T168" i="15"/>
  <c r="V194" i="15"/>
  <c r="S178" i="15"/>
  <c r="T192" i="15"/>
  <c r="V182" i="15"/>
  <c r="U209" i="15"/>
  <c r="S152" i="15"/>
  <c r="S134" i="15"/>
  <c r="V149" i="15"/>
  <c r="U154" i="15"/>
  <c r="S161" i="15"/>
  <c r="V164" i="15"/>
  <c r="T174" i="15"/>
  <c r="U205" i="15"/>
  <c r="U193" i="15"/>
  <c r="S202" i="15"/>
  <c r="S211" i="15"/>
  <c r="T222" i="15"/>
  <c r="T211" i="15"/>
  <c r="V207" i="15"/>
  <c r="T220" i="15"/>
  <c r="T155" i="15"/>
  <c r="S160" i="15"/>
  <c r="V177" i="15"/>
  <c r="V193" i="15"/>
  <c r="U198" i="15"/>
  <c r="V222" i="15"/>
  <c r="T214" i="15"/>
  <c r="S219" i="15"/>
  <c r="U216" i="15"/>
  <c r="T221" i="15"/>
  <c r="S215" i="15"/>
  <c r="V183" i="15"/>
  <c r="U188" i="15"/>
  <c r="T193" i="15"/>
  <c r="S198" i="15"/>
  <c r="T202" i="15"/>
  <c r="S207" i="15"/>
  <c r="V209" i="15"/>
  <c r="V139" i="15"/>
  <c r="U144" i="15"/>
  <c r="T158" i="15"/>
  <c r="V171" i="15"/>
  <c r="S223" i="15"/>
  <c r="V224" i="15"/>
  <c r="T201" i="15"/>
  <c r="V221" i="15"/>
  <c r="S183" i="15"/>
  <c r="Y204" i="15"/>
  <c r="W160" i="15"/>
  <c r="V165" i="15"/>
  <c r="U170" i="15"/>
  <c r="T175" i="15"/>
  <c r="S189" i="15"/>
  <c r="T200" i="15"/>
  <c r="U217" i="15"/>
  <c r="T191" i="15"/>
  <c r="S196" i="15"/>
  <c r="S217" i="15"/>
  <c r="T181" i="15"/>
  <c r="S186" i="15"/>
  <c r="T217" i="15"/>
  <c r="S222" i="15"/>
  <c r="U146" i="15"/>
  <c r="U181" i="15"/>
  <c r="S108" i="15"/>
  <c r="T148" i="15"/>
  <c r="T151" i="15"/>
  <c r="S159" i="15"/>
  <c r="U172" i="15"/>
  <c r="U199" i="15"/>
  <c r="Z199" i="15"/>
  <c r="U183" i="15"/>
  <c r="T188" i="15"/>
  <c r="T137" i="15"/>
  <c r="S142" i="15"/>
  <c r="V155" i="15"/>
  <c r="T165" i="15"/>
  <c r="V178" i="15"/>
  <c r="S203" i="15"/>
  <c r="U224" i="15"/>
  <c r="V189" i="15"/>
  <c r="S184" i="15"/>
  <c r="U222" i="15"/>
  <c r="T190" i="15"/>
  <c r="AD198" i="15"/>
  <c r="U206" i="15"/>
  <c r="U158" i="15"/>
  <c r="T163" i="15"/>
  <c r="S168" i="15"/>
  <c r="X175" i="15"/>
  <c r="U201" i="15"/>
  <c r="T218" i="15"/>
  <c r="W203" i="15"/>
  <c r="V208" i="15"/>
  <c r="V220" i="15"/>
  <c r="S201" i="15"/>
  <c r="V216" i="15"/>
  <c r="U221" i="15"/>
  <c r="V191" i="15"/>
  <c r="U196" i="15"/>
  <c r="U203" i="15"/>
  <c r="T208" i="15"/>
  <c r="S213" i="15"/>
  <c r="U156" i="15"/>
  <c r="AB162" i="15"/>
  <c r="S166" i="15"/>
  <c r="S197" i="15"/>
  <c r="T204" i="15"/>
  <c r="AC183" i="15"/>
  <c r="T178" i="15"/>
  <c r="V185" i="15"/>
  <c r="U149" i="15"/>
  <c r="T154" i="15"/>
  <c r="AC144" i="15"/>
  <c r="V147" i="15"/>
  <c r="V162" i="15"/>
  <c r="T172" i="15"/>
  <c r="T179" i="15"/>
  <c r="W185" i="15"/>
  <c r="T215" i="15"/>
  <c r="T196" i="15"/>
  <c r="S212" i="15"/>
  <c r="T212" i="15"/>
  <c r="S206" i="15"/>
  <c r="U213" i="15"/>
  <c r="V198" i="15"/>
  <c r="U202" i="15"/>
  <c r="U211" i="15"/>
  <c r="S191" i="15"/>
  <c r="S156" i="15"/>
  <c r="V173" i="15"/>
  <c r="U178" i="15"/>
  <c r="T184" i="15"/>
  <c r="V219" i="15"/>
  <c r="U194" i="15"/>
  <c r="T199" i="15"/>
  <c r="S204" i="15"/>
  <c r="S214" i="15"/>
  <c r="AA220" i="15"/>
  <c r="V218" i="15"/>
  <c r="U223" i="15"/>
  <c r="V179" i="15"/>
  <c r="U184" i="15"/>
  <c r="T189" i="15"/>
  <c r="S194" i="15"/>
  <c r="V223" i="15"/>
  <c r="G10" i="1"/>
  <c r="G13" i="1"/>
  <c r="G9" i="1"/>
  <c r="G5" i="1"/>
  <c r="G14" i="1"/>
  <c r="G12" i="1"/>
  <c r="G15" i="1"/>
  <c r="G11" i="1"/>
  <c r="G7" i="1"/>
  <c r="G8" i="1"/>
  <c r="G6" i="1"/>
  <c r="G4" i="1"/>
  <c r="G3" i="1"/>
  <c r="K152" i="2"/>
  <c r="K133" i="4"/>
  <c r="K51" i="2"/>
  <c r="K136" i="2"/>
  <c r="K101" i="4"/>
  <c r="K162" i="2"/>
  <c r="K19" i="2"/>
  <c r="K80" i="2"/>
  <c r="K98" i="2"/>
  <c r="K78" i="2"/>
  <c r="K102" i="2"/>
  <c r="K9" i="4"/>
  <c r="K17" i="2"/>
  <c r="K49" i="2"/>
  <c r="J191" i="4"/>
  <c r="K191" i="4" s="1"/>
  <c r="J183" i="4"/>
  <c r="K183" i="4" s="1"/>
  <c r="J175" i="4"/>
  <c r="K175" i="4" s="1"/>
  <c r="J167" i="4"/>
  <c r="K167" i="4" s="1"/>
  <c r="J159" i="4"/>
  <c r="K159" i="4" s="1"/>
  <c r="J151" i="4"/>
  <c r="K151" i="4" s="1"/>
  <c r="J143" i="4"/>
  <c r="K143" i="4" s="1"/>
  <c r="J135" i="4"/>
  <c r="K135" i="4" s="1"/>
  <c r="J127" i="4"/>
  <c r="K127" i="4" s="1"/>
  <c r="J119" i="4"/>
  <c r="K119" i="4" s="1"/>
  <c r="J111" i="4"/>
  <c r="K111" i="4" s="1"/>
  <c r="J103" i="4"/>
  <c r="K103" i="4" s="1"/>
  <c r="J95" i="4"/>
  <c r="K95" i="4" s="1"/>
  <c r="J87" i="4"/>
  <c r="K87" i="4" s="1"/>
  <c r="J79" i="4"/>
  <c r="K79" i="4" s="1"/>
  <c r="J71" i="4"/>
  <c r="K71" i="4" s="1"/>
  <c r="J63" i="4"/>
  <c r="K63" i="4" s="1"/>
  <c r="J55" i="4"/>
  <c r="K55" i="4" s="1"/>
  <c r="J47" i="4"/>
  <c r="K47" i="4" s="1"/>
  <c r="J39" i="4"/>
  <c r="K39" i="4" s="1"/>
  <c r="J31" i="4"/>
  <c r="K31" i="4" s="1"/>
  <c r="J23" i="4"/>
  <c r="K23" i="4" s="1"/>
  <c r="J15" i="4"/>
  <c r="K15" i="4" s="1"/>
  <c r="J7" i="4"/>
  <c r="K7" i="4" s="1"/>
  <c r="J188" i="4"/>
  <c r="K188" i="4" s="1"/>
  <c r="J180" i="4"/>
  <c r="K180" i="4" s="1"/>
  <c r="J172" i="4"/>
  <c r="J164" i="4"/>
  <c r="K164" i="4" s="1"/>
  <c r="J156" i="4"/>
  <c r="J148" i="4"/>
  <c r="J140" i="4"/>
  <c r="J132" i="4"/>
  <c r="J124" i="4"/>
  <c r="K124" i="4" s="1"/>
  <c r="J116" i="4"/>
  <c r="K116" i="4" s="1"/>
  <c r="J108" i="4"/>
  <c r="J100" i="4"/>
  <c r="K100" i="4" s="1"/>
  <c r="J92" i="4"/>
  <c r="J84" i="4"/>
  <c r="J76" i="4"/>
  <c r="K76" i="4" s="1"/>
  <c r="J68" i="4"/>
  <c r="K68" i="4" s="1"/>
  <c r="J60" i="4"/>
  <c r="K60" i="4" s="1"/>
  <c r="J52" i="4"/>
  <c r="K52" i="4" s="1"/>
  <c r="J44" i="4"/>
  <c r="J36" i="4"/>
  <c r="K36" i="4" s="1"/>
  <c r="J28" i="4"/>
  <c r="J20" i="4"/>
  <c r="J12" i="4"/>
  <c r="K12" i="4" s="1"/>
  <c r="J193" i="4"/>
  <c r="K193" i="4" s="1"/>
  <c r="J185" i="4"/>
  <c r="K185" i="4" s="1"/>
  <c r="J177" i="4"/>
  <c r="K177" i="4" s="1"/>
  <c r="J169" i="4"/>
  <c r="J161" i="4"/>
  <c r="J153" i="4"/>
  <c r="J145" i="4"/>
  <c r="J137" i="4"/>
  <c r="J129" i="4"/>
  <c r="K129" i="4" s="1"/>
  <c r="J121" i="4"/>
  <c r="J113" i="4"/>
  <c r="K113" i="4" s="1"/>
  <c r="J105" i="4"/>
  <c r="J97" i="4"/>
  <c r="J89" i="4"/>
  <c r="J81" i="4"/>
  <c r="J73" i="4"/>
  <c r="K73" i="4" s="1"/>
  <c r="J65" i="4"/>
  <c r="J57" i="4"/>
  <c r="K57" i="4" s="1"/>
  <c r="J49" i="4"/>
  <c r="K49" i="4" s="1"/>
  <c r="J41" i="4"/>
  <c r="J33" i="4"/>
  <c r="J25" i="4"/>
  <c r="J17" i="4"/>
  <c r="J9" i="4"/>
  <c r="J192" i="4"/>
  <c r="K192" i="4" s="1"/>
  <c r="J178" i="4"/>
  <c r="K178" i="4" s="1"/>
  <c r="J174" i="4"/>
  <c r="K174" i="4" s="1"/>
  <c r="J160" i="4"/>
  <c r="K160" i="4" s="1"/>
  <c r="J146" i="4"/>
  <c r="K146" i="4" s="1"/>
  <c r="J142" i="4"/>
  <c r="J128" i="4"/>
  <c r="K128" i="4" s="1"/>
  <c r="J114" i="4"/>
  <c r="K114" i="4" s="1"/>
  <c r="J110" i="4"/>
  <c r="K110" i="4" s="1"/>
  <c r="J96" i="4"/>
  <c r="K96" i="4" s="1"/>
  <c r="J82" i="4"/>
  <c r="K82" i="4" s="1"/>
  <c r="J78" i="4"/>
  <c r="J64" i="4"/>
  <c r="K64" i="4" s="1"/>
  <c r="J50" i="4"/>
  <c r="K50" i="4" s="1"/>
  <c r="J46" i="4"/>
  <c r="K46" i="4" s="1"/>
  <c r="J32" i="4"/>
  <c r="K32" i="4" s="1"/>
  <c r="J18" i="4"/>
  <c r="K18" i="4" s="1"/>
  <c r="J14" i="4"/>
  <c r="J181" i="4"/>
  <c r="K181" i="4" s="1"/>
  <c r="J163" i="4"/>
  <c r="J149" i="4"/>
  <c r="K149" i="4" s="1"/>
  <c r="J131" i="4"/>
  <c r="J117" i="4"/>
  <c r="J99" i="4"/>
  <c r="K99" i="4" s="1"/>
  <c r="J85" i="4"/>
  <c r="K85" i="4" s="1"/>
  <c r="J67" i="4"/>
  <c r="K67" i="4" s="1"/>
  <c r="J53" i="4"/>
  <c r="J35" i="4"/>
  <c r="J21" i="4"/>
  <c r="J184" i="4"/>
  <c r="J170" i="4"/>
  <c r="K170" i="4" s="1"/>
  <c r="J166" i="4"/>
  <c r="J152" i="4"/>
  <c r="K152" i="4" s="1"/>
  <c r="J138" i="4"/>
  <c r="K138" i="4" s="1"/>
  <c r="J134" i="4"/>
  <c r="K134" i="4" s="1"/>
  <c r="J120" i="4"/>
  <c r="J106" i="4"/>
  <c r="K106" i="4" s="1"/>
  <c r="J102" i="4"/>
  <c r="J88" i="4"/>
  <c r="J74" i="4"/>
  <c r="K74" i="4" s="1"/>
  <c r="J70" i="4"/>
  <c r="K70" i="4" s="1"/>
  <c r="J56" i="4"/>
  <c r="K56" i="4" s="1"/>
  <c r="J42" i="4"/>
  <c r="K42" i="4" s="1"/>
  <c r="J38" i="4"/>
  <c r="J24" i="4"/>
  <c r="K24" i="4" s="1"/>
  <c r="J10" i="4"/>
  <c r="K10" i="4" s="1"/>
  <c r="J186" i="4"/>
  <c r="K186" i="4" s="1"/>
  <c r="J154" i="4"/>
  <c r="K154" i="4" s="1"/>
  <c r="J122" i="4"/>
  <c r="K122" i="4" s="1"/>
  <c r="J90" i="4"/>
  <c r="K90" i="4" s="1"/>
  <c r="J58" i="4"/>
  <c r="K58" i="4" s="1"/>
  <c r="J26" i="4"/>
  <c r="K26" i="4" s="1"/>
  <c r="J189" i="4"/>
  <c r="K189" i="4" s="1"/>
  <c r="J93" i="4"/>
  <c r="K93" i="4" s="1"/>
  <c r="J75" i="4"/>
  <c r="K75" i="4" s="1"/>
  <c r="J61" i="4"/>
  <c r="K61" i="4" s="1"/>
  <c r="J43" i="4"/>
  <c r="K43" i="4" s="1"/>
  <c r="J11" i="4"/>
  <c r="K11" i="4" s="1"/>
  <c r="J194" i="4"/>
  <c r="K194" i="4" s="1"/>
  <c r="J176" i="4"/>
  <c r="J162" i="4"/>
  <c r="K162" i="4" s="1"/>
  <c r="J144" i="4"/>
  <c r="J130" i="4"/>
  <c r="K130" i="4" s="1"/>
  <c r="J112" i="4"/>
  <c r="K112" i="4" s="1"/>
  <c r="J98" i="4"/>
  <c r="K98" i="4" s="1"/>
  <c r="J80" i="4"/>
  <c r="K80" i="4" s="1"/>
  <c r="J66" i="4"/>
  <c r="K66" i="4" s="1"/>
  <c r="J48" i="4"/>
  <c r="J34" i="4"/>
  <c r="K34" i="4" s="1"/>
  <c r="J16" i="4"/>
  <c r="J171" i="4"/>
  <c r="K171" i="4" s="1"/>
  <c r="J157" i="4"/>
  <c r="K157" i="4" s="1"/>
  <c r="J139" i="4"/>
  <c r="K139" i="4" s="1"/>
  <c r="J125" i="4"/>
  <c r="K125" i="4" s="1"/>
  <c r="J107" i="4"/>
  <c r="K107" i="4" s="1"/>
  <c r="J29" i="4"/>
  <c r="K29" i="4" s="1"/>
  <c r="K22" i="4"/>
  <c r="J77" i="4"/>
  <c r="K77" i="4" s="1"/>
  <c r="K177" i="5"/>
  <c r="K128" i="2"/>
  <c r="K194" i="2"/>
  <c r="K116" i="3"/>
  <c r="J22" i="4"/>
  <c r="J27" i="4"/>
  <c r="J72" i="4"/>
  <c r="K72" i="4" s="1"/>
  <c r="K161" i="4"/>
  <c r="K136" i="5"/>
  <c r="K182" i="2"/>
  <c r="J101" i="4"/>
  <c r="K179" i="4"/>
  <c r="K126" i="5"/>
  <c r="K26" i="7"/>
  <c r="J40" i="4"/>
  <c r="K40" i="4" s="1"/>
  <c r="J123" i="4"/>
  <c r="J179" i="4"/>
  <c r="K185" i="5"/>
  <c r="K33" i="2"/>
  <c r="K117" i="2"/>
  <c r="K175" i="2"/>
  <c r="J13" i="4"/>
  <c r="J69" i="4"/>
  <c r="K69" i="4" s="1"/>
  <c r="K91" i="4"/>
  <c r="J141" i="4"/>
  <c r="K49" i="5"/>
  <c r="K97" i="5"/>
  <c r="K169" i="5"/>
  <c r="K160" i="2"/>
  <c r="K65" i="4"/>
  <c r="K22" i="5"/>
  <c r="K60" i="2"/>
  <c r="K144" i="2"/>
  <c r="K14" i="3"/>
  <c r="K27" i="4"/>
  <c r="K88" i="4"/>
  <c r="K33" i="3"/>
  <c r="K180" i="3"/>
  <c r="K33" i="4"/>
  <c r="J83" i="4"/>
  <c r="K83" i="4" s="1"/>
  <c r="K105" i="4"/>
  <c r="K170" i="2"/>
  <c r="K34" i="3"/>
  <c r="K171" i="3"/>
  <c r="J45" i="4"/>
  <c r="J173" i="4"/>
  <c r="K173" i="4" s="1"/>
  <c r="K33" i="5"/>
  <c r="K13" i="4"/>
  <c r="K35" i="4"/>
  <c r="J51" i="4"/>
  <c r="J118" i="4"/>
  <c r="K118" i="4" s="1"/>
  <c r="K163" i="4"/>
  <c r="J190" i="4"/>
  <c r="K190" i="4" s="1"/>
  <c r="K19" i="5"/>
  <c r="J23" i="6"/>
  <c r="K23" i="6" s="1"/>
  <c r="J15" i="6"/>
  <c r="K15" i="6" s="1"/>
  <c r="J7" i="6"/>
  <c r="K7" i="6" s="1"/>
  <c r="J28" i="6"/>
  <c r="J20" i="6"/>
  <c r="J12" i="6"/>
  <c r="K12" i="6" s="1"/>
  <c r="J25" i="6"/>
  <c r="J17" i="6"/>
  <c r="K17" i="6" s="1"/>
  <c r="J9" i="6"/>
  <c r="J16" i="6"/>
  <c r="K16" i="6" s="1"/>
  <c r="J26" i="6"/>
  <c r="K26" i="6" s="1"/>
  <c r="J22" i="6"/>
  <c r="J11" i="6"/>
  <c r="K11" i="6" s="1"/>
  <c r="J27" i="6"/>
  <c r="K27" i="6" s="1"/>
  <c r="J14" i="6"/>
  <c r="J18" i="6"/>
  <c r="K18" i="6" s="1"/>
  <c r="J13" i="6"/>
  <c r="K13" i="6" s="1"/>
  <c r="J8" i="6"/>
  <c r="K8" i="6" s="1"/>
  <c r="J21" i="6"/>
  <c r="K21" i="6" s="1"/>
  <c r="J10" i="6"/>
  <c r="K10" i="6" s="1"/>
  <c r="J192" i="2"/>
  <c r="K192" i="2" s="1"/>
  <c r="J184" i="2"/>
  <c r="K184" i="2" s="1"/>
  <c r="J176" i="2"/>
  <c r="J168" i="2"/>
  <c r="K168" i="2" s="1"/>
  <c r="J160" i="2"/>
  <c r="J152" i="2"/>
  <c r="J144" i="2"/>
  <c r="J136" i="2"/>
  <c r="J128" i="2"/>
  <c r="J120" i="2"/>
  <c r="K120" i="2" s="1"/>
  <c r="J112" i="2"/>
  <c r="K112" i="2" s="1"/>
  <c r="J104" i="2"/>
  <c r="K104" i="2" s="1"/>
  <c r="J96" i="2"/>
  <c r="J88" i="2"/>
  <c r="K88" i="2" s="1"/>
  <c r="J80" i="2"/>
  <c r="J72" i="2"/>
  <c r="J64" i="2"/>
  <c r="K64" i="2" s="1"/>
  <c r="J56" i="2"/>
  <c r="K56" i="2" s="1"/>
  <c r="J194" i="2"/>
  <c r="J186" i="2"/>
  <c r="J178" i="2"/>
  <c r="K178" i="2" s="1"/>
  <c r="J170" i="2"/>
  <c r="J162" i="2"/>
  <c r="J154" i="2"/>
  <c r="J146" i="2"/>
  <c r="K146" i="2" s="1"/>
  <c r="J138" i="2"/>
  <c r="K138" i="2" s="1"/>
  <c r="J130" i="2"/>
  <c r="K130" i="2" s="1"/>
  <c r="J122" i="2"/>
  <c r="K122" i="2" s="1"/>
  <c r="J114" i="2"/>
  <c r="K114" i="2" s="1"/>
  <c r="J106" i="2"/>
  <c r="J98" i="2"/>
  <c r="J90" i="2"/>
  <c r="K90" i="2" s="1"/>
  <c r="J189" i="2"/>
  <c r="J173" i="2"/>
  <c r="J157" i="2"/>
  <c r="K157" i="2" s="1"/>
  <c r="J141" i="2"/>
  <c r="K141" i="2" s="1"/>
  <c r="J125" i="2"/>
  <c r="J109" i="2"/>
  <c r="J93" i="2"/>
  <c r="J87" i="2"/>
  <c r="K87" i="2" s="1"/>
  <c r="J84" i="2"/>
  <c r="K84" i="2" s="1"/>
  <c r="J58" i="2"/>
  <c r="K58" i="2" s="1"/>
  <c r="J55" i="2"/>
  <c r="K55" i="2" s="1"/>
  <c r="J47" i="2"/>
  <c r="K47" i="2" s="1"/>
  <c r="J39" i="2"/>
  <c r="K39" i="2" s="1"/>
  <c r="J31" i="2"/>
  <c r="K31" i="2" s="1"/>
  <c r="J23" i="2"/>
  <c r="K23" i="2" s="1"/>
  <c r="J15" i="2"/>
  <c r="K15" i="2" s="1"/>
  <c r="J7" i="2"/>
  <c r="K7" i="2" s="1"/>
  <c r="J182" i="2"/>
  <c r="J163" i="2"/>
  <c r="K163" i="2" s="1"/>
  <c r="J150" i="2"/>
  <c r="K150" i="2" s="1"/>
  <c r="J131" i="2"/>
  <c r="K131" i="2" s="1"/>
  <c r="J115" i="2"/>
  <c r="K115" i="2" s="1"/>
  <c r="J102" i="2"/>
  <c r="J63" i="2"/>
  <c r="J41" i="2"/>
  <c r="J25" i="2"/>
  <c r="K25" i="2" s="1"/>
  <c r="J9" i="2"/>
  <c r="K9" i="2" s="1"/>
  <c r="J81" i="2"/>
  <c r="K81" i="2" s="1"/>
  <c r="J78" i="2"/>
  <c r="J75" i="2"/>
  <c r="K75" i="2" s="1"/>
  <c r="J69" i="2"/>
  <c r="J52" i="2"/>
  <c r="J44" i="2"/>
  <c r="K44" i="2" s="1"/>
  <c r="J36" i="2"/>
  <c r="K36" i="2" s="1"/>
  <c r="J28" i="2"/>
  <c r="J20" i="2"/>
  <c r="K20" i="2" s="1"/>
  <c r="J12" i="2"/>
  <c r="J179" i="2"/>
  <c r="K179" i="2" s="1"/>
  <c r="J166" i="2"/>
  <c r="J147" i="2"/>
  <c r="K147" i="2" s="1"/>
  <c r="J134" i="2"/>
  <c r="J118" i="2"/>
  <c r="K118" i="2" s="1"/>
  <c r="J99" i="2"/>
  <c r="K99" i="2" s="1"/>
  <c r="J66" i="2"/>
  <c r="K66" i="2" s="1"/>
  <c r="J60" i="2"/>
  <c r="J49" i="2"/>
  <c r="J33" i="2"/>
  <c r="J17" i="2"/>
  <c r="K12" i="2"/>
  <c r="J19" i="2"/>
  <c r="K30" i="2"/>
  <c r="J37" i="2"/>
  <c r="K37" i="2" s="1"/>
  <c r="J51" i="2"/>
  <c r="J70" i="2"/>
  <c r="K70" i="2" s="1"/>
  <c r="K85" i="2"/>
  <c r="K89" i="2"/>
  <c r="J97" i="2"/>
  <c r="K97" i="2" s="1"/>
  <c r="J105" i="2"/>
  <c r="K105" i="2" s="1"/>
  <c r="J117" i="2"/>
  <c r="J126" i="2"/>
  <c r="K126" i="2" s="1"/>
  <c r="K134" i="2"/>
  <c r="J155" i="2"/>
  <c r="K155" i="2" s="1"/>
  <c r="K159" i="2"/>
  <c r="J167" i="2"/>
  <c r="J175" i="2"/>
  <c r="K84" i="3"/>
  <c r="J8" i="4"/>
  <c r="K8" i="4" s="1"/>
  <c r="J19" i="4"/>
  <c r="K19" i="4" s="1"/>
  <c r="J30" i="4"/>
  <c r="K41" i="4"/>
  <c r="J86" i="4"/>
  <c r="K86" i="4" s="1"/>
  <c r="J91" i="4"/>
  <c r="K97" i="4"/>
  <c r="K131" i="4"/>
  <c r="J136" i="4"/>
  <c r="K136" i="4" s="1"/>
  <c r="J147" i="4"/>
  <c r="K147" i="4" s="1"/>
  <c r="J158" i="4"/>
  <c r="K158" i="4" s="1"/>
  <c r="K169" i="4"/>
  <c r="K40" i="5"/>
  <c r="K154" i="5"/>
  <c r="K170" i="5"/>
  <c r="K55" i="8"/>
  <c r="K52" i="2"/>
  <c r="K18" i="3"/>
  <c r="K137" i="4"/>
  <c r="K35" i="8"/>
  <c r="K71" i="3"/>
  <c r="K16" i="4"/>
  <c r="J133" i="4"/>
  <c r="K144" i="4"/>
  <c r="K23" i="8"/>
  <c r="K28" i="2"/>
  <c r="K186" i="2"/>
  <c r="K52" i="3"/>
  <c r="K185" i="3"/>
  <c r="K45" i="4"/>
  <c r="J94" i="4"/>
  <c r="K94" i="4" s="1"/>
  <c r="J150" i="4"/>
  <c r="K150" i="4" s="1"/>
  <c r="J155" i="4"/>
  <c r="K155" i="4" s="1"/>
  <c r="K72" i="2"/>
  <c r="K107" i="3"/>
  <c r="K51" i="4"/>
  <c r="K123" i="4"/>
  <c r="K184" i="4"/>
  <c r="K86" i="5"/>
  <c r="K96" i="2"/>
  <c r="K154" i="2"/>
  <c r="K166" i="2"/>
  <c r="J62" i="4"/>
  <c r="K62" i="4" s="1"/>
  <c r="K141" i="4"/>
  <c r="J168" i="4"/>
  <c r="K168" i="4" s="1"/>
  <c r="J24" i="6"/>
  <c r="K24" i="6" s="1"/>
  <c r="J16" i="2"/>
  <c r="K16" i="2" s="1"/>
  <c r="J30" i="2"/>
  <c r="J34" i="2"/>
  <c r="K34" i="2" s="1"/>
  <c r="K41" i="2"/>
  <c r="J48" i="2"/>
  <c r="K48" i="2" s="1"/>
  <c r="J59" i="2"/>
  <c r="K59" i="2" s="1"/>
  <c r="K63" i="2"/>
  <c r="J67" i="2"/>
  <c r="K67" i="2" s="1"/>
  <c r="J77" i="2"/>
  <c r="K77" i="2" s="1"/>
  <c r="J85" i="2"/>
  <c r="J89" i="2"/>
  <c r="J101" i="2"/>
  <c r="K101" i="2" s="1"/>
  <c r="K106" i="2"/>
  <c r="J110" i="2"/>
  <c r="K110" i="2" s="1"/>
  <c r="J139" i="2"/>
  <c r="K139" i="2" s="1"/>
  <c r="K143" i="2"/>
  <c r="J151" i="2"/>
  <c r="J159" i="2"/>
  <c r="K172" i="2"/>
  <c r="K176" i="2"/>
  <c r="J180" i="2"/>
  <c r="K180" i="2" s="1"/>
  <c r="J188" i="2"/>
  <c r="K188" i="2" s="1"/>
  <c r="K36" i="3"/>
  <c r="K139" i="3"/>
  <c r="J37" i="4"/>
  <c r="K37" i="4" s="1"/>
  <c r="K48" i="4"/>
  <c r="K54" i="4"/>
  <c r="K59" i="4"/>
  <c r="J109" i="4"/>
  <c r="K109" i="4" s="1"/>
  <c r="K115" i="4"/>
  <c r="K120" i="4"/>
  <c r="K132" i="4"/>
  <c r="J165" i="4"/>
  <c r="K165" i="4" s="1"/>
  <c r="K176" i="4"/>
  <c r="K182" i="4"/>
  <c r="K187" i="4"/>
  <c r="K62" i="8"/>
  <c r="K76" i="8"/>
  <c r="K10" i="13"/>
  <c r="K25" i="8"/>
  <c r="K57" i="8"/>
  <c r="K102" i="4"/>
  <c r="K128" i="5"/>
  <c r="K20" i="6"/>
  <c r="K46" i="8"/>
  <c r="K82" i="13"/>
  <c r="K93" i="2"/>
  <c r="K109" i="2"/>
  <c r="K125" i="2"/>
  <c r="K173" i="2"/>
  <c r="K189" i="2"/>
  <c r="K11" i="3"/>
  <c r="K86" i="3"/>
  <c r="K150" i="3"/>
  <c r="K20" i="4"/>
  <c r="K84" i="4"/>
  <c r="K148" i="4"/>
  <c r="K25" i="6"/>
  <c r="K74" i="13"/>
  <c r="K69" i="2"/>
  <c r="K95" i="3"/>
  <c r="K104" i="3"/>
  <c r="K127" i="3"/>
  <c r="K159" i="3"/>
  <c r="K38" i="4"/>
  <c r="K166" i="4"/>
  <c r="K25" i="5"/>
  <c r="K52" i="8"/>
  <c r="K78" i="8"/>
  <c r="K61" i="2"/>
  <c r="K103" i="2"/>
  <c r="K119" i="2"/>
  <c r="K135" i="2"/>
  <c r="K151" i="2"/>
  <c r="K167" i="2"/>
  <c r="K183" i="2"/>
  <c r="K7" i="3"/>
  <c r="K46" i="3"/>
  <c r="K78" i="3"/>
  <c r="K87" i="3"/>
  <c r="K110" i="3"/>
  <c r="K119" i="3"/>
  <c r="K142" i="3"/>
  <c r="K174" i="3"/>
  <c r="K21" i="4"/>
  <c r="K30" i="4"/>
  <c r="K44" i="4"/>
  <c r="K53" i="4"/>
  <c r="K108" i="4"/>
  <c r="K117" i="4"/>
  <c r="K126" i="4"/>
  <c r="K140" i="4"/>
  <c r="K172" i="4"/>
  <c r="K35" i="5"/>
  <c r="K57" i="5"/>
  <c r="K178" i="5"/>
  <c r="K74" i="7"/>
  <c r="K28" i="8"/>
  <c r="K18" i="13"/>
  <c r="J11" i="3"/>
  <c r="J14" i="3"/>
  <c r="J17" i="3"/>
  <c r="K17" i="3" s="1"/>
  <c r="J27" i="3"/>
  <c r="K27" i="3" s="1"/>
  <c r="J30" i="3"/>
  <c r="K30" i="3" s="1"/>
  <c r="J33" i="3"/>
  <c r="J43" i="3"/>
  <c r="K43" i="3" s="1"/>
  <c r="J57" i="3"/>
  <c r="K57" i="3" s="1"/>
  <c r="J61" i="3"/>
  <c r="K61" i="3" s="1"/>
  <c r="J75" i="3"/>
  <c r="K75" i="3" s="1"/>
  <c r="J89" i="3"/>
  <c r="K89" i="3" s="1"/>
  <c r="J93" i="3"/>
  <c r="K93" i="3" s="1"/>
  <c r="J107" i="3"/>
  <c r="J121" i="3"/>
  <c r="K121" i="3" s="1"/>
  <c r="J125" i="3"/>
  <c r="K125" i="3" s="1"/>
  <c r="J139" i="3"/>
  <c r="J153" i="3"/>
  <c r="K153" i="3" s="1"/>
  <c r="J157" i="3"/>
  <c r="K157" i="3" s="1"/>
  <c r="J171" i="3"/>
  <c r="J185" i="3"/>
  <c r="K17" i="4"/>
  <c r="K81" i="4"/>
  <c r="K145" i="4"/>
  <c r="J188" i="5"/>
  <c r="K188" i="5" s="1"/>
  <c r="J193" i="5"/>
  <c r="J185" i="5"/>
  <c r="J177" i="5"/>
  <c r="J169" i="5"/>
  <c r="J161" i="5"/>
  <c r="K161" i="5" s="1"/>
  <c r="J190" i="5"/>
  <c r="K190" i="5" s="1"/>
  <c r="J191" i="5"/>
  <c r="K191" i="5" s="1"/>
  <c r="J187" i="5"/>
  <c r="K187" i="5" s="1"/>
  <c r="J178" i="5"/>
  <c r="J175" i="5"/>
  <c r="K175" i="5" s="1"/>
  <c r="J172" i="5"/>
  <c r="K172" i="5" s="1"/>
  <c r="J166" i="5"/>
  <c r="J152" i="5"/>
  <c r="K152" i="5" s="1"/>
  <c r="J144" i="5"/>
  <c r="K144" i="5" s="1"/>
  <c r="J136" i="5"/>
  <c r="J128" i="5"/>
  <c r="J120" i="5"/>
  <c r="J112" i="5"/>
  <c r="K112" i="5" s="1"/>
  <c r="J104" i="5"/>
  <c r="K104" i="5" s="1"/>
  <c r="J165" i="5"/>
  <c r="K165" i="5" s="1"/>
  <c r="J162" i="5"/>
  <c r="K162" i="5" s="1"/>
  <c r="J138" i="5"/>
  <c r="K138" i="5" s="1"/>
  <c r="J135" i="5"/>
  <c r="K135" i="5" s="1"/>
  <c r="J132" i="5"/>
  <c r="K132" i="5" s="1"/>
  <c r="J106" i="5"/>
  <c r="K106" i="5" s="1"/>
  <c r="J103" i="5"/>
  <c r="K103" i="5" s="1"/>
  <c r="J100" i="5"/>
  <c r="K100" i="5" s="1"/>
  <c r="J92" i="5"/>
  <c r="K92" i="5" s="1"/>
  <c r="J84" i="5"/>
  <c r="K84" i="5" s="1"/>
  <c r="J76" i="5"/>
  <c r="K76" i="5" s="1"/>
  <c r="J68" i="5"/>
  <c r="K68" i="5" s="1"/>
  <c r="J60" i="5"/>
  <c r="K60" i="5" s="1"/>
  <c r="J52" i="5"/>
  <c r="K52" i="5" s="1"/>
  <c r="J44" i="5"/>
  <c r="K44" i="5" s="1"/>
  <c r="J36" i="5"/>
  <c r="K36" i="5" s="1"/>
  <c r="J28" i="5"/>
  <c r="K28" i="5" s="1"/>
  <c r="J20" i="5"/>
  <c r="K20" i="5" s="1"/>
  <c r="J12" i="5"/>
  <c r="K12" i="5" s="1"/>
  <c r="J192" i="5"/>
  <c r="J184" i="5"/>
  <c r="K184" i="5" s="1"/>
  <c r="J181" i="5"/>
  <c r="K181" i="5" s="1"/>
  <c r="J168" i="5"/>
  <c r="K168" i="5" s="1"/>
  <c r="J158" i="5"/>
  <c r="J155" i="5"/>
  <c r="K155" i="5" s="1"/>
  <c r="J149" i="5"/>
  <c r="K149" i="5" s="1"/>
  <c r="J129" i="5"/>
  <c r="K129" i="5" s="1"/>
  <c r="J126" i="5"/>
  <c r="J123" i="5"/>
  <c r="K123" i="5" s="1"/>
  <c r="J117" i="5"/>
  <c r="J97" i="5"/>
  <c r="J89" i="5"/>
  <c r="K89" i="5" s="1"/>
  <c r="J81" i="5"/>
  <c r="K81" i="5" s="1"/>
  <c r="J73" i="5"/>
  <c r="J65" i="5"/>
  <c r="K65" i="5" s="1"/>
  <c r="J57" i="5"/>
  <c r="J49" i="5"/>
  <c r="J41" i="5"/>
  <c r="J33" i="5"/>
  <c r="J25" i="5"/>
  <c r="J17" i="5"/>
  <c r="K17" i="5" s="1"/>
  <c r="J9" i="5"/>
  <c r="K9" i="5" s="1"/>
  <c r="J174" i="5"/>
  <c r="K174" i="5" s="1"/>
  <c r="J171" i="5"/>
  <c r="J146" i="5"/>
  <c r="K146" i="5" s="1"/>
  <c r="J143" i="5"/>
  <c r="J140" i="5"/>
  <c r="K140" i="5" s="1"/>
  <c r="J114" i="5"/>
  <c r="J111" i="5"/>
  <c r="K111" i="5" s="1"/>
  <c r="J108" i="5"/>
  <c r="K108" i="5" s="1"/>
  <c r="J94" i="5"/>
  <c r="K94" i="5" s="1"/>
  <c r="J86" i="5"/>
  <c r="J78" i="5"/>
  <c r="K78" i="5" s="1"/>
  <c r="J70" i="5"/>
  <c r="J62" i="5"/>
  <c r="K62" i="5" s="1"/>
  <c r="J54" i="5"/>
  <c r="K54" i="5" s="1"/>
  <c r="J46" i="5"/>
  <c r="K46" i="5" s="1"/>
  <c r="J38" i="5"/>
  <c r="K38" i="5" s="1"/>
  <c r="J30" i="5"/>
  <c r="K30" i="5" s="1"/>
  <c r="J22" i="5"/>
  <c r="J14" i="5"/>
  <c r="K14" i="5" s="1"/>
  <c r="J19" i="5"/>
  <c r="J23" i="5"/>
  <c r="K23" i="5" s="1"/>
  <c r="J37" i="5"/>
  <c r="K37" i="5" s="1"/>
  <c r="J51" i="5"/>
  <c r="K51" i="5" s="1"/>
  <c r="J55" i="5"/>
  <c r="K55" i="5" s="1"/>
  <c r="J69" i="5"/>
  <c r="K69" i="5" s="1"/>
  <c r="J83" i="5"/>
  <c r="K83" i="5" s="1"/>
  <c r="J87" i="5"/>
  <c r="K87" i="5" s="1"/>
  <c r="J101" i="5"/>
  <c r="K101" i="5" s="1"/>
  <c r="J105" i="5"/>
  <c r="K105" i="5" s="1"/>
  <c r="J109" i="5"/>
  <c r="K109" i="5" s="1"/>
  <c r="J113" i="5"/>
  <c r="K113" i="5" s="1"/>
  <c r="K120" i="5"/>
  <c r="J131" i="5"/>
  <c r="K131" i="5" s="1"/>
  <c r="J139" i="5"/>
  <c r="K139" i="5" s="1"/>
  <c r="K143" i="5"/>
  <c r="J147" i="5"/>
  <c r="K147" i="5" s="1"/>
  <c r="J157" i="5"/>
  <c r="K157" i="5" s="1"/>
  <c r="K166" i="5"/>
  <c r="J179" i="5"/>
  <c r="K179" i="5" s="1"/>
  <c r="K192" i="5"/>
  <c r="K42" i="7"/>
  <c r="J16" i="8"/>
  <c r="K16" i="8" s="1"/>
  <c r="J20" i="8"/>
  <c r="K20" i="8" s="1"/>
  <c r="J48" i="8"/>
  <c r="K48" i="8" s="1"/>
  <c r="K87" i="12"/>
  <c r="J194" i="3"/>
  <c r="K194" i="3" s="1"/>
  <c r="J186" i="3"/>
  <c r="K186" i="3" s="1"/>
  <c r="J178" i="3"/>
  <c r="K178" i="3" s="1"/>
  <c r="J170" i="3"/>
  <c r="K170" i="3" s="1"/>
  <c r="J162" i="3"/>
  <c r="K162" i="3" s="1"/>
  <c r="J154" i="3"/>
  <c r="K154" i="3" s="1"/>
  <c r="J146" i="3"/>
  <c r="K146" i="3" s="1"/>
  <c r="J138" i="3"/>
  <c r="K138" i="3" s="1"/>
  <c r="J130" i="3"/>
  <c r="K130" i="3" s="1"/>
  <c r="J122" i="3"/>
  <c r="K122" i="3" s="1"/>
  <c r="J114" i="3"/>
  <c r="K114" i="3" s="1"/>
  <c r="J106" i="3"/>
  <c r="K106" i="3" s="1"/>
  <c r="J98" i="3"/>
  <c r="K98" i="3" s="1"/>
  <c r="J90" i="3"/>
  <c r="K90" i="3" s="1"/>
  <c r="J82" i="3"/>
  <c r="K82" i="3" s="1"/>
  <c r="J74" i="3"/>
  <c r="K74" i="3" s="1"/>
  <c r="J66" i="3"/>
  <c r="K66" i="3" s="1"/>
  <c r="J58" i="3"/>
  <c r="K58" i="3" s="1"/>
  <c r="J50" i="3"/>
  <c r="K50" i="3" s="1"/>
  <c r="J42" i="3"/>
  <c r="K42" i="3" s="1"/>
  <c r="J34" i="3"/>
  <c r="J26" i="3"/>
  <c r="K26" i="3" s="1"/>
  <c r="J18" i="3"/>
  <c r="J10" i="3"/>
  <c r="K10" i="3" s="1"/>
  <c r="J191" i="3"/>
  <c r="K191" i="3" s="1"/>
  <c r="J183" i="3"/>
  <c r="K183" i="3" s="1"/>
  <c r="J175" i="3"/>
  <c r="K175" i="3" s="1"/>
  <c r="J167" i="3"/>
  <c r="K167" i="3" s="1"/>
  <c r="J159" i="3"/>
  <c r="J151" i="3"/>
  <c r="K151" i="3" s="1"/>
  <c r="J143" i="3"/>
  <c r="J135" i="3"/>
  <c r="K135" i="3" s="1"/>
  <c r="J127" i="3"/>
  <c r="J119" i="3"/>
  <c r="J111" i="3"/>
  <c r="K111" i="3" s="1"/>
  <c r="J103" i="3"/>
  <c r="K103" i="3" s="1"/>
  <c r="J95" i="3"/>
  <c r="J87" i="3"/>
  <c r="J79" i="3"/>
  <c r="J71" i="3"/>
  <c r="J63" i="3"/>
  <c r="K63" i="3" s="1"/>
  <c r="J55" i="3"/>
  <c r="K55" i="3" s="1"/>
  <c r="J47" i="3"/>
  <c r="K47" i="3" s="1"/>
  <c r="J188" i="3"/>
  <c r="K188" i="3" s="1"/>
  <c r="J180" i="3"/>
  <c r="J172" i="3"/>
  <c r="K172" i="3" s="1"/>
  <c r="J164" i="3"/>
  <c r="K164" i="3" s="1"/>
  <c r="J156" i="3"/>
  <c r="K156" i="3" s="1"/>
  <c r="J148" i="3"/>
  <c r="K148" i="3" s="1"/>
  <c r="J140" i="3"/>
  <c r="K140" i="3" s="1"/>
  <c r="J132" i="3"/>
  <c r="K132" i="3" s="1"/>
  <c r="J124" i="3"/>
  <c r="K124" i="3" s="1"/>
  <c r="J116" i="3"/>
  <c r="J108" i="3"/>
  <c r="K108" i="3" s="1"/>
  <c r="J100" i="3"/>
  <c r="K100" i="3" s="1"/>
  <c r="J92" i="3"/>
  <c r="K92" i="3" s="1"/>
  <c r="J84" i="3"/>
  <c r="J76" i="3"/>
  <c r="K76" i="3" s="1"/>
  <c r="J68" i="3"/>
  <c r="K68" i="3" s="1"/>
  <c r="J60" i="3"/>
  <c r="K60" i="3" s="1"/>
  <c r="J52" i="3"/>
  <c r="J44" i="3"/>
  <c r="K44" i="3" s="1"/>
  <c r="J36" i="3"/>
  <c r="J28" i="3"/>
  <c r="K28" i="3" s="1"/>
  <c r="J20" i="3"/>
  <c r="K20" i="3" s="1"/>
  <c r="J12" i="3"/>
  <c r="K12" i="3" s="1"/>
  <c r="J8" i="3"/>
  <c r="K8" i="3" s="1"/>
  <c r="J21" i="3"/>
  <c r="K21" i="3" s="1"/>
  <c r="J24" i="3"/>
  <c r="K24" i="3" s="1"/>
  <c r="J37" i="3"/>
  <c r="K37" i="3" s="1"/>
  <c r="J40" i="3"/>
  <c r="K40" i="3" s="1"/>
  <c r="J54" i="3"/>
  <c r="K54" i="3" s="1"/>
  <c r="K65" i="3"/>
  <c r="J72" i="3"/>
  <c r="K72" i="3" s="1"/>
  <c r="K79" i="3"/>
  <c r="J86" i="3"/>
  <c r="J104" i="3"/>
  <c r="J118" i="3"/>
  <c r="K118" i="3" s="1"/>
  <c r="K129" i="3"/>
  <c r="J136" i="3"/>
  <c r="K136" i="3" s="1"/>
  <c r="K143" i="3"/>
  <c r="J150" i="3"/>
  <c r="J168" i="3"/>
  <c r="K168" i="3" s="1"/>
  <c r="J182" i="3"/>
  <c r="K182" i="3" s="1"/>
  <c r="K193" i="3"/>
  <c r="K14" i="4"/>
  <c r="K28" i="4"/>
  <c r="K78" i="4"/>
  <c r="K92" i="4"/>
  <c r="K142" i="4"/>
  <c r="K156" i="4"/>
  <c r="K27" i="5"/>
  <c r="K41" i="5"/>
  <c r="K73" i="5"/>
  <c r="K91" i="5"/>
  <c r="J154" i="5"/>
  <c r="K171" i="5"/>
  <c r="J183" i="5"/>
  <c r="K183" i="5" s="1"/>
  <c r="K193" i="5"/>
  <c r="K28" i="6"/>
  <c r="K37" i="7"/>
  <c r="J81" i="8"/>
  <c r="J83" i="8"/>
  <c r="K83" i="8" s="1"/>
  <c r="J80" i="8"/>
  <c r="K80" i="8" s="1"/>
  <c r="J77" i="8"/>
  <c r="K77" i="8" s="1"/>
  <c r="J69" i="8"/>
  <c r="K69" i="8" s="1"/>
  <c r="J61" i="8"/>
  <c r="K61" i="8" s="1"/>
  <c r="J53" i="8"/>
  <c r="K53" i="8" s="1"/>
  <c r="J45" i="8"/>
  <c r="K45" i="8" s="1"/>
  <c r="J37" i="8"/>
  <c r="K37" i="8" s="1"/>
  <c r="J29" i="8"/>
  <c r="K29" i="8" s="1"/>
  <c r="J21" i="8"/>
  <c r="K21" i="8" s="1"/>
  <c r="J13" i="8"/>
  <c r="K13" i="8" s="1"/>
  <c r="J74" i="8"/>
  <c r="K74" i="8" s="1"/>
  <c r="J66" i="8"/>
  <c r="K66" i="8" s="1"/>
  <c r="J58" i="8"/>
  <c r="K58" i="8" s="1"/>
  <c r="J50" i="8"/>
  <c r="K50" i="8" s="1"/>
  <c r="J42" i="8"/>
  <c r="K42" i="8" s="1"/>
  <c r="J34" i="8"/>
  <c r="K34" i="8" s="1"/>
  <c r="J26" i="8"/>
  <c r="K26" i="8" s="1"/>
  <c r="J18" i="8"/>
  <c r="K18" i="8" s="1"/>
  <c r="J10" i="8"/>
  <c r="K10" i="8" s="1"/>
  <c r="J71" i="8"/>
  <c r="K71" i="8" s="1"/>
  <c r="J63" i="8"/>
  <c r="J55" i="8"/>
  <c r="J47" i="8"/>
  <c r="J39" i="8"/>
  <c r="J31" i="8"/>
  <c r="J23" i="8"/>
  <c r="J15" i="8"/>
  <c r="J7" i="8"/>
  <c r="J79" i="8"/>
  <c r="K79" i="8" s="1"/>
  <c r="J72" i="8"/>
  <c r="K72" i="8" s="1"/>
  <c r="J68" i="8"/>
  <c r="K68" i="8" s="1"/>
  <c r="J54" i="8"/>
  <c r="K54" i="8" s="1"/>
  <c r="J40" i="8"/>
  <c r="K40" i="8" s="1"/>
  <c r="J36" i="8"/>
  <c r="K36" i="8" s="1"/>
  <c r="J22" i="8"/>
  <c r="K22" i="8" s="1"/>
  <c r="J8" i="8"/>
  <c r="K8" i="8" s="1"/>
  <c r="J75" i="8"/>
  <c r="K75" i="8" s="1"/>
  <c r="J57" i="8"/>
  <c r="J43" i="8"/>
  <c r="J25" i="8"/>
  <c r="J11" i="8"/>
  <c r="J82" i="8"/>
  <c r="K82" i="8" s="1"/>
  <c r="J78" i="8"/>
  <c r="J64" i="8"/>
  <c r="K64" i="8" s="1"/>
  <c r="J60" i="8"/>
  <c r="K60" i="8" s="1"/>
  <c r="J46" i="8"/>
  <c r="J32" i="8"/>
  <c r="K32" i="8" s="1"/>
  <c r="J28" i="8"/>
  <c r="J14" i="8"/>
  <c r="K14" i="8" s="1"/>
  <c r="J59" i="8"/>
  <c r="K59" i="8" s="1"/>
  <c r="J27" i="8"/>
  <c r="K27" i="8" s="1"/>
  <c r="J49" i="8"/>
  <c r="K49" i="8" s="1"/>
  <c r="J17" i="8"/>
  <c r="K17" i="8" s="1"/>
  <c r="J76" i="8"/>
  <c r="J67" i="8"/>
  <c r="K67" i="8" s="1"/>
  <c r="J44" i="8"/>
  <c r="K44" i="8" s="1"/>
  <c r="J35" i="8"/>
  <c r="J12" i="8"/>
  <c r="K12" i="8" s="1"/>
  <c r="K81" i="8"/>
  <c r="K15" i="3"/>
  <c r="K31" i="3"/>
  <c r="J51" i="3"/>
  <c r="K51" i="3" s="1"/>
  <c r="J65" i="3"/>
  <c r="J69" i="3"/>
  <c r="K69" i="3" s="1"/>
  <c r="J83" i="3"/>
  <c r="K83" i="3" s="1"/>
  <c r="J97" i="3"/>
  <c r="K97" i="3" s="1"/>
  <c r="J101" i="3"/>
  <c r="K101" i="3" s="1"/>
  <c r="J115" i="3"/>
  <c r="K115" i="3" s="1"/>
  <c r="J129" i="3"/>
  <c r="J133" i="3"/>
  <c r="K133" i="3" s="1"/>
  <c r="J147" i="3"/>
  <c r="K147" i="3" s="1"/>
  <c r="J161" i="3"/>
  <c r="K161" i="3" s="1"/>
  <c r="J165" i="3"/>
  <c r="K165" i="3" s="1"/>
  <c r="J179" i="3"/>
  <c r="K179" i="3" s="1"/>
  <c r="J193" i="3"/>
  <c r="K25" i="4"/>
  <c r="K89" i="4"/>
  <c r="K121" i="4"/>
  <c r="K153" i="4"/>
  <c r="J13" i="5"/>
  <c r="K13" i="5" s="1"/>
  <c r="J27" i="5"/>
  <c r="J31" i="5"/>
  <c r="K31" i="5" s="1"/>
  <c r="J45" i="5"/>
  <c r="K45" i="5" s="1"/>
  <c r="J59" i="5"/>
  <c r="K59" i="5" s="1"/>
  <c r="J63" i="5"/>
  <c r="K63" i="5" s="1"/>
  <c r="K70" i="5"/>
  <c r="J77" i="5"/>
  <c r="K77" i="5" s="1"/>
  <c r="J91" i="5"/>
  <c r="J95" i="5"/>
  <c r="K95" i="5" s="1"/>
  <c r="J102" i="5"/>
  <c r="K102" i="5" s="1"/>
  <c r="J110" i="5"/>
  <c r="K110" i="5" s="1"/>
  <c r="K114" i="5"/>
  <c r="J121" i="5"/>
  <c r="K121" i="5" s="1"/>
  <c r="J151" i="5"/>
  <c r="K151" i="5" s="1"/>
  <c r="K163" i="5"/>
  <c r="J167" i="5"/>
  <c r="K167" i="5" s="1"/>
  <c r="J176" i="5"/>
  <c r="K176" i="5" s="1"/>
  <c r="K194" i="5"/>
  <c r="K29" i="6"/>
  <c r="K8" i="7"/>
  <c r="K11" i="8"/>
  <c r="J33" i="8"/>
  <c r="K33" i="8" s="1"/>
  <c r="J38" i="8"/>
  <c r="K38" i="8" s="1"/>
  <c r="K43" i="8"/>
  <c r="J65" i="8"/>
  <c r="K65" i="8" s="1"/>
  <c r="J70" i="8"/>
  <c r="K70" i="8" s="1"/>
  <c r="K117" i="5"/>
  <c r="K158" i="5"/>
  <c r="K14" i="6"/>
  <c r="K22" i="6"/>
  <c r="K75" i="7"/>
  <c r="K31" i="8"/>
  <c r="K63" i="8"/>
  <c r="K141" i="5"/>
  <c r="K19" i="6"/>
  <c r="K15" i="10"/>
  <c r="K64" i="10"/>
  <c r="K42" i="14"/>
  <c r="J8" i="7"/>
  <c r="J12" i="7"/>
  <c r="K12" i="7" s="1"/>
  <c r="K19" i="7"/>
  <c r="J26" i="7"/>
  <c r="J40" i="7"/>
  <c r="K40" i="7" s="1"/>
  <c r="J44" i="7"/>
  <c r="K44" i="7" s="1"/>
  <c r="J58" i="7"/>
  <c r="K58" i="7" s="1"/>
  <c r="J72" i="7"/>
  <c r="K72" i="7" s="1"/>
  <c r="K7" i="8"/>
  <c r="K39" i="8"/>
  <c r="J81" i="7"/>
  <c r="K81" i="7" s="1"/>
  <c r="J73" i="7"/>
  <c r="K73" i="7" s="1"/>
  <c r="J65" i="7"/>
  <c r="K65" i="7" s="1"/>
  <c r="J57" i="7"/>
  <c r="K57" i="7" s="1"/>
  <c r="J49" i="7"/>
  <c r="K49" i="7" s="1"/>
  <c r="J41" i="7"/>
  <c r="K41" i="7" s="1"/>
  <c r="J33" i="7"/>
  <c r="K33" i="7" s="1"/>
  <c r="J25" i="7"/>
  <c r="K25" i="7" s="1"/>
  <c r="J17" i="7"/>
  <c r="K17" i="7" s="1"/>
  <c r="J9" i="7"/>
  <c r="K9" i="7" s="1"/>
  <c r="J78" i="7"/>
  <c r="K78" i="7" s="1"/>
  <c r="J70" i="7"/>
  <c r="K70" i="7" s="1"/>
  <c r="J62" i="7"/>
  <c r="K62" i="7" s="1"/>
  <c r="J54" i="7"/>
  <c r="K54" i="7" s="1"/>
  <c r="J46" i="7"/>
  <c r="K46" i="7" s="1"/>
  <c r="J38" i="7"/>
  <c r="K38" i="7" s="1"/>
  <c r="J30" i="7"/>
  <c r="K30" i="7" s="1"/>
  <c r="J22" i="7"/>
  <c r="K22" i="7" s="1"/>
  <c r="J14" i="7"/>
  <c r="K14" i="7" s="1"/>
  <c r="J75" i="7"/>
  <c r="J67" i="7"/>
  <c r="K67" i="7" s="1"/>
  <c r="J59" i="7"/>
  <c r="K59" i="7" s="1"/>
  <c r="J51" i="7"/>
  <c r="K51" i="7" s="1"/>
  <c r="J43" i="7"/>
  <c r="K43" i="7" s="1"/>
  <c r="J35" i="7"/>
  <c r="K35" i="7" s="1"/>
  <c r="J27" i="7"/>
  <c r="K27" i="7" s="1"/>
  <c r="J19" i="7"/>
  <c r="J11" i="7"/>
  <c r="K11" i="7" s="1"/>
  <c r="J23" i="7"/>
  <c r="K23" i="7" s="1"/>
  <c r="J37" i="7"/>
  <c r="K48" i="7"/>
  <c r="J55" i="7"/>
  <c r="K55" i="7" s="1"/>
  <c r="J69" i="7"/>
  <c r="K69" i="7" s="1"/>
  <c r="K19" i="11"/>
  <c r="K23" i="12"/>
  <c r="K42" i="12"/>
  <c r="K51" i="14"/>
  <c r="K9" i="6"/>
  <c r="J16" i="7"/>
  <c r="K16" i="7" s="1"/>
  <c r="J20" i="7"/>
  <c r="K20" i="7" s="1"/>
  <c r="J34" i="7"/>
  <c r="K34" i="7" s="1"/>
  <c r="J48" i="7"/>
  <c r="J52" i="7"/>
  <c r="K52" i="7" s="1"/>
  <c r="J66" i="7"/>
  <c r="K66" i="7" s="1"/>
  <c r="J80" i="7"/>
  <c r="K80" i="7" s="1"/>
  <c r="K15" i="8"/>
  <c r="K47" i="8"/>
  <c r="K32" i="10"/>
  <c r="K44" i="10"/>
  <c r="K68" i="13"/>
  <c r="K16" i="14"/>
  <c r="K24" i="14"/>
  <c r="J19" i="11"/>
  <c r="K39" i="12"/>
  <c r="K71" i="12"/>
  <c r="K32" i="14"/>
  <c r="K64" i="14"/>
  <c r="K13" i="10"/>
  <c r="K45" i="10"/>
  <c r="K9" i="11"/>
  <c r="K18" i="12"/>
  <c r="K36" i="12"/>
  <c r="K68" i="12"/>
  <c r="K37" i="13"/>
  <c r="K11" i="14"/>
  <c r="K8" i="9"/>
  <c r="M4" i="9" s="1"/>
  <c r="D15" i="1" s="1"/>
  <c r="J18" i="11"/>
  <c r="K18" i="11" s="1"/>
  <c r="J10" i="11"/>
  <c r="K10" i="11" s="1"/>
  <c r="J15" i="11"/>
  <c r="K15" i="11" s="1"/>
  <c r="J7" i="11"/>
  <c r="K7" i="11" s="1"/>
  <c r="J20" i="11"/>
  <c r="J12" i="11"/>
  <c r="K12" i="11" s="1"/>
  <c r="J9" i="11"/>
  <c r="J13" i="11"/>
  <c r="K13" i="11" s="1"/>
  <c r="K20" i="11"/>
  <c r="K47" i="12"/>
  <c r="K66" i="13"/>
  <c r="K8" i="14"/>
  <c r="K40" i="14"/>
  <c r="K72" i="14"/>
  <c r="J8" i="10"/>
  <c r="K8" i="10" s="1"/>
  <c r="J16" i="10"/>
  <c r="K16" i="10" s="1"/>
  <c r="J24" i="10"/>
  <c r="K24" i="10" s="1"/>
  <c r="J32" i="10"/>
  <c r="J40" i="10"/>
  <c r="K40" i="10" s="1"/>
  <c r="J48" i="10"/>
  <c r="K48" i="10" s="1"/>
  <c r="J56" i="10"/>
  <c r="K56" i="10" s="1"/>
  <c r="J64" i="10"/>
  <c r="J72" i="10"/>
  <c r="K72" i="10" s="1"/>
  <c r="J7" i="12"/>
  <c r="K7" i="12" s="1"/>
  <c r="J15" i="12"/>
  <c r="K15" i="12" s="1"/>
  <c r="J23" i="12"/>
  <c r="J31" i="12"/>
  <c r="K31" i="12" s="1"/>
  <c r="J39" i="12"/>
  <c r="J47" i="12"/>
  <c r="J55" i="12"/>
  <c r="K55" i="12" s="1"/>
  <c r="J63" i="12"/>
  <c r="K63" i="12" s="1"/>
  <c r="J71" i="12"/>
  <c r="J79" i="12"/>
  <c r="K79" i="12" s="1"/>
  <c r="J87" i="12"/>
  <c r="J10" i="13"/>
  <c r="J18" i="13"/>
  <c r="J26" i="13"/>
  <c r="K26" i="13" s="1"/>
  <c r="J34" i="13"/>
  <c r="K34" i="13" s="1"/>
  <c r="J42" i="13"/>
  <c r="K42" i="13" s="1"/>
  <c r="J50" i="13"/>
  <c r="K50" i="13" s="1"/>
  <c r="J58" i="13"/>
  <c r="K58" i="13" s="1"/>
  <c r="J66" i="13"/>
  <c r="J74" i="13"/>
  <c r="J82" i="13"/>
  <c r="J11" i="14"/>
  <c r="J19" i="14"/>
  <c r="K19" i="14" s="1"/>
  <c r="J27" i="14"/>
  <c r="K27" i="14" s="1"/>
  <c r="J35" i="14"/>
  <c r="K35" i="14" s="1"/>
  <c r="J43" i="14"/>
  <c r="K43" i="14" s="1"/>
  <c r="J51" i="14"/>
  <c r="J59" i="14"/>
  <c r="K59" i="14" s="1"/>
  <c r="J67" i="14"/>
  <c r="K67" i="14" s="1"/>
  <c r="J75" i="14"/>
  <c r="K75" i="14" s="1"/>
  <c r="J11" i="10"/>
  <c r="K11" i="10" s="1"/>
  <c r="J19" i="10"/>
  <c r="K19" i="10" s="1"/>
  <c r="J27" i="10"/>
  <c r="K27" i="10" s="1"/>
  <c r="J35" i="10"/>
  <c r="K35" i="10" s="1"/>
  <c r="J43" i="10"/>
  <c r="K43" i="10" s="1"/>
  <c r="J51" i="10"/>
  <c r="K51" i="10" s="1"/>
  <c r="J59" i="10"/>
  <c r="K59" i="10" s="1"/>
  <c r="J67" i="10"/>
  <c r="K67" i="10" s="1"/>
  <c r="J10" i="12"/>
  <c r="K10" i="12" s="1"/>
  <c r="J18" i="12"/>
  <c r="J26" i="12"/>
  <c r="K26" i="12" s="1"/>
  <c r="J34" i="12"/>
  <c r="K34" i="12" s="1"/>
  <c r="J42" i="12"/>
  <c r="J50" i="12"/>
  <c r="K50" i="12" s="1"/>
  <c r="J58" i="12"/>
  <c r="K58" i="12" s="1"/>
  <c r="J66" i="12"/>
  <c r="K66" i="12" s="1"/>
  <c r="J74" i="12"/>
  <c r="K74" i="12" s="1"/>
  <c r="J82" i="12"/>
  <c r="K82" i="12" s="1"/>
  <c r="J90" i="12"/>
  <c r="K90" i="12" s="1"/>
  <c r="J13" i="13"/>
  <c r="K13" i="13" s="1"/>
  <c r="J21" i="13"/>
  <c r="K21" i="13" s="1"/>
  <c r="J29" i="13"/>
  <c r="K29" i="13" s="1"/>
  <c r="J37" i="13"/>
  <c r="J45" i="13"/>
  <c r="K45" i="13" s="1"/>
  <c r="J53" i="13"/>
  <c r="K53" i="13" s="1"/>
  <c r="J61" i="13"/>
  <c r="K61" i="13" s="1"/>
  <c r="J69" i="13"/>
  <c r="K69" i="13" s="1"/>
  <c r="J77" i="13"/>
  <c r="K77" i="13" s="1"/>
  <c r="J14" i="14"/>
  <c r="K14" i="14" s="1"/>
  <c r="J22" i="14"/>
  <c r="K22" i="14" s="1"/>
  <c r="J30" i="14"/>
  <c r="K30" i="14" s="1"/>
  <c r="J38" i="14"/>
  <c r="K38" i="14" s="1"/>
  <c r="J46" i="14"/>
  <c r="K46" i="14" s="1"/>
  <c r="J54" i="14"/>
  <c r="K54" i="14" s="1"/>
  <c r="J62" i="14"/>
  <c r="K62" i="14" s="1"/>
  <c r="J70" i="14"/>
  <c r="K70" i="14" s="1"/>
  <c r="J14" i="10"/>
  <c r="K14" i="10" s="1"/>
  <c r="J22" i="10"/>
  <c r="K22" i="10" s="1"/>
  <c r="J30" i="10"/>
  <c r="K30" i="10" s="1"/>
  <c r="J38" i="10"/>
  <c r="K38" i="10" s="1"/>
  <c r="J46" i="10"/>
  <c r="K46" i="10" s="1"/>
  <c r="J54" i="10"/>
  <c r="K54" i="10" s="1"/>
  <c r="J62" i="10"/>
  <c r="K62" i="10" s="1"/>
  <c r="J13" i="12"/>
  <c r="K13" i="12" s="1"/>
  <c r="J21" i="12"/>
  <c r="K21" i="12" s="1"/>
  <c r="J29" i="12"/>
  <c r="K29" i="12" s="1"/>
  <c r="J37" i="12"/>
  <c r="K37" i="12" s="1"/>
  <c r="J45" i="12"/>
  <c r="K45" i="12" s="1"/>
  <c r="J53" i="12"/>
  <c r="K53" i="12" s="1"/>
  <c r="J61" i="12"/>
  <c r="K61" i="12" s="1"/>
  <c r="J69" i="12"/>
  <c r="K69" i="12" s="1"/>
  <c r="J77" i="12"/>
  <c r="K77" i="12" s="1"/>
  <c r="J8" i="13"/>
  <c r="K8" i="13" s="1"/>
  <c r="J16" i="13"/>
  <c r="K16" i="13" s="1"/>
  <c r="J24" i="13"/>
  <c r="K24" i="13" s="1"/>
  <c r="J32" i="13"/>
  <c r="K32" i="13" s="1"/>
  <c r="J40" i="13"/>
  <c r="K40" i="13" s="1"/>
  <c r="J48" i="13"/>
  <c r="K48" i="13" s="1"/>
  <c r="J56" i="13"/>
  <c r="K56" i="13" s="1"/>
  <c r="J64" i="13"/>
  <c r="K64" i="13" s="1"/>
  <c r="J72" i="13"/>
  <c r="K72" i="13" s="1"/>
  <c r="J9" i="14"/>
  <c r="K9" i="14" s="1"/>
  <c r="J17" i="14"/>
  <c r="K17" i="14" s="1"/>
  <c r="J25" i="14"/>
  <c r="K25" i="14" s="1"/>
  <c r="J33" i="14"/>
  <c r="K33" i="14" s="1"/>
  <c r="J41" i="14"/>
  <c r="K41" i="14" s="1"/>
  <c r="J49" i="14"/>
  <c r="K49" i="14" s="1"/>
  <c r="J57" i="14"/>
  <c r="K57" i="14" s="1"/>
  <c r="J65" i="14"/>
  <c r="K65" i="14" s="1"/>
  <c r="W42" i="15" l="1"/>
  <c r="W43" i="15"/>
  <c r="AC104" i="15"/>
  <c r="AB38" i="15"/>
  <c r="W45" i="15"/>
  <c r="W93" i="15"/>
  <c r="AA87" i="15"/>
  <c r="AC109" i="15"/>
  <c r="AA89" i="15"/>
  <c r="Y96" i="15"/>
  <c r="AA85" i="15"/>
  <c r="X98" i="15"/>
  <c r="X93" i="15"/>
  <c r="X95" i="15"/>
  <c r="AD97" i="15"/>
  <c r="Y95" i="15"/>
  <c r="AE87" i="15"/>
  <c r="AE91" i="15"/>
  <c r="X94" i="15"/>
  <c r="AC105" i="15"/>
  <c r="AE88" i="15"/>
  <c r="AA86" i="15"/>
  <c r="Y98" i="15"/>
  <c r="AD98" i="15"/>
  <c r="AE89" i="15"/>
  <c r="AC106" i="15"/>
  <c r="Y97" i="15"/>
  <c r="AA88" i="15"/>
  <c r="Y100" i="15"/>
  <c r="W44" i="15"/>
  <c r="AA90" i="15"/>
  <c r="X96" i="15"/>
  <c r="AE90" i="15"/>
  <c r="AD99" i="15"/>
  <c r="AC107" i="15"/>
  <c r="AD101" i="15"/>
  <c r="AD100" i="15"/>
  <c r="Y99" i="15"/>
  <c r="AC108" i="15"/>
  <c r="X97" i="15"/>
  <c r="W46" i="15"/>
  <c r="AE92" i="15"/>
  <c r="X99" i="15"/>
  <c r="Y106" i="15"/>
  <c r="AA106" i="15"/>
  <c r="Y176" i="15"/>
  <c r="AB39" i="15"/>
  <c r="AA91" i="15"/>
  <c r="AE93" i="15"/>
  <c r="AE94" i="15"/>
  <c r="AC111" i="15"/>
  <c r="W47" i="15"/>
  <c r="Y101" i="15"/>
  <c r="AC110" i="15"/>
  <c r="AD102" i="15"/>
  <c r="Y102" i="15"/>
  <c r="AD103" i="15"/>
  <c r="AA92" i="15"/>
  <c r="X100" i="15"/>
  <c r="Z39" i="15"/>
  <c r="AC177" i="15"/>
  <c r="W55" i="15"/>
  <c r="W142" i="15"/>
  <c r="W113" i="15"/>
  <c r="W105" i="15"/>
  <c r="W115" i="15"/>
  <c r="Z44" i="15"/>
  <c r="AB44" i="15"/>
  <c r="W52" i="15"/>
  <c r="AC115" i="15"/>
  <c r="AD104" i="15"/>
  <c r="W98" i="15"/>
  <c r="W111" i="15"/>
  <c r="AD109" i="15"/>
  <c r="AE99" i="15"/>
  <c r="AE219" i="15"/>
  <c r="Y104" i="15"/>
  <c r="AE96" i="15"/>
  <c r="AA93" i="15"/>
  <c r="Y103" i="15"/>
  <c r="W49" i="15"/>
  <c r="AC117" i="15"/>
  <c r="AE95" i="15"/>
  <c r="AC112" i="15"/>
  <c r="AB41" i="15"/>
  <c r="AD105" i="15"/>
  <c r="AB40" i="15"/>
  <c r="Y105" i="15"/>
  <c r="AC113" i="15"/>
  <c r="Z38" i="15"/>
  <c r="AE115" i="15"/>
  <c r="X102" i="15"/>
  <c r="W50" i="15"/>
  <c r="AB46" i="15"/>
  <c r="W51" i="15"/>
  <c r="AC116" i="15"/>
  <c r="AD108" i="15"/>
  <c r="AD107" i="15"/>
  <c r="X103" i="15"/>
  <c r="Y109" i="15"/>
  <c r="AA96" i="15"/>
  <c r="X106" i="15"/>
  <c r="Z42" i="15"/>
  <c r="Z40" i="15"/>
  <c r="W53" i="15"/>
  <c r="AE98" i="15"/>
  <c r="AD106" i="15"/>
  <c r="W54" i="15"/>
  <c r="AA98" i="15"/>
  <c r="AD110" i="15"/>
  <c r="AB43" i="15"/>
  <c r="Z43" i="15"/>
  <c r="AC114" i="15"/>
  <c r="AE97" i="15"/>
  <c r="Y108" i="15"/>
  <c r="AB45" i="15"/>
  <c r="AE100" i="15"/>
  <c r="AA95" i="15"/>
  <c r="AB42" i="15"/>
  <c r="X104" i="15"/>
  <c r="AA97" i="15"/>
  <c r="X107" i="15"/>
  <c r="AE101" i="15"/>
  <c r="AC118" i="15"/>
  <c r="AA99" i="15"/>
  <c r="W175" i="15"/>
  <c r="AA101" i="15"/>
  <c r="AA123" i="15"/>
  <c r="AB115" i="15"/>
  <c r="Y214" i="15"/>
  <c r="X137" i="15"/>
  <c r="W139" i="15"/>
  <c r="Z125" i="15"/>
  <c r="AE177" i="15"/>
  <c r="AE205" i="15"/>
  <c r="W210" i="15"/>
  <c r="AB121" i="15"/>
  <c r="W123" i="15"/>
  <c r="X198" i="15"/>
  <c r="AD186" i="15"/>
  <c r="W156" i="15"/>
  <c r="Z67" i="15"/>
  <c r="Y165" i="15"/>
  <c r="W152" i="15"/>
  <c r="AB187" i="15"/>
  <c r="AC149" i="15"/>
  <c r="AA187" i="15"/>
  <c r="AA134" i="15"/>
  <c r="AC120" i="15"/>
  <c r="W121" i="15"/>
  <c r="AA120" i="15"/>
  <c r="AC167" i="15"/>
  <c r="X168" i="15"/>
  <c r="AE112" i="15"/>
  <c r="W177" i="15"/>
  <c r="Z117" i="15"/>
  <c r="AE199" i="15"/>
  <c r="AD206" i="15"/>
  <c r="AD117" i="15"/>
  <c r="Y196" i="15"/>
  <c r="Z221" i="15"/>
  <c r="AA196" i="15"/>
  <c r="Y158" i="15"/>
  <c r="AA183" i="15"/>
  <c r="W169" i="15"/>
  <c r="AD183" i="15"/>
  <c r="Z165" i="15"/>
  <c r="AB179" i="15"/>
  <c r="AC162" i="15"/>
  <c r="AC195" i="15"/>
  <c r="AB164" i="15"/>
  <c r="AC174" i="15"/>
  <c r="Y200" i="15"/>
  <c r="W183" i="15"/>
  <c r="AC164" i="15"/>
  <c r="Y180" i="15"/>
  <c r="Y186" i="15"/>
  <c r="AC199" i="15"/>
  <c r="W187" i="15"/>
  <c r="Y157" i="15"/>
  <c r="AE102" i="15"/>
  <c r="AA147" i="15"/>
  <c r="X151" i="15"/>
  <c r="AA130" i="15"/>
  <c r="AB128" i="15"/>
  <c r="AB132" i="15"/>
  <c r="W104" i="15"/>
  <c r="AB52" i="15"/>
  <c r="W66" i="15"/>
  <c r="AC148" i="15"/>
  <c r="AE120" i="15"/>
  <c r="W96" i="15"/>
  <c r="Y120" i="15"/>
  <c r="Z120" i="15"/>
  <c r="AB81" i="15"/>
  <c r="Z52" i="15"/>
  <c r="W61" i="15"/>
  <c r="W117" i="15"/>
  <c r="W57" i="15"/>
  <c r="W148" i="15"/>
  <c r="AB200" i="15"/>
  <c r="AC200" i="15"/>
  <c r="AB110" i="15"/>
  <c r="AB105" i="15"/>
  <c r="AB175" i="15"/>
  <c r="X177" i="15"/>
  <c r="X145" i="15"/>
  <c r="AE134" i="15"/>
  <c r="W222" i="15"/>
  <c r="AD147" i="15"/>
  <c r="AB169" i="15"/>
  <c r="AE136" i="15"/>
  <c r="Y115" i="15"/>
  <c r="Y132" i="15"/>
  <c r="W147" i="15"/>
  <c r="AA190" i="15"/>
  <c r="AA105" i="15"/>
  <c r="Z69" i="15"/>
  <c r="AE204" i="15"/>
  <c r="Z184" i="15"/>
  <c r="AD167" i="15"/>
  <c r="AA138" i="15"/>
  <c r="AB143" i="15"/>
  <c r="AA153" i="15"/>
  <c r="AA135" i="15"/>
  <c r="Z95" i="15"/>
  <c r="Z84" i="15"/>
  <c r="AE158" i="15"/>
  <c r="X181" i="15"/>
  <c r="Z78" i="15"/>
  <c r="AD139" i="15"/>
  <c r="AB133" i="15"/>
  <c r="Z222" i="15"/>
  <c r="AE121" i="15"/>
  <c r="AE110" i="15"/>
  <c r="Z148" i="15"/>
  <c r="Y110" i="15"/>
  <c r="X110" i="15"/>
  <c r="AD121" i="15"/>
  <c r="X134" i="15"/>
  <c r="W198" i="15"/>
  <c r="Y205" i="15"/>
  <c r="Z181" i="15"/>
  <c r="Z169" i="15"/>
  <c r="AE220" i="15"/>
  <c r="AB78" i="15"/>
  <c r="AE109" i="15"/>
  <c r="AA155" i="15"/>
  <c r="Z190" i="15"/>
  <c r="AC197" i="15"/>
  <c r="Z139" i="15"/>
  <c r="AB177" i="15"/>
  <c r="Y175" i="15"/>
  <c r="AC154" i="15"/>
  <c r="W224" i="15"/>
  <c r="Y198" i="15"/>
  <c r="AB182" i="15"/>
  <c r="AA193" i="15"/>
  <c r="X161" i="15"/>
  <c r="AC136" i="15"/>
  <c r="AC190" i="15"/>
  <c r="W172" i="15"/>
  <c r="AB186" i="15"/>
  <c r="Y161" i="15"/>
  <c r="AB197" i="15"/>
  <c r="AB159" i="15"/>
  <c r="AC216" i="15"/>
  <c r="AC186" i="15"/>
  <c r="Z160" i="15"/>
  <c r="Z200" i="15"/>
  <c r="AD172" i="15"/>
  <c r="W194" i="15"/>
  <c r="Z216" i="15"/>
  <c r="AC193" i="15"/>
  <c r="X200" i="15"/>
  <c r="AB154" i="15"/>
  <c r="AC137" i="15"/>
  <c r="AC135" i="15"/>
  <c r="Y119" i="15"/>
  <c r="W173" i="15"/>
  <c r="AB97" i="15"/>
  <c r="W191" i="15"/>
  <c r="Y130" i="15"/>
  <c r="Y149" i="15"/>
  <c r="AC123" i="15"/>
  <c r="W84" i="15"/>
  <c r="AB58" i="15"/>
  <c r="AA128" i="15"/>
  <c r="Y113" i="15"/>
  <c r="AE116" i="15"/>
  <c r="Z46" i="15"/>
  <c r="Z51" i="15"/>
  <c r="Y219" i="15"/>
  <c r="AD222" i="15"/>
  <c r="AB221" i="15"/>
  <c r="W107" i="15"/>
  <c r="AE174" i="15"/>
  <c r="W213" i="15"/>
  <c r="AB199" i="15"/>
  <c r="Z172" i="15"/>
  <c r="AE207" i="15"/>
  <c r="AB207" i="15"/>
  <c r="AE221" i="15"/>
  <c r="Z207" i="15"/>
  <c r="W206" i="15"/>
  <c r="AD180" i="15"/>
  <c r="W221" i="15"/>
  <c r="Z163" i="15"/>
  <c r="X147" i="15"/>
  <c r="W68" i="15"/>
  <c r="AB47" i="15"/>
  <c r="Y114" i="15"/>
  <c r="Z73" i="15"/>
  <c r="AA221" i="15"/>
  <c r="AE180" i="15"/>
  <c r="X149" i="15"/>
  <c r="AB215" i="15"/>
  <c r="AC209" i="15"/>
  <c r="AA214" i="15"/>
  <c r="AB222" i="15"/>
  <c r="AB123" i="15"/>
  <c r="AE105" i="15"/>
  <c r="AD216" i="15"/>
  <c r="W180" i="15"/>
  <c r="X183" i="15"/>
  <c r="AA160" i="15"/>
  <c r="AA195" i="15"/>
  <c r="AA197" i="15"/>
  <c r="AD195" i="15"/>
  <c r="X219" i="15"/>
  <c r="Z177" i="15"/>
  <c r="AD157" i="15"/>
  <c r="AB216" i="15"/>
  <c r="AC214" i="15"/>
  <c r="AD169" i="15"/>
  <c r="W157" i="15"/>
  <c r="AE179" i="15"/>
  <c r="AC207" i="15"/>
  <c r="W216" i="15"/>
  <c r="AD191" i="15"/>
  <c r="AB151" i="15"/>
  <c r="AC128" i="15"/>
  <c r="Z131" i="15"/>
  <c r="Y147" i="15"/>
  <c r="Z132" i="15"/>
  <c r="AC127" i="15"/>
  <c r="AD136" i="15"/>
  <c r="Z128" i="15"/>
  <c r="AB117" i="15"/>
  <c r="Y112" i="15"/>
  <c r="W94" i="15"/>
  <c r="X150" i="15"/>
  <c r="AB148" i="15"/>
  <c r="AD209" i="15"/>
  <c r="AD124" i="15"/>
  <c r="AC172" i="15"/>
  <c r="AE214" i="15"/>
  <c r="W138" i="15"/>
  <c r="Z197" i="15"/>
  <c r="AD118" i="15"/>
  <c r="Z88" i="15"/>
  <c r="AD127" i="15"/>
  <c r="W91" i="15"/>
  <c r="AB51" i="15"/>
  <c r="AB120" i="15"/>
  <c r="AD138" i="15"/>
  <c r="AB135" i="15"/>
  <c r="Z49" i="15"/>
  <c r="Z56" i="15"/>
  <c r="Z63" i="15"/>
  <c r="W64" i="15"/>
  <c r="Z47" i="15"/>
  <c r="AC201" i="15"/>
  <c r="AC168" i="15"/>
  <c r="AD210" i="15"/>
  <c r="AE172" i="15"/>
  <c r="X205" i="15"/>
  <c r="W162" i="15"/>
  <c r="AC221" i="15"/>
  <c r="Z174" i="15"/>
  <c r="AE201" i="15"/>
  <c r="AE181" i="15"/>
  <c r="W195" i="15"/>
  <c r="AE138" i="15"/>
  <c r="AD187" i="15"/>
  <c r="AD213" i="15"/>
  <c r="AB173" i="15"/>
  <c r="AA151" i="15"/>
  <c r="AA185" i="15"/>
  <c r="AC222" i="15"/>
  <c r="AD221" i="15"/>
  <c r="AB214" i="15"/>
  <c r="W209" i="15"/>
  <c r="Z115" i="15"/>
  <c r="W145" i="15"/>
  <c r="AE144" i="15"/>
  <c r="AA113" i="15"/>
  <c r="Z144" i="15"/>
  <c r="AB68" i="15"/>
  <c r="Z68" i="15"/>
  <c r="AE198" i="15"/>
  <c r="AE160" i="15"/>
  <c r="W186" i="15"/>
  <c r="Y144" i="15"/>
  <c r="AC155" i="15"/>
  <c r="AE167" i="15"/>
  <c r="AB141" i="15"/>
  <c r="AC182" i="15"/>
  <c r="AE182" i="15"/>
  <c r="Y206" i="15"/>
  <c r="Y197" i="15"/>
  <c r="AE187" i="15"/>
  <c r="W192" i="15"/>
  <c r="AD173" i="15"/>
  <c r="AD194" i="15"/>
  <c r="X152" i="15"/>
  <c r="AA199" i="15"/>
  <c r="Y199" i="15"/>
  <c r="AB137" i="15"/>
  <c r="AB74" i="15"/>
  <c r="Z97" i="15"/>
  <c r="Z151" i="15"/>
  <c r="Z103" i="15"/>
  <c r="X143" i="15"/>
  <c r="W59" i="15"/>
  <c r="Z74" i="15"/>
  <c r="AC202" i="15"/>
  <c r="AC204" i="15"/>
  <c r="AC158" i="15"/>
  <c r="X138" i="15"/>
  <c r="W131" i="15"/>
  <c r="AD133" i="15"/>
  <c r="Z99" i="15"/>
  <c r="Y133" i="15"/>
  <c r="AD178" i="15"/>
  <c r="Z113" i="15"/>
  <c r="W100" i="15"/>
  <c r="AE140" i="15"/>
  <c r="AE155" i="15"/>
  <c r="AB95" i="15"/>
  <c r="AB96" i="15"/>
  <c r="AD218" i="15"/>
  <c r="Z187" i="15"/>
  <c r="AE184" i="15"/>
  <c r="AC160" i="15"/>
  <c r="Z182" i="15"/>
  <c r="AA143" i="15"/>
  <c r="Z80" i="15"/>
  <c r="AE130" i="15"/>
  <c r="AE143" i="15"/>
  <c r="W70" i="15"/>
  <c r="AB54" i="15"/>
  <c r="Z96" i="15"/>
  <c r="AD220" i="15"/>
  <c r="Y193" i="15"/>
  <c r="AC140" i="15"/>
  <c r="W99" i="15"/>
  <c r="AC130" i="15"/>
  <c r="Z130" i="15"/>
  <c r="Y143" i="15"/>
  <c r="Y138" i="15"/>
  <c r="AB140" i="15"/>
  <c r="Z92" i="15"/>
  <c r="Z54" i="15"/>
  <c r="W80" i="15"/>
  <c r="AB67" i="15"/>
  <c r="AC198" i="15"/>
  <c r="W167" i="15"/>
  <c r="X195" i="15"/>
  <c r="AC184" i="15"/>
  <c r="W218" i="15"/>
  <c r="AA206" i="15"/>
  <c r="Z158" i="15"/>
  <c r="Z193" i="15"/>
  <c r="X206" i="15"/>
  <c r="Y140" i="15"/>
  <c r="AB198" i="15"/>
  <c r="AE113" i="15"/>
  <c r="AA117" i="15"/>
  <c r="X165" i="15"/>
  <c r="X199" i="15"/>
  <c r="AB193" i="15"/>
  <c r="AB155" i="15"/>
  <c r="AA165" i="15"/>
  <c r="AA189" i="15"/>
  <c r="Z161" i="15"/>
  <c r="Z198" i="15"/>
  <c r="Z150" i="15"/>
  <c r="X111" i="15"/>
  <c r="AE103" i="15"/>
  <c r="AB84" i="15"/>
  <c r="AB103" i="15"/>
  <c r="AA198" i="15"/>
  <c r="AC161" i="15"/>
  <c r="W220" i="15"/>
  <c r="AB184" i="15"/>
  <c r="X193" i="15"/>
  <c r="AC187" i="15"/>
  <c r="AA152" i="15"/>
  <c r="AA111" i="15"/>
  <c r="AE150" i="15"/>
  <c r="AC205" i="15"/>
  <c r="AC150" i="15"/>
  <c r="AB113" i="15"/>
  <c r="AC208" i="15"/>
  <c r="AE208" i="15"/>
  <c r="AD165" i="15"/>
  <c r="X191" i="15"/>
  <c r="AE215" i="15"/>
  <c r="AA150" i="15"/>
  <c r="AC179" i="15"/>
  <c r="AB127" i="15"/>
  <c r="Y188" i="15"/>
  <c r="Z205" i="15"/>
  <c r="AB217" i="15"/>
  <c r="AB152" i="15"/>
  <c r="AC180" i="15"/>
  <c r="Y162" i="15"/>
  <c r="AD201" i="15"/>
  <c r="AD176" i="15"/>
  <c r="AA174" i="15"/>
  <c r="AC157" i="15"/>
  <c r="Y189" i="15"/>
  <c r="AC159" i="15"/>
  <c r="Z135" i="15"/>
  <c r="AA142" i="15"/>
  <c r="Y152" i="15"/>
  <c r="AB158" i="15"/>
  <c r="W109" i="15"/>
  <c r="W178" i="15"/>
  <c r="X115" i="15"/>
  <c r="Y111" i="15"/>
  <c r="X142" i="15"/>
  <c r="AE141" i="15"/>
  <c r="Y167" i="15"/>
  <c r="W164" i="15"/>
  <c r="Z141" i="15"/>
  <c r="AD164" i="15"/>
  <c r="AD161" i="15"/>
  <c r="AC173" i="15"/>
  <c r="X109" i="15"/>
  <c r="W103" i="15"/>
  <c r="AB100" i="15"/>
  <c r="AA139" i="15"/>
  <c r="AA144" i="15"/>
  <c r="W132" i="15"/>
  <c r="AD112" i="15"/>
  <c r="W124" i="15"/>
  <c r="W95" i="15"/>
  <c r="Z62" i="15"/>
  <c r="AA137" i="15"/>
  <c r="AB111" i="15"/>
  <c r="X133" i="15"/>
  <c r="AC163" i="15"/>
  <c r="Z136" i="15"/>
  <c r="Z119" i="15"/>
  <c r="Z71" i="15"/>
  <c r="AA127" i="15"/>
  <c r="Z145" i="15"/>
  <c r="Z93" i="15"/>
  <c r="Z101" i="15"/>
  <c r="AE145" i="15"/>
  <c r="W161" i="15"/>
  <c r="W82" i="15"/>
  <c r="AB56" i="15"/>
  <c r="W60" i="15"/>
  <c r="Y118" i="15"/>
  <c r="AB89" i="15"/>
  <c r="Z64" i="15"/>
  <c r="W72" i="15"/>
  <c r="Z45" i="15"/>
  <c r="W69" i="15"/>
  <c r="AD162" i="15"/>
  <c r="Z89" i="15"/>
  <c r="AB63" i="15"/>
  <c r="AB71" i="15"/>
  <c r="Z91" i="15"/>
  <c r="AD203" i="15"/>
  <c r="AB181" i="15"/>
  <c r="Z192" i="15"/>
  <c r="X163" i="15"/>
  <c r="X153" i="15"/>
  <c r="AC145" i="15"/>
  <c r="W106" i="15"/>
  <c r="Z133" i="15"/>
  <c r="W127" i="15"/>
  <c r="X130" i="15"/>
  <c r="Z57" i="15"/>
  <c r="Z201" i="15"/>
  <c r="Z219" i="15"/>
  <c r="X171" i="15"/>
  <c r="W184" i="15"/>
  <c r="AB134" i="15"/>
  <c r="Z85" i="15"/>
  <c r="AD128" i="15"/>
  <c r="AE188" i="15"/>
  <c r="AE168" i="15"/>
  <c r="AA132" i="15"/>
  <c r="AB119" i="15"/>
  <c r="Z70" i="15"/>
  <c r="X135" i="15"/>
  <c r="AC119" i="15"/>
  <c r="AE133" i="15"/>
  <c r="AA216" i="15"/>
  <c r="X217" i="15"/>
  <c r="Z188" i="15"/>
  <c r="AD197" i="15"/>
  <c r="Z211" i="15"/>
  <c r="AB191" i="15"/>
  <c r="AD188" i="15"/>
  <c r="AE178" i="15"/>
  <c r="Y207" i="15"/>
  <c r="W134" i="15"/>
  <c r="W146" i="15"/>
  <c r="AE176" i="15"/>
  <c r="AB219" i="15"/>
  <c r="Y166" i="15"/>
  <c r="AE131" i="15"/>
  <c r="AC170" i="15"/>
  <c r="Y159" i="15"/>
  <c r="W196" i="15"/>
  <c r="AA210" i="15"/>
  <c r="AB209" i="15"/>
  <c r="W102" i="15"/>
  <c r="X215" i="15"/>
  <c r="X155" i="15"/>
  <c r="X167" i="15"/>
  <c r="AD143" i="15"/>
  <c r="AE154" i="15"/>
  <c r="AC192" i="15"/>
  <c r="AE192" i="15"/>
  <c r="AE209" i="15"/>
  <c r="AD182" i="15"/>
  <c r="AC153" i="15"/>
  <c r="X164" i="15"/>
  <c r="W182" i="15"/>
  <c r="AD199" i="15"/>
  <c r="W166" i="15"/>
  <c r="AB176" i="15"/>
  <c r="W207" i="15"/>
  <c r="AC219" i="15"/>
  <c r="AC175" i="15"/>
  <c r="Z147" i="15"/>
  <c r="AA126" i="15"/>
  <c r="AE106" i="15"/>
  <c r="X128" i="15"/>
  <c r="AE162" i="15"/>
  <c r="X160" i="15"/>
  <c r="X180" i="15"/>
  <c r="AE119" i="15"/>
  <c r="W119" i="15"/>
  <c r="W76" i="15"/>
  <c r="W116" i="15"/>
  <c r="Z155" i="15"/>
  <c r="AC121" i="15"/>
  <c r="AE135" i="15"/>
  <c r="Y153" i="15"/>
  <c r="AA114" i="15"/>
  <c r="X113" i="15"/>
  <c r="Z60" i="15"/>
  <c r="AB69" i="15"/>
  <c r="AB183" i="15"/>
  <c r="Z191" i="15"/>
  <c r="AD223" i="15"/>
  <c r="X192" i="15"/>
  <c r="W151" i="15"/>
  <c r="Z212" i="15"/>
  <c r="W223" i="15"/>
  <c r="AA167" i="15"/>
  <c r="AA169" i="15"/>
  <c r="Z173" i="15"/>
  <c r="AB145" i="15"/>
  <c r="AE218" i="15"/>
  <c r="AD207" i="15"/>
  <c r="AD177" i="15"/>
  <c r="AD168" i="15"/>
  <c r="AD142" i="15"/>
  <c r="AB185" i="15"/>
  <c r="Z220" i="15"/>
  <c r="AD170" i="15"/>
  <c r="AC220" i="15"/>
  <c r="Y190" i="15"/>
  <c r="AE186" i="15"/>
  <c r="AB70" i="15"/>
  <c r="Z76" i="15"/>
  <c r="AB59" i="15"/>
  <c r="AB76" i="15"/>
  <c r="Z59" i="15"/>
  <c r="Y223" i="15"/>
  <c r="AE191" i="15"/>
  <c r="X184" i="15"/>
  <c r="AB204" i="15"/>
  <c r="Z224" i="15"/>
  <c r="AE189" i="15"/>
  <c r="AA213" i="15"/>
  <c r="Y213" i="15"/>
  <c r="X210" i="15"/>
  <c r="AA171" i="15"/>
  <c r="Y148" i="15"/>
  <c r="AA191" i="15"/>
  <c r="Z183" i="15"/>
  <c r="W189" i="15"/>
  <c r="W204" i="15"/>
  <c r="AE210" i="15"/>
  <c r="Z195" i="15"/>
  <c r="AB195" i="15"/>
  <c r="Z157" i="15"/>
  <c r="AB157" i="15"/>
  <c r="W181" i="15"/>
  <c r="AA164" i="15"/>
  <c r="AA208" i="15"/>
  <c r="Y177" i="15"/>
  <c r="Y224" i="15"/>
  <c r="AE212" i="15"/>
  <c r="X186" i="15"/>
  <c r="Z179" i="15"/>
  <c r="Y211" i="15"/>
  <c r="AA202" i="15"/>
  <c r="Y202" i="15"/>
  <c r="AC191" i="15"/>
  <c r="X201" i="15"/>
  <c r="AC215" i="15"/>
  <c r="W193" i="15"/>
  <c r="W201" i="15"/>
  <c r="AD163" i="15"/>
  <c r="AB189" i="15"/>
  <c r="AB223" i="15"/>
  <c r="AC196" i="15"/>
  <c r="X222" i="15"/>
  <c r="Y221" i="15"/>
  <c r="AE196" i="15"/>
  <c r="Y178" i="15"/>
  <c r="AB211" i="15"/>
  <c r="AC223" i="15"/>
  <c r="W159" i="15"/>
  <c r="Z166" i="15"/>
  <c r="X169" i="15"/>
  <c r="AB142" i="15"/>
  <c r="Y215" i="15"/>
  <c r="Z217" i="15"/>
  <c r="X158" i="15"/>
  <c r="Z210" i="15"/>
  <c r="AD155" i="15"/>
  <c r="AD137" i="15"/>
  <c r="AA205" i="15"/>
  <c r="AE206" i="15"/>
  <c r="AB146" i="15"/>
  <c r="AB149" i="15"/>
  <c r="AA154" i="15"/>
  <c r="Y141" i="15"/>
  <c r="AD131" i="15"/>
  <c r="AA223" i="15"/>
  <c r="AC156" i="15"/>
  <c r="W150" i="15"/>
  <c r="AC152" i="15"/>
  <c r="AD152" i="15"/>
  <c r="X123" i="15"/>
  <c r="AA178" i="15"/>
  <c r="AB212" i="15"/>
  <c r="Z189" i="15"/>
  <c r="W211" i="15"/>
  <c r="X216" i="15"/>
  <c r="Y217" i="15"/>
  <c r="Y194" i="15"/>
  <c r="AB202" i="15"/>
  <c r="W214" i="15"/>
  <c r="Z208" i="15"/>
  <c r="X166" i="15"/>
  <c r="X220" i="15"/>
  <c r="AB168" i="15"/>
  <c r="AA131" i="15"/>
  <c r="W163" i="15"/>
  <c r="AA182" i="15"/>
  <c r="AB166" i="15"/>
  <c r="AC129" i="15"/>
  <c r="AB129" i="15"/>
  <c r="Y163" i="15"/>
  <c r="AB180" i="15"/>
  <c r="X148" i="15"/>
  <c r="AC125" i="15"/>
  <c r="AD135" i="15"/>
  <c r="AE194" i="15"/>
  <c r="AA125" i="15"/>
  <c r="Z146" i="15"/>
  <c r="AC139" i="15"/>
  <c r="AB131" i="15"/>
  <c r="W208" i="15"/>
  <c r="AD204" i="15"/>
  <c r="W217" i="15"/>
  <c r="AE203" i="15"/>
  <c r="AB206" i="15"/>
  <c r="AE202" i="15"/>
  <c r="X224" i="15"/>
  <c r="X203" i="15"/>
  <c r="AE142" i="15"/>
  <c r="AC189" i="15"/>
  <c r="Y183" i="15"/>
  <c r="AB224" i="15"/>
  <c r="X194" i="15"/>
  <c r="Z206" i="15"/>
  <c r="AA179" i="15"/>
  <c r="AD189" i="15"/>
  <c r="Z176" i="15"/>
  <c r="AA166" i="15"/>
  <c r="Y203" i="15"/>
  <c r="W170" i="15"/>
  <c r="Y125" i="15"/>
  <c r="AC224" i="15"/>
  <c r="Y173" i="15"/>
  <c r="AD219" i="15"/>
  <c r="Y164" i="15"/>
  <c r="AE117" i="15"/>
  <c r="X125" i="15"/>
  <c r="AB194" i="15"/>
  <c r="Z164" i="15"/>
  <c r="AA176" i="15"/>
  <c r="Z122" i="15"/>
  <c r="Y192" i="15"/>
  <c r="AB106" i="15"/>
  <c r="AB147" i="15"/>
  <c r="AA203" i="15"/>
  <c r="W154" i="15"/>
  <c r="AE183" i="15"/>
  <c r="X196" i="15"/>
  <c r="X188" i="15"/>
  <c r="X223" i="15"/>
  <c r="Z202" i="15"/>
  <c r="Y208" i="15"/>
  <c r="Y154" i="15"/>
  <c r="AD205" i="15"/>
  <c r="AD159" i="15"/>
  <c r="X208" i="15"/>
  <c r="AB210" i="15"/>
  <c r="AD171" i="15"/>
  <c r="AD151" i="15"/>
  <c r="W126" i="15"/>
  <c r="Z168" i="15"/>
  <c r="AA159" i="15"/>
  <c r="AD200" i="15"/>
  <c r="Y220" i="15"/>
  <c r="AE125" i="15"/>
  <c r="W165" i="15"/>
  <c r="Z118" i="15"/>
  <c r="AD150" i="15"/>
  <c r="Z196" i="15"/>
  <c r="Z112" i="15"/>
  <c r="X129" i="15"/>
  <c r="AB196" i="15"/>
  <c r="AA211" i="15"/>
  <c r="AD154" i="15"/>
  <c r="AE211" i="15"/>
  <c r="AC211" i="15"/>
  <c r="AC206" i="15"/>
  <c r="W197" i="15"/>
  <c r="AC185" i="15"/>
  <c r="X213" i="15"/>
  <c r="AA186" i="15"/>
  <c r="AB201" i="15"/>
  <c r="AA209" i="15"/>
  <c r="W168" i="15"/>
  <c r="X214" i="15"/>
  <c r="W215" i="15"/>
  <c r="AD193" i="15"/>
  <c r="AA201" i="15"/>
  <c r="W212" i="15"/>
  <c r="AA184" i="15"/>
  <c r="AE213" i="15"/>
  <c r="AE190" i="15"/>
  <c r="Y210" i="15"/>
  <c r="AA222" i="15"/>
  <c r="AA172" i="15"/>
  <c r="Z213" i="15"/>
  <c r="AB203" i="15"/>
  <c r="AE149" i="15"/>
  <c r="X187" i="15"/>
  <c r="AE197" i="15"/>
  <c r="AE164" i="15"/>
  <c r="AA188" i="15"/>
  <c r="AC203" i="15"/>
  <c r="Z167" i="15"/>
  <c r="X141" i="15"/>
  <c r="W190" i="15"/>
  <c r="X221" i="15"/>
  <c r="Y201" i="15"/>
  <c r="AD148" i="15"/>
  <c r="X182" i="15"/>
  <c r="X218" i="15"/>
  <c r="W200" i="15"/>
  <c r="AD179" i="15"/>
  <c r="Z214" i="15"/>
  <c r="AD185" i="15"/>
  <c r="Y179" i="15"/>
  <c r="AD190" i="15"/>
  <c r="AB208" i="15"/>
  <c r="X173" i="15"/>
  <c r="X202" i="15"/>
  <c r="AD214" i="15"/>
  <c r="AA168" i="15"/>
  <c r="Z215" i="15"/>
  <c r="Y172" i="15"/>
  <c r="AA146" i="15"/>
  <c r="W188" i="15"/>
  <c r="AD215" i="15"/>
  <c r="Y216" i="15"/>
  <c r="AD202" i="15"/>
  <c r="Y218" i="15"/>
  <c r="Y209" i="15"/>
  <c r="Y184" i="15"/>
  <c r="Z223" i="15"/>
  <c r="W202" i="15"/>
  <c r="Y191" i="15"/>
  <c r="AE185" i="15"/>
  <c r="AA224" i="15"/>
  <c r="X179" i="15"/>
  <c r="AC166" i="15"/>
  <c r="AB114" i="15"/>
  <c r="AB98" i="15"/>
  <c r="AA215" i="15"/>
  <c r="AA158" i="15"/>
  <c r="X172" i="15"/>
  <c r="Y146" i="15"/>
  <c r="V37" i="15"/>
  <c r="V29" i="15" s="1"/>
  <c r="E35" i="15"/>
  <c r="V4" i="15" s="1"/>
  <c r="AB153" i="15"/>
  <c r="AD174" i="15"/>
  <c r="W141" i="15"/>
  <c r="AD129" i="15"/>
  <c r="AE108" i="15"/>
  <c r="AE166" i="15"/>
  <c r="Z108" i="15"/>
  <c r="AC218" i="15"/>
  <c r="AB156" i="15"/>
  <c r="AB125" i="15"/>
  <c r="AA37" i="15"/>
  <c r="J35" i="15"/>
  <c r="AA4" i="15" s="1"/>
  <c r="W158" i="15"/>
  <c r="Y37" i="15"/>
  <c r="H35" i="15"/>
  <c r="Y4" i="15" s="1"/>
  <c r="AE107" i="15"/>
  <c r="Z94" i="15"/>
  <c r="Y126" i="15"/>
  <c r="Z114" i="15"/>
  <c r="Z37" i="15"/>
  <c r="I35" i="15"/>
  <c r="Z4" i="15" s="1"/>
  <c r="AD175" i="15"/>
  <c r="AE217" i="15"/>
  <c r="AC188" i="15"/>
  <c r="Z218" i="15"/>
  <c r="Y170" i="15"/>
  <c r="AE222" i="15"/>
  <c r="AE146" i="15"/>
  <c r="AC122" i="15"/>
  <c r="AA212" i="15"/>
  <c r="AA200" i="15"/>
  <c r="Y212" i="15"/>
  <c r="X207" i="15"/>
  <c r="AB167" i="15"/>
  <c r="X212" i="15"/>
  <c r="AC212" i="15"/>
  <c r="AD224" i="15"/>
  <c r="AE223" i="15"/>
  <c r="AA181" i="15"/>
  <c r="Y187" i="15"/>
  <c r="Y136" i="15"/>
  <c r="W171" i="15"/>
  <c r="X185" i="15"/>
  <c r="X211" i="15"/>
  <c r="AE195" i="15"/>
  <c r="X209" i="15"/>
  <c r="AA219" i="15"/>
  <c r="X170" i="15"/>
  <c r="AA204" i="15"/>
  <c r="AE224" i="15"/>
  <c r="AA194" i="15"/>
  <c r="AD217" i="15"/>
  <c r="AE216" i="15"/>
  <c r="AC194" i="15"/>
  <c r="W176" i="15"/>
  <c r="AA156" i="15"/>
  <c r="AA217" i="15"/>
  <c r="Y156" i="15"/>
  <c r="W219" i="15"/>
  <c r="AD166" i="15"/>
  <c r="Z204" i="15"/>
  <c r="AA218" i="15"/>
  <c r="X204" i="15"/>
  <c r="AB163" i="15"/>
  <c r="Y185" i="15"/>
  <c r="W199" i="15"/>
  <c r="W205" i="15"/>
  <c r="AE165" i="15"/>
  <c r="Z178" i="15"/>
  <c r="AE147" i="15"/>
  <c r="AB171" i="15"/>
  <c r="AD111" i="15"/>
  <c r="AC142" i="15"/>
  <c r="AB170" i="15"/>
  <c r="AB108" i="15"/>
  <c r="Z185" i="15"/>
  <c r="AD184" i="15"/>
  <c r="AE193" i="15"/>
  <c r="AE163" i="15"/>
  <c r="AD140" i="15"/>
  <c r="X176" i="15"/>
  <c r="Y182" i="15"/>
  <c r="X154" i="15"/>
  <c r="AE161" i="15"/>
  <c r="X140" i="15"/>
  <c r="AA175" i="15"/>
  <c r="AA180" i="15"/>
  <c r="AE153" i="15"/>
  <c r="W97" i="15"/>
  <c r="Z180" i="15"/>
  <c r="AB160" i="15"/>
  <c r="AB178" i="15"/>
  <c r="W153" i="15"/>
  <c r="AA102" i="15"/>
  <c r="W136" i="15"/>
  <c r="AE152" i="15"/>
  <c r="W75" i="15"/>
  <c r="AB118" i="15"/>
  <c r="W101" i="15"/>
  <c r="AE169" i="15"/>
  <c r="Z175" i="15"/>
  <c r="AA121" i="15"/>
  <c r="AC124" i="15"/>
  <c r="W73" i="15"/>
  <c r="AD146" i="15"/>
  <c r="AD116" i="15"/>
  <c r="AC176" i="15"/>
  <c r="AC213" i="15"/>
  <c r="AD126" i="15"/>
  <c r="AE104" i="15"/>
  <c r="W122" i="15"/>
  <c r="X157" i="15"/>
  <c r="X126" i="15"/>
  <c r="AB99" i="15"/>
  <c r="AA177" i="15"/>
  <c r="AA161" i="15"/>
  <c r="W118" i="15"/>
  <c r="AC134" i="15"/>
  <c r="W86" i="15"/>
  <c r="AB188" i="15"/>
  <c r="Y160" i="15"/>
  <c r="AA133" i="15"/>
  <c r="AB82" i="15"/>
  <c r="AD134" i="15"/>
  <c r="Y135" i="15"/>
  <c r="Y134" i="15"/>
  <c r="AB79" i="15"/>
  <c r="AB94" i="15"/>
  <c r="Z66" i="15"/>
  <c r="AB60" i="15"/>
  <c r="AE171" i="15"/>
  <c r="Z82" i="15"/>
  <c r="AB80" i="15"/>
  <c r="AB130" i="15"/>
  <c r="AB77" i="15"/>
  <c r="W144" i="15"/>
  <c r="AB85" i="15"/>
  <c r="Z55" i="15"/>
  <c r="W90" i="15"/>
  <c r="AB64" i="15"/>
  <c r="AB126" i="15"/>
  <c r="W65" i="15"/>
  <c r="AB57" i="15"/>
  <c r="AB213" i="15"/>
  <c r="AC178" i="15"/>
  <c r="AA162" i="15"/>
  <c r="AA170" i="15"/>
  <c r="Z209" i="15"/>
  <c r="AA141" i="15"/>
  <c r="AB192" i="15"/>
  <c r="AA157" i="15"/>
  <c r="W58" i="15"/>
  <c r="Z153" i="15"/>
  <c r="AE137" i="15"/>
  <c r="AC165" i="15"/>
  <c r="Z171" i="15"/>
  <c r="AC146" i="15"/>
  <c r="AD158" i="15"/>
  <c r="AD208" i="15"/>
  <c r="Z137" i="15"/>
  <c r="AD153" i="15"/>
  <c r="AE200" i="15"/>
  <c r="AC151" i="15"/>
  <c r="Z162" i="15"/>
  <c r="Z159" i="15"/>
  <c r="AD192" i="15"/>
  <c r="AB150" i="15"/>
  <c r="AB136" i="15"/>
  <c r="AE159" i="15"/>
  <c r="AB165" i="15"/>
  <c r="AB90" i="15"/>
  <c r="AB139" i="15"/>
  <c r="X197" i="15"/>
  <c r="AB190" i="15"/>
  <c r="AE173" i="15"/>
  <c r="Z154" i="15"/>
  <c r="AE123" i="15"/>
  <c r="AA140" i="15"/>
  <c r="Y116" i="15"/>
  <c r="W112" i="15"/>
  <c r="X131" i="15"/>
  <c r="AA100" i="15"/>
  <c r="AB174" i="15"/>
  <c r="AA103" i="15"/>
  <c r="W71" i="15"/>
  <c r="Z121" i="15"/>
  <c r="Y222" i="15"/>
  <c r="AA107" i="15"/>
  <c r="AB107" i="15"/>
  <c r="W87" i="15"/>
  <c r="AB172" i="15"/>
  <c r="Z127" i="15"/>
  <c r="AD130" i="15"/>
  <c r="X162" i="15"/>
  <c r="X118" i="15"/>
  <c r="Y137" i="15"/>
  <c r="Y122" i="15"/>
  <c r="AC143" i="15"/>
  <c r="AC138" i="15"/>
  <c r="AD141" i="15"/>
  <c r="Y128" i="15"/>
  <c r="W149" i="15"/>
  <c r="W140" i="15"/>
  <c r="Y124" i="15"/>
  <c r="W79" i="15"/>
  <c r="AB109" i="15"/>
  <c r="AB65" i="15"/>
  <c r="AD120" i="15"/>
  <c r="AA192" i="15"/>
  <c r="Y117" i="15"/>
  <c r="AA115" i="15"/>
  <c r="Z75" i="15"/>
  <c r="AB73" i="15"/>
  <c r="Z61" i="15"/>
  <c r="Z72" i="15"/>
  <c r="Z110" i="15"/>
  <c r="Z100" i="15"/>
  <c r="AB144" i="15"/>
  <c r="AB92" i="15"/>
  <c r="AE37" i="15"/>
  <c r="N35" i="15"/>
  <c r="AE4" i="15" s="1"/>
  <c r="Y127" i="15"/>
  <c r="W78" i="15"/>
  <c r="W63" i="15"/>
  <c r="AB124" i="15"/>
  <c r="AB66" i="15"/>
  <c r="W81" i="15"/>
  <c r="AC37" i="15"/>
  <c r="L35" i="15"/>
  <c r="AC4" i="15" s="1"/>
  <c r="W67" i="15"/>
  <c r="Z58" i="15"/>
  <c r="Y142" i="15"/>
  <c r="AB138" i="15"/>
  <c r="W130" i="15"/>
  <c r="AA173" i="15"/>
  <c r="AC141" i="15"/>
  <c r="W137" i="15"/>
  <c r="Y169" i="15"/>
  <c r="AD212" i="15"/>
  <c r="X122" i="15"/>
  <c r="AE124" i="15"/>
  <c r="Z124" i="15"/>
  <c r="W88" i="15"/>
  <c r="AA207" i="15"/>
  <c r="W125" i="15"/>
  <c r="AD37" i="15"/>
  <c r="M35" i="15"/>
  <c r="AD4" i="15" s="1"/>
  <c r="AH8" i="15" s="1"/>
  <c r="AB61" i="15"/>
  <c r="Z65" i="15"/>
  <c r="AA124" i="15"/>
  <c r="AB218" i="15"/>
  <c r="AD145" i="15"/>
  <c r="Y168" i="15"/>
  <c r="W179" i="15"/>
  <c r="Y171" i="15"/>
  <c r="AD196" i="15"/>
  <c r="AC147" i="15"/>
  <c r="Z126" i="15"/>
  <c r="AD113" i="15"/>
  <c r="AA112" i="15"/>
  <c r="AC181" i="15"/>
  <c r="Z87" i="15"/>
  <c r="AB83" i="15"/>
  <c r="Z123" i="15"/>
  <c r="S37" i="15"/>
  <c r="S29" i="15" s="1"/>
  <c r="B35" i="15"/>
  <c r="S4" i="15" s="1"/>
  <c r="X37" i="15"/>
  <c r="G35" i="15"/>
  <c r="X4" i="15" s="1"/>
  <c r="AB122" i="15"/>
  <c r="AB53" i="15"/>
  <c r="AB72" i="15"/>
  <c r="AA104" i="15"/>
  <c r="W92" i="15"/>
  <c r="AB93" i="15"/>
  <c r="AB49" i="15"/>
  <c r="AB55" i="15"/>
  <c r="Z48" i="15"/>
  <c r="AE156" i="15"/>
  <c r="W108" i="15"/>
  <c r="AE128" i="15"/>
  <c r="Z138" i="15"/>
  <c r="AE122" i="15"/>
  <c r="AE175" i="15"/>
  <c r="W110" i="15"/>
  <c r="Z98" i="15"/>
  <c r="W129" i="15"/>
  <c r="Z107" i="15"/>
  <c r="Z106" i="15"/>
  <c r="AD160" i="15"/>
  <c r="X146" i="15"/>
  <c r="Z104" i="15"/>
  <c r="AA148" i="15"/>
  <c r="AE139" i="15"/>
  <c r="AA122" i="15"/>
  <c r="W89" i="15"/>
  <c r="Z86" i="15"/>
  <c r="W77" i="15"/>
  <c r="W133" i="15"/>
  <c r="Z90" i="15"/>
  <c r="W85" i="15"/>
  <c r="Z83" i="15"/>
  <c r="X112" i="15"/>
  <c r="AD156" i="15"/>
  <c r="W174" i="15"/>
  <c r="Y121" i="15"/>
  <c r="Z129" i="15"/>
  <c r="AC217" i="15"/>
  <c r="AC126" i="15"/>
  <c r="Z142" i="15"/>
  <c r="W155" i="15"/>
  <c r="AD125" i="15"/>
  <c r="AE129" i="15"/>
  <c r="W135" i="15"/>
  <c r="AE127" i="15"/>
  <c r="Z53" i="15"/>
  <c r="Y123" i="15"/>
  <c r="AA108" i="15"/>
  <c r="W74" i="15"/>
  <c r="AE126" i="15"/>
  <c r="AB116" i="15"/>
  <c r="U37" i="15"/>
  <c r="U29" i="15" s="1"/>
  <c r="D35" i="15"/>
  <c r="U4" i="15" s="1"/>
  <c r="Z140" i="15"/>
  <c r="Z149" i="15"/>
  <c r="Z156" i="15"/>
  <c r="AE118" i="15"/>
  <c r="AD181" i="15"/>
  <c r="Y129" i="15"/>
  <c r="AE157" i="15"/>
  <c r="AA163" i="15"/>
  <c r="X119" i="15"/>
  <c r="AE114" i="15"/>
  <c r="AD211" i="15"/>
  <c r="Z194" i="15"/>
  <c r="X121" i="15"/>
  <c r="Y155" i="15"/>
  <c r="X116" i="15"/>
  <c r="AA145" i="15"/>
  <c r="AE111" i="15"/>
  <c r="AB205" i="15"/>
  <c r="Z152" i="15"/>
  <c r="Y195" i="15"/>
  <c r="X178" i="15"/>
  <c r="W120" i="15"/>
  <c r="AE151" i="15"/>
  <c r="AD144" i="15"/>
  <c r="Z186" i="15"/>
  <c r="AC210" i="15"/>
  <c r="AA119" i="15"/>
  <c r="Y151" i="15"/>
  <c r="W114" i="15"/>
  <c r="X144" i="15"/>
  <c r="X159" i="15"/>
  <c r="AC171" i="15"/>
  <c r="Z111" i="15"/>
  <c r="W143" i="15"/>
  <c r="Z203" i="15"/>
  <c r="AA149" i="15"/>
  <c r="Y131" i="15"/>
  <c r="AD132" i="15"/>
  <c r="AD115" i="15"/>
  <c r="Y181" i="15"/>
  <c r="AB112" i="15"/>
  <c r="Y139" i="15"/>
  <c r="AD122" i="15"/>
  <c r="AA109" i="15"/>
  <c r="Z170" i="15"/>
  <c r="AA129" i="15"/>
  <c r="AC131" i="15"/>
  <c r="AD114" i="15"/>
  <c r="AB102" i="15"/>
  <c r="Z102" i="15"/>
  <c r="X108" i="15"/>
  <c r="X136" i="15"/>
  <c r="AC169" i="15"/>
  <c r="AB86" i="15"/>
  <c r="X117" i="15"/>
  <c r="X114" i="15"/>
  <c r="AB75" i="15"/>
  <c r="AB161" i="15"/>
  <c r="Z116" i="15"/>
  <c r="AA136" i="15"/>
  <c r="Z134" i="15"/>
  <c r="AD119" i="15"/>
  <c r="X124" i="15"/>
  <c r="X139" i="15"/>
  <c r="Z77" i="15"/>
  <c r="AB101" i="15"/>
  <c r="X156" i="15"/>
  <c r="AB62" i="15"/>
  <c r="Z50" i="15"/>
  <c r="X120" i="15"/>
  <c r="Y145" i="15"/>
  <c r="AA116" i="15"/>
  <c r="AB50" i="15"/>
  <c r="W62" i="15"/>
  <c r="AB37" i="15"/>
  <c r="K35" i="15"/>
  <c r="AB4" i="15" s="1"/>
  <c r="X132" i="15"/>
  <c r="AC133" i="15"/>
  <c r="AB91" i="15"/>
  <c r="W37" i="15"/>
  <c r="F35" i="15"/>
  <c r="W4" i="15" s="1"/>
  <c r="AA118" i="15"/>
  <c r="AB88" i="15"/>
  <c r="T37" i="15"/>
  <c r="C35" i="15"/>
  <c r="T4" i="15" s="1"/>
  <c r="W128" i="15"/>
  <c r="W56" i="15"/>
  <c r="AB87" i="15"/>
  <c r="AA110" i="15"/>
  <c r="Y150" i="15"/>
  <c r="M4" i="5" a="1"/>
  <c r="M4" i="5" s="1"/>
  <c r="D6" i="1" s="1"/>
  <c r="M4" i="12" a="1"/>
  <c r="M4" i="12" s="1"/>
  <c r="D7" i="1" s="1"/>
  <c r="M4" i="10"/>
  <c r="D12" i="1" s="1"/>
  <c r="M4" i="7" a="1"/>
  <c r="M4" i="7" s="1"/>
  <c r="D10" i="1" s="1"/>
  <c r="M4" i="14"/>
  <c r="M4" i="3" a="1"/>
  <c r="M4" i="3" s="1"/>
  <c r="D4" i="1" s="1"/>
  <c r="M4" i="8"/>
  <c r="D9" i="1" s="1"/>
  <c r="M4" i="4" a="1"/>
  <c r="M4" i="4" s="1"/>
  <c r="D5" i="1" s="1"/>
  <c r="M4" i="2" a="1"/>
  <c r="M4" i="2" s="1"/>
  <c r="D3" i="1" s="1"/>
  <c r="M4" i="6"/>
  <c r="D13" i="1" s="1"/>
  <c r="M4" i="11"/>
  <c r="D14" i="1" s="1"/>
  <c r="M4" i="13" a="1"/>
  <c r="M4" i="13" s="1"/>
  <c r="T29" i="15" l="1"/>
  <c r="AC29" i="15"/>
  <c r="X29" i="15"/>
  <c r="AA29" i="15"/>
  <c r="AE29" i="15"/>
  <c r="Z29" i="15"/>
  <c r="W29" i="15"/>
  <c r="AD29" i="15"/>
  <c r="Y29" i="15"/>
  <c r="AB29" i="15"/>
  <c r="X22" i="15"/>
  <c r="X17" i="15"/>
  <c r="X19" i="15"/>
  <c r="X21" i="15"/>
  <c r="X16" i="15"/>
  <c r="X23" i="15"/>
  <c r="X20" i="15"/>
  <c r="X18" i="15"/>
  <c r="U20" i="15"/>
  <c r="U17" i="15"/>
  <c r="U19" i="15"/>
  <c r="U18" i="15"/>
  <c r="U21" i="15"/>
  <c r="U14" i="15"/>
  <c r="U13" i="15"/>
  <c r="U22" i="15"/>
  <c r="U15" i="15"/>
  <c r="U16" i="15"/>
  <c r="U23" i="15"/>
  <c r="S21" i="15"/>
  <c r="S16" i="15"/>
  <c r="S23" i="15"/>
  <c r="S14" i="15"/>
  <c r="S22" i="15"/>
  <c r="S15" i="15"/>
  <c r="S20" i="15"/>
  <c r="S17" i="15"/>
  <c r="S19" i="15"/>
  <c r="S18" i="15"/>
  <c r="S13" i="15"/>
  <c r="S12" i="15"/>
  <c r="S11" i="15"/>
  <c r="W22" i="15"/>
  <c r="W15" i="15"/>
  <c r="W21" i="15"/>
  <c r="W17" i="15"/>
  <c r="W19" i="15"/>
  <c r="W16" i="15"/>
  <c r="W23" i="15"/>
  <c r="W20" i="15"/>
  <c r="W18" i="15"/>
  <c r="V19" i="15"/>
  <c r="V18" i="15"/>
  <c r="V14" i="15"/>
  <c r="V17" i="15"/>
  <c r="V22" i="15"/>
  <c r="V15" i="15"/>
  <c r="V21" i="15"/>
  <c r="V16" i="15"/>
  <c r="V23" i="15"/>
  <c r="V20" i="15"/>
  <c r="T23" i="15"/>
  <c r="T14" i="15"/>
  <c r="T20" i="15"/>
  <c r="T17" i="15"/>
  <c r="T15" i="15"/>
  <c r="T21" i="15"/>
  <c r="T19" i="15"/>
  <c r="T18" i="15"/>
  <c r="T13" i="15"/>
  <c r="T22" i="15"/>
  <c r="T12" i="15"/>
  <c r="T16" i="15"/>
  <c r="AD23" i="15"/>
  <c r="AD22" i="15"/>
  <c r="Y17" i="15"/>
  <c r="Y19" i="15"/>
  <c r="Y22" i="15"/>
  <c r="Y21" i="15"/>
  <c r="Y23" i="15"/>
  <c r="Y20" i="15"/>
  <c r="Y18" i="15"/>
  <c r="AA21" i="15"/>
  <c r="AA23" i="15"/>
  <c r="AA20" i="15"/>
  <c r="AA19" i="15"/>
  <c r="AA22" i="15"/>
  <c r="AB23" i="15"/>
  <c r="AB20" i="15"/>
  <c r="AB22" i="15"/>
  <c r="AB21" i="15"/>
  <c r="AC23" i="15"/>
  <c r="AC22" i="15"/>
  <c r="AC21" i="15"/>
  <c r="AE23" i="15"/>
  <c r="Z21" i="15"/>
  <c r="Z19" i="15"/>
  <c r="Z22" i="15"/>
  <c r="Z23" i="15"/>
  <c r="Z20" i="15"/>
  <c r="Z18" i="15"/>
  <c r="D11" i="1"/>
  <c r="D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<sst xmlns="http://schemas.openxmlformats.org/spreadsheetml/2006/main" count="288" uniqueCount="51">
  <si>
    <t>Property Type</t>
  </si>
  <si>
    <t>Observed Volatility</t>
  </si>
  <si>
    <t>Desmoothed Volatility</t>
  </si>
  <si>
    <t>Periods Observed</t>
  </si>
  <si>
    <t>Apartment</t>
  </si>
  <si>
    <t>Industrial</t>
  </si>
  <si>
    <t>Office</t>
  </si>
  <si>
    <t>Retail</t>
  </si>
  <si>
    <t>Seniors</t>
  </si>
  <si>
    <t>Storage</t>
  </si>
  <si>
    <t>Life Science</t>
  </si>
  <si>
    <t>Hotel</t>
  </si>
  <si>
    <t>Student</t>
  </si>
  <si>
    <t>Medical Office</t>
  </si>
  <si>
    <t>Data Center</t>
  </si>
  <si>
    <t>SFR</t>
  </si>
  <si>
    <t>Manufactured</t>
  </si>
  <si>
    <t>Property Type:</t>
  </si>
  <si>
    <t>Autocorrelation Coefficient:</t>
  </si>
  <si>
    <t>Demsoothed Volatility</t>
  </si>
  <si>
    <t>Observed Returns</t>
  </si>
  <si>
    <t>Desmoothed Returns</t>
  </si>
  <si>
    <t>INC</t>
  </si>
  <si>
    <t>APP</t>
  </si>
  <si>
    <t>TGRS</t>
  </si>
  <si>
    <t>MFH</t>
  </si>
  <si>
    <t>MO</t>
  </si>
  <si>
    <t># sectors (max 100)</t>
  </si>
  <si>
    <t>expected_returns</t>
  </si>
  <si>
    <t>Annual_Volatility</t>
  </si>
  <si>
    <t>MinWt</t>
  </si>
  <si>
    <t>MaxWt</t>
  </si>
  <si>
    <t>Risk free rate</t>
  </si>
  <si>
    <t>DataCenter</t>
  </si>
  <si>
    <t>LifeScience</t>
  </si>
  <si>
    <t>MedicalOffice</t>
  </si>
  <si>
    <t>All Avail Data</t>
  </si>
  <si>
    <t>Prop Type</t>
  </si>
  <si>
    <t>Substitution</t>
  </si>
  <si>
    <t>n/a</t>
  </si>
  <si>
    <t>20 Yr Data Depth</t>
  </si>
  <si>
    <t>x</t>
  </si>
  <si>
    <t>Data Depth:</t>
  </si>
  <si>
    <t>Substitution:</t>
  </si>
  <si>
    <t>&lt;- Percent of 80 quarter period for which actual data is available.</t>
  </si>
  <si>
    <t>&lt;- Substitute data stream used where data is unavailable.</t>
  </si>
  <si>
    <t>20 Year Correlations: Data Description</t>
  </si>
  <si>
    <t>20 Year Correlations: Output</t>
  </si>
  <si>
    <t>Underlying Data</t>
  </si>
  <si>
    <t>20 Year Volatility</t>
  </si>
  <si>
    <t>Annual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</si>
</sst>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_(* #,##0_);_(* \(#,##0\);_(* &quot;-&quot;??_);_(@_)"/>
    <numFmt numFmtId="167" formatCode="_(* #,##0.0000_);_(* \(#,##0.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color theme="0"/>
      <name val="Calibri"/>
      <family val="2"/>
      <scheme val="minor"/>
    </font>
    <font>
      <sz val="11"/>
      <color theme="3" tint="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1FFD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0" fontId="1" fillId="0" borderId="0" xfId="1" applyNumberFormat="1"/>
    <xf numFmtId="10" fontId="0" fillId="0" borderId="0" xfId="2" applyNumberFormat="1" applyFont="1"/>
    <xf numFmtId="9" fontId="0" fillId="0" borderId="0" xfId="0" applyNumberFormat="1"/>
    <xf numFmtId="10" fontId="0" fillId="0" borderId="0" xfId="0" applyNumberFormat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10" fontId="0" fillId="8" borderId="0" xfId="0" applyNumberFormat="1" applyFill="1"/>
    <xf numFmtId="9" fontId="1" fillId="0" borderId="0" xfId="1"/>
    <xf numFmtId="43" fontId="6" fillId="7" borderId="0" xfId="3" applyFont="1" applyFill="1" applyAlignment="1">
      <alignment horizontal="center"/>
    </xf>
    <xf numFmtId="166" fontId="1" fillId="0" borderId="0" xfId="3" applyNumberFormat="1" applyFont="1" applyFill="1" applyAlignment="1">
      <alignment horizontal="center"/>
    </xf>
    <xf numFmtId="0" fontId="7" fillId="9" borderId="0" xfId="0" applyFont="1" applyFill="1"/>
    <xf numFmtId="43" fontId="8" fillId="9" borderId="0" xfId="3" applyFont="1" applyFill="1" applyAlignment="1">
      <alignment horizontal="center"/>
    </xf>
    <xf numFmtId="10" fontId="1" fillId="0" borderId="0" xfId="1" applyNumberFormat="1" applyAlignment="1">
      <alignment horizontal="center"/>
    </xf>
    <xf numFmtId="9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43" fontId="0" fillId="0" borderId="0" xfId="0" applyNumberFormat="1" applyAlignment="1">
      <alignment horizontal="center"/>
    </xf>
    <xf numFmtId="0" fontId="10" fillId="10" borderId="0" xfId="0" applyFont="1" applyFill="1"/>
    <xf numFmtId="9" fontId="0" fillId="0" borderId="0" xfId="0" applyNumberFormat="1" applyAlignment="1">
      <alignment horizontal="center"/>
    </xf>
    <xf numFmtId="0" fontId="9" fillId="11" borderId="0" xfId="0" applyFont="1" applyFill="1" applyAlignment="1">
      <alignment horizontal="center"/>
    </xf>
    <xf numFmtId="0" fontId="0" fillId="12" borderId="0" xfId="0" applyFill="1"/>
    <xf numFmtId="10" fontId="1" fillId="12" borderId="0" xfId="1" applyNumberFormat="1" applyFill="1"/>
    <xf numFmtId="0" fontId="10" fillId="13" borderId="0" xfId="0" applyFont="1" applyFill="1"/>
    <xf numFmtId="0" fontId="2" fillId="13" borderId="0" xfId="0" applyFont="1" applyFill="1"/>
    <xf numFmtId="0" fontId="7" fillId="13" borderId="0" xfId="0" applyFont="1" applyFill="1"/>
    <xf numFmtId="166" fontId="11" fillId="0" borderId="0" xfId="3" applyNumberFormat="1" applyFont="1" applyFill="1"/>
    <xf numFmtId="0" fontId="11" fillId="0" borderId="0" xfId="0" applyFont="1"/>
    <xf numFmtId="167" fontId="0" fillId="0" borderId="0" xfId="3" applyNumberFormat="1" applyFont="1"/>
    <xf numFmtId="166" fontId="0" fillId="14" borderId="0" xfId="3" applyNumberFormat="1" applyFont="1" applyFill="1"/>
    <xf numFmtId="0" fontId="2" fillId="4" borderId="9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4" borderId="9" xfId="0" applyFont="1" applyFill="1" applyBorder="1" applyAlignment="1">
      <alignment horizontal="center"/>
    </xf>
    <xf numFmtId="10" fontId="1" fillId="5" borderId="10" xfId="1" applyNumberFormat="1" applyFill="1" applyBorder="1" applyAlignment="1">
      <alignment horizontal="center"/>
    </xf>
    <xf numFmtId="0" fontId="0" fillId="0" borderId="7" xfId="0" applyBorder="1"/>
    <xf numFmtId="0" fontId="3" fillId="2" borderId="0" xfId="0" applyFont="1" applyFill="1"/>
    <xf numFmtId="0" fontId="0" fillId="0" borderId="0" xfId="0"/>
    <xf numFmtId="0" fontId="3" fillId="2" borderId="0" xfId="0" applyFont="1" applyFill="1" applyAlignment="1">
      <alignment horizontal="right"/>
    </xf>
    <xf numFmtId="10" fontId="1" fillId="3" borderId="10" xfId="1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4">
    <cellStyle name="Comma" xfId="3" builtinId="3"/>
    <cellStyle name="Normal" xfId="0" builtinId="0"/>
    <cellStyle name="Percent" xfId="1" builtinId="5"/>
    <cellStyle name="Percent 2" xfId="2" xr:uid="{667F677B-4F7A-4AE2-936D-B8F95E4C0CC4}"/>
  </cellStyles>
  <dxfs count="2">
    <dxf>
      <fill>
        <patternFill>
          <bgColor rgb="FFFFB3B3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B3B3"/>
      <color rgb="FFD1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PMR">
  <a:themeElements>
    <a:clrScheme name="Townsend">
      <a:dk1>
        <a:srgbClr val="343233"/>
      </a:dk1>
      <a:lt1>
        <a:srgbClr val="FFFFFF"/>
      </a:lt1>
      <a:dk2>
        <a:srgbClr val="003A5D"/>
      </a:dk2>
      <a:lt2>
        <a:srgbClr val="F2F2F2"/>
      </a:lt2>
      <a:accent1>
        <a:srgbClr val="EC6B1D"/>
      </a:accent1>
      <a:accent2>
        <a:srgbClr val="145783"/>
      </a:accent2>
      <a:accent3>
        <a:srgbClr val="AFB575"/>
      </a:accent3>
      <a:accent4>
        <a:srgbClr val="8CA4A4"/>
      </a:accent4>
      <a:accent5>
        <a:srgbClr val="5A6F5E"/>
      </a:accent5>
      <a:accent6>
        <a:srgbClr val="7F8183"/>
      </a:accent6>
      <a:hlink>
        <a:srgbClr val="343233"/>
      </a:hlink>
      <a:folHlink>
        <a:srgbClr val="34323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tlCol="0" anchor="ctr"/>
      <a:lstStyle>
        <a:defPPr algn="ctr" defTabSz="540000">
          <a:lnSpc>
            <a:spcPct val="120000"/>
          </a:lnSpc>
          <a:defRPr sz="1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marL="180000" indent="-180000" algn="l" defTabSz="540000">
          <a:lnSpc>
            <a:spcPct val="120000"/>
          </a:lnSpc>
          <a:buClr>
            <a:schemeClr val="accent1"/>
          </a:buClr>
          <a:buFont typeface="Wingdings" panose="05000000000000000000" pitchFamily="2" charset="2"/>
          <a:buChar char="§"/>
          <a:defRPr sz="14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PMR" id="{E2147D31-15B2-4BF2-B795-EDFF0A2C0552}" vid="{6CEC043C-6841-4BD7-9271-52DDE1A1A8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3C3A-B159-4184-824F-053E73B33D73}">
  <dimension ref="A2:CW113"/>
  <sheetViews>
    <sheetView tabSelected="1" workbookViewId="0">
      <selection activeCell="E9" sqref="E9"/>
    </sheetView>
    <sheetView tabSelected="1" workbookViewId="1">
      <selection activeCell="D13" sqref="D13"/>
    </sheetView>
  </sheetViews>
  <sheetFormatPr defaultRowHeight="15" x14ac:dyDescent="0.25"/>
  <cols>
    <col min="1" max="1" width="23.85546875" bestFit="1" customWidth="1"/>
  </cols>
  <sheetData>
    <row r="2" spans="1:101" x14ac:dyDescent="0.25">
      <c r="A2" t="s">
        <v>27</v>
      </c>
      <c r="B2">
        <v>13</v>
      </c>
    </row>
    <row r="3" spans="1:101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01" x14ac:dyDescent="0.25">
      <c r="A4" t="s">
        <v>28</v>
      </c>
      <c r="B4" s="30">
        <v>6.5552443305275432E-2</v>
      </c>
      <c r="C4" s="30">
        <v>0.10138031355294808</v>
      </c>
      <c r="D4" s="30">
        <v>3.4316779939888908E-2</v>
      </c>
      <c r="E4" s="30">
        <v>5.5641768421451632E-2</v>
      </c>
      <c r="F4" s="30">
        <v>9.9732921750553816E-2</v>
      </c>
      <c r="G4" s="30">
        <v>0.11256441153853203</v>
      </c>
      <c r="H4" s="30">
        <v>9.3403120447071553E-2</v>
      </c>
      <c r="I4" s="30">
        <v>4.4260048702476462E-2</v>
      </c>
      <c r="J4" s="30">
        <v>5.9025678401787962E-2</v>
      </c>
      <c r="K4" s="30">
        <v>5.0263474003378716E-2</v>
      </c>
      <c r="L4" s="30">
        <v>9.7754625972805709E-2</v>
      </c>
      <c r="M4" s="30">
        <v>7.6541480864766642E-2</v>
      </c>
      <c r="N4" s="30">
        <v>9.0157904530545396E-2</v>
      </c>
      <c r="O4" s="30"/>
      <c r="P4" s="30"/>
      <c r="Q4" s="30"/>
      <c r="R4" s="30"/>
      <c r="S4" s="30"/>
      <c r="T4" s="30"/>
    </row>
    <row r="5" spans="1:101" x14ac:dyDescent="0.25">
      <c r="A5" t="s">
        <v>29</v>
      </c>
      <c r="B5" s="30">
        <v>8.4048468251118058E-2</v>
      </c>
      <c r="C5" s="30">
        <v>0.10959466277443264</v>
      </c>
      <c r="D5" s="30">
        <v>0.12320215488719125</v>
      </c>
      <c r="E5" s="30">
        <v>8.2179632496135718E-2</v>
      </c>
      <c r="F5" s="30">
        <v>7.9697376398971648E-2</v>
      </c>
      <c r="G5" s="30">
        <v>9.7438821599635822E-2</v>
      </c>
      <c r="H5" s="30">
        <v>0.15417380228553659</v>
      </c>
      <c r="I5" s="30">
        <v>0.13237086002008167</v>
      </c>
      <c r="J5" s="30">
        <v>9.7438821599635822E-2</v>
      </c>
      <c r="K5" s="30">
        <v>8.9113231169838589E-2</v>
      </c>
      <c r="L5" s="30">
        <v>6.1603622146780813E-2</v>
      </c>
      <c r="M5" s="30">
        <v>0.22680716413377808</v>
      </c>
      <c r="N5" s="30">
        <v>7.8458687205422706E-2</v>
      </c>
      <c r="O5" s="30"/>
      <c r="P5" s="30"/>
      <c r="Q5" s="30"/>
      <c r="R5" s="30"/>
      <c r="S5" s="30"/>
      <c r="T5" s="30"/>
    </row>
    <row r="8" spans="1:101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</row>
    <row r="9" spans="1:101" x14ac:dyDescent="0.25">
      <c r="A9" t="s">
        <v>4</v>
      </c>
      <c r="B9" s="29">
        <v>7.0641450153591965E-3</v>
      </c>
      <c r="C9" s="29">
        <v>7.8517629524474282E-3</v>
      </c>
      <c r="D9" s="29">
        <v>8.5357734084982456E-3</v>
      </c>
      <c r="E9" s="29">
        <v>4.9623100974217063E-3</v>
      </c>
      <c r="F9" s="29">
        <v>2.7196364668076825E-3</v>
      </c>
      <c r="G9" s="29">
        <v>4.5531987107173847E-3</v>
      </c>
      <c r="H9" s="29">
        <v>7.1024148482642492E-3</v>
      </c>
      <c r="I9" s="29">
        <v>4.6230568841358182E-4</v>
      </c>
      <c r="J9" s="29">
        <v>3.8791355813437567E-3</v>
      </c>
      <c r="K9" s="29">
        <v>1.8155095427107474E-2</v>
      </c>
      <c r="L9" s="29">
        <v>2.6504499252535431E-3</v>
      </c>
      <c r="M9" s="29">
        <v>5.6805480744432498E-3</v>
      </c>
      <c r="N9" s="29">
        <v>1.5681671118309812E-3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5</v>
      </c>
      <c r="B10" s="29">
        <v>7.8517629524474282E-3</v>
      </c>
      <c r="C10" s="29">
        <v>1.201099010864161E-2</v>
      </c>
      <c r="D10" s="29">
        <v>1.0018156850639967E-2</v>
      </c>
      <c r="E10" s="29">
        <v>5.5227877249103717E-3</v>
      </c>
      <c r="F10" s="29">
        <v>4.970205665501084E-3</v>
      </c>
      <c r="G10" s="29">
        <v>5.986024351724864E-3</v>
      </c>
      <c r="H10" s="29">
        <v>8.8730470736160423E-3</v>
      </c>
      <c r="I10" s="29">
        <v>-1.3667762338472741E-3</v>
      </c>
      <c r="J10" s="29">
        <v>5.1033042954030479E-3</v>
      </c>
      <c r="K10" s="29">
        <v>2.7272216716163183E-2</v>
      </c>
      <c r="L10" s="29">
        <v>1.9597947638639031E-3</v>
      </c>
      <c r="M10" s="29">
        <v>7.3110452182324481E-3</v>
      </c>
      <c r="N10" s="29">
        <v>2.3317981156151771E-3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6</v>
      </c>
      <c r="B11" s="29">
        <v>8.5357734084982456E-3</v>
      </c>
      <c r="C11" s="29">
        <v>1.0018156850639967E-2</v>
      </c>
      <c r="D11" s="29">
        <v>1.5178770968847458E-2</v>
      </c>
      <c r="E11" s="29">
        <v>7.3510271738829744E-3</v>
      </c>
      <c r="F11" s="29">
        <v>3.8767699570654264E-3</v>
      </c>
      <c r="G11" s="29">
        <v>9.0860404114779299E-3</v>
      </c>
      <c r="H11" s="29">
        <v>1.1923220015476882E-2</v>
      </c>
      <c r="I11" s="29">
        <v>-2.3767154795856201E-3</v>
      </c>
      <c r="J11" s="29">
        <v>7.2373684105073244E-3</v>
      </c>
      <c r="K11" s="29">
        <v>1.1789751784187535E-2</v>
      </c>
      <c r="L11" s="29">
        <v>4.4658519293801473E-3</v>
      </c>
      <c r="M11" s="29">
        <v>7.3885303912343157E-3</v>
      </c>
      <c r="N11" s="29">
        <v>1.6774693151616362E-3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7</v>
      </c>
      <c r="B12" s="29">
        <v>4.9623100974217063E-3</v>
      </c>
      <c r="C12" s="29">
        <v>5.5227877249103717E-3</v>
      </c>
      <c r="D12" s="29">
        <v>7.3510271738829744E-3</v>
      </c>
      <c r="E12" s="29">
        <v>6.753491997199928E-3</v>
      </c>
      <c r="F12" s="29">
        <v>1.9150966312786962E-3</v>
      </c>
      <c r="G12" s="29">
        <v>5.7577756091628726E-3</v>
      </c>
      <c r="H12" s="29">
        <v>4.5886264546759993E-3</v>
      </c>
      <c r="I12" s="29">
        <v>-4.1258291692096921E-4</v>
      </c>
      <c r="J12" s="29">
        <v>3.0545714294534761E-3</v>
      </c>
      <c r="K12" s="29">
        <v>6.470991907406104E-3</v>
      </c>
      <c r="L12" s="29">
        <v>2.8075659965163266E-3</v>
      </c>
      <c r="M12" s="29">
        <v>4.0811974139641945E-3</v>
      </c>
      <c r="N12" s="29">
        <v>1.4471843436699285E-3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t="s">
        <v>8</v>
      </c>
      <c r="B13" s="29">
        <v>2.7196364668076825E-3</v>
      </c>
      <c r="C13" s="29">
        <v>4.970205665501084E-3</v>
      </c>
      <c r="D13" s="29">
        <v>3.8767699570654264E-3</v>
      </c>
      <c r="E13" s="29">
        <v>1.9150966312786962E-3</v>
      </c>
      <c r="F13" s="29">
        <v>3.795006261603345E-3</v>
      </c>
      <c r="G13" s="29">
        <v>5.5901583795279911E-4</v>
      </c>
      <c r="H13" s="29">
        <v>2.7234562945898533E-3</v>
      </c>
      <c r="I13" s="29">
        <v>1.6463136973081548E-4</v>
      </c>
      <c r="J13" s="29">
        <v>1.5169414391148891E-3</v>
      </c>
      <c r="K13" s="29">
        <v>7.5012681566520383E-4</v>
      </c>
      <c r="L13" s="29">
        <v>6.4461816243684979E-4</v>
      </c>
      <c r="M13" s="29">
        <v>2.0725215406105194E-3</v>
      </c>
      <c r="N13" s="29">
        <v>3.9534564851145489E-4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t="s">
        <v>9</v>
      </c>
      <c r="B14" s="29">
        <v>4.5531987107173847E-3</v>
      </c>
      <c r="C14" s="29">
        <v>5.986024351724864E-3</v>
      </c>
      <c r="D14" s="29">
        <v>9.0860404114779299E-3</v>
      </c>
      <c r="E14" s="29">
        <v>5.7577756091628726E-3</v>
      </c>
      <c r="F14" s="29">
        <v>5.5901583795279911E-4</v>
      </c>
      <c r="G14" s="29">
        <v>1.7522044582456053E-2</v>
      </c>
      <c r="H14" s="29">
        <v>1.0078022991288588E-2</v>
      </c>
      <c r="I14" s="29">
        <v>2.9746545477989106E-4</v>
      </c>
      <c r="J14" s="29">
        <v>6.9534920805873271E-3</v>
      </c>
      <c r="K14" s="29">
        <v>4.4843358133222471E-3</v>
      </c>
      <c r="L14" s="29">
        <v>3.1605183533951445E-3</v>
      </c>
      <c r="M14" s="29">
        <v>4.6451498336913749E-3</v>
      </c>
      <c r="N14" s="29">
        <v>1.6129045026932309E-3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10</v>
      </c>
      <c r="B15" s="29">
        <v>7.1024148482642492E-3</v>
      </c>
      <c r="C15" s="29">
        <v>8.8730470736160423E-3</v>
      </c>
      <c r="D15" s="29">
        <v>1.1923220015476882E-2</v>
      </c>
      <c r="E15" s="29">
        <v>4.5886264546759993E-3</v>
      </c>
      <c r="F15" s="29">
        <v>2.7234562945898533E-3</v>
      </c>
      <c r="G15" s="29">
        <v>1.0078022991288588E-2</v>
      </c>
      <c r="H15" s="29">
        <v>2.3769561311179729E-2</v>
      </c>
      <c r="I15" s="29">
        <v>1.1728728771088543E-4</v>
      </c>
      <c r="J15" s="29">
        <v>5.6350079122560754E-3</v>
      </c>
      <c r="K15" s="29">
        <v>1.4649817519647919E-2</v>
      </c>
      <c r="L15" s="29">
        <v>4.3931368202007664E-3</v>
      </c>
      <c r="M15" s="29">
        <v>7.1680878220598499E-3</v>
      </c>
      <c r="N15" s="29">
        <v>7.5940623072683891E-4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t="s">
        <v>11</v>
      </c>
      <c r="B16" s="29">
        <v>4.6230568841358182E-4</v>
      </c>
      <c r="C16" s="29">
        <v>-1.3667762338472741E-3</v>
      </c>
      <c r="D16" s="29">
        <v>-2.3767154795856201E-3</v>
      </c>
      <c r="E16" s="29">
        <v>-4.1258291692096921E-4</v>
      </c>
      <c r="F16" s="29">
        <v>1.6463136973081548E-4</v>
      </c>
      <c r="G16" s="29">
        <v>2.9746545477989106E-4</v>
      </c>
      <c r="H16" s="29">
        <v>1.1728728771088543E-4</v>
      </c>
      <c r="I16" s="29">
        <v>6.1557655979983606E-3</v>
      </c>
      <c r="J16" s="29">
        <v>3.3006542855894494E-4</v>
      </c>
      <c r="K16" s="29">
        <v>1.4256543606165433E-3</v>
      </c>
      <c r="L16" s="29">
        <v>4.3174458827288024E-4</v>
      </c>
      <c r="M16" s="29">
        <v>8.8970068644179728E-4</v>
      </c>
      <c r="N16" s="29">
        <v>-1.6514137405430342E-4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 t="s">
        <v>12</v>
      </c>
      <c r="B17" s="29">
        <v>3.8791355813437567E-3</v>
      </c>
      <c r="C17" s="29">
        <v>5.1033042954030479E-3</v>
      </c>
      <c r="D17" s="29">
        <v>7.2373684105073244E-3</v>
      </c>
      <c r="E17" s="29">
        <v>3.0545714294534761E-3</v>
      </c>
      <c r="F17" s="29">
        <v>1.5169414391148891E-3</v>
      </c>
      <c r="G17" s="29">
        <v>6.9534920805873271E-3</v>
      </c>
      <c r="H17" s="29">
        <v>5.6350079122560754E-3</v>
      </c>
      <c r="I17" s="29">
        <v>3.3006542855894494E-4</v>
      </c>
      <c r="J17" s="29">
        <v>7.9411679695290897E-3</v>
      </c>
      <c r="K17" s="29">
        <v>6.1234946947127467E-3</v>
      </c>
      <c r="L17" s="29">
        <v>1.3444289365997619E-3</v>
      </c>
      <c r="M17" s="29">
        <v>3.2672045199487617E-3</v>
      </c>
      <c r="N17" s="29">
        <v>9.56713046254724E-4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13</v>
      </c>
      <c r="B18" s="29">
        <v>1.8155095427107474E-2</v>
      </c>
      <c r="C18" s="29">
        <v>2.7272216716163183E-2</v>
      </c>
      <c r="D18" s="29">
        <v>1.1789751784187535E-2</v>
      </c>
      <c r="E18" s="29">
        <v>6.470991907406104E-3</v>
      </c>
      <c r="F18" s="29">
        <v>7.5012681566520383E-4</v>
      </c>
      <c r="G18" s="29">
        <v>4.4843358133222471E-3</v>
      </c>
      <c r="H18" s="29">
        <v>1.4649817519647919E-2</v>
      </c>
      <c r="I18" s="29">
        <v>1.4256543606165433E-3</v>
      </c>
      <c r="J18" s="29">
        <v>6.1234946947127467E-3</v>
      </c>
      <c r="K18" s="29">
        <v>5.1441489702406543E-2</v>
      </c>
      <c r="L18" s="29">
        <v>3.0282636048969279E-3</v>
      </c>
      <c r="M18" s="29">
        <v>2.1172173071386819E-2</v>
      </c>
      <c r="N18" s="29">
        <v>3.2538277245896603E-3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14</v>
      </c>
      <c r="B19" s="29">
        <v>2.6504499252535431E-3</v>
      </c>
      <c r="C19" s="29">
        <v>1.9597947638639031E-3</v>
      </c>
      <c r="D19" s="29">
        <v>4.4658519293801473E-3</v>
      </c>
      <c r="E19" s="29">
        <v>2.8075659965163266E-3</v>
      </c>
      <c r="F19" s="29">
        <v>6.4461816243684979E-4</v>
      </c>
      <c r="G19" s="29">
        <v>3.1605183533951445E-3</v>
      </c>
      <c r="H19" s="29">
        <v>4.3931368202007664E-3</v>
      </c>
      <c r="I19" s="29">
        <v>4.3174458827288024E-4</v>
      </c>
      <c r="J19" s="29">
        <v>1.3444289365997619E-3</v>
      </c>
      <c r="K19" s="29">
        <v>3.0282636048969279E-3</v>
      </c>
      <c r="L19" s="29">
        <v>6.3516718048793617E-3</v>
      </c>
      <c r="M19" s="29">
        <v>3.1173107118209311E-3</v>
      </c>
      <c r="N19" s="29">
        <v>8.4817871187061963E-4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t="s">
        <v>15</v>
      </c>
      <c r="B20" s="29">
        <v>5.6805480744432498E-3</v>
      </c>
      <c r="C20" s="29">
        <v>7.3110452182324481E-3</v>
      </c>
      <c r="D20" s="29">
        <v>7.3885303912343157E-3</v>
      </c>
      <c r="E20" s="29">
        <v>4.0811974139641945E-3</v>
      </c>
      <c r="F20" s="29">
        <v>2.0725215406105194E-3</v>
      </c>
      <c r="G20" s="29">
        <v>4.6451498336913749E-3</v>
      </c>
      <c r="H20" s="29">
        <v>7.1680878220598499E-3</v>
      </c>
      <c r="I20" s="29">
        <v>8.8970068644179728E-4</v>
      </c>
      <c r="J20" s="29">
        <v>3.2672045199487617E-3</v>
      </c>
      <c r="K20" s="29">
        <v>2.1172173071386819E-2</v>
      </c>
      <c r="L20" s="29">
        <v>3.1173107118209311E-3</v>
      </c>
      <c r="M20" s="29">
        <v>9.4943239547256551E-3</v>
      </c>
      <c r="N20" s="29">
        <v>1.9946253750396316E-3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16</v>
      </c>
      <c r="B21" s="29">
        <v>1.5681671118309812E-3</v>
      </c>
      <c r="C21" s="29">
        <v>2.3317981156151771E-3</v>
      </c>
      <c r="D21" s="29">
        <v>1.6774693151616362E-3</v>
      </c>
      <c r="E21" s="29">
        <v>1.4471843436699285E-3</v>
      </c>
      <c r="F21" s="29">
        <v>3.9534564851145489E-4</v>
      </c>
      <c r="G21" s="29">
        <v>1.6129045026932309E-3</v>
      </c>
      <c r="H21" s="29">
        <v>7.5940623072683891E-4</v>
      </c>
      <c r="I21" s="29">
        <v>-1.6514137405430342E-4</v>
      </c>
      <c r="J21" s="29">
        <v>9.56713046254724E-4</v>
      </c>
      <c r="K21" s="29">
        <v>3.2538277245896603E-3</v>
      </c>
      <c r="L21" s="29">
        <v>8.4817871187061963E-4</v>
      </c>
      <c r="M21" s="29">
        <v>1.9946253750396316E-3</v>
      </c>
      <c r="N21" s="29">
        <v>3.3369272665408536E-3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22:101" x14ac:dyDescent="0.25"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2:101" x14ac:dyDescent="0.25"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2:101" x14ac:dyDescent="0.25"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2:101" x14ac:dyDescent="0.25"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2:101" x14ac:dyDescent="0.25"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2:101" x14ac:dyDescent="0.25"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2:101" x14ac:dyDescent="0.25"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2:101" x14ac:dyDescent="0.25"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22:101" x14ac:dyDescent="0.25"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2:101" x14ac:dyDescent="0.25"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2:101" x14ac:dyDescent="0.25"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2:101" x14ac:dyDescent="0.25"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22:101" x14ac:dyDescent="0.25"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2:101" x14ac:dyDescent="0.25"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2:101" x14ac:dyDescent="0.25"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22:101" x14ac:dyDescent="0.25"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2:101" x14ac:dyDescent="0.25"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22:101" x14ac:dyDescent="0.25"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22:101" x14ac:dyDescent="0.25"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2:101" x14ac:dyDescent="0.25"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2:101" x14ac:dyDescent="0.25"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22:101" x14ac:dyDescent="0.25"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22:101" x14ac:dyDescent="0.25"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22:101" x14ac:dyDescent="0.25"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22:101" x14ac:dyDescent="0.25"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22:101" x14ac:dyDescent="0.25"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22:101" x14ac:dyDescent="0.25"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2:101" x14ac:dyDescent="0.25"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22:101" x14ac:dyDescent="0.25"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22:101" x14ac:dyDescent="0.25"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22:101" x14ac:dyDescent="0.25"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22:101" x14ac:dyDescent="0.25"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22:101" x14ac:dyDescent="0.25"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2:101" x14ac:dyDescent="0.25"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22:101" x14ac:dyDescent="0.25"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22:101" x14ac:dyDescent="0.25"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22:101" x14ac:dyDescent="0.25"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22:101" x14ac:dyDescent="0.25"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22:101" x14ac:dyDescent="0.25"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2:101" x14ac:dyDescent="0.25"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2:101" x14ac:dyDescent="0.25"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22:101" x14ac:dyDescent="0.25"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2:101" x14ac:dyDescent="0.25"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22:101" x14ac:dyDescent="0.25"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22:101" x14ac:dyDescent="0.25"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22:101" x14ac:dyDescent="0.25"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2:101" x14ac:dyDescent="0.25"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22:101" x14ac:dyDescent="0.25"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2:101" x14ac:dyDescent="0.25"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2:101" x14ac:dyDescent="0.25"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22:101" x14ac:dyDescent="0.25"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22:101" x14ac:dyDescent="0.25"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22:101" x14ac:dyDescent="0.25"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22:101" x14ac:dyDescent="0.25"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2:101" x14ac:dyDescent="0.25"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2:101" x14ac:dyDescent="0.25"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2:101" x14ac:dyDescent="0.25"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2:101" x14ac:dyDescent="0.25"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2:101" x14ac:dyDescent="0.25"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2:101" x14ac:dyDescent="0.25"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2:101" x14ac:dyDescent="0.25"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22:101" x14ac:dyDescent="0.25"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22:101" x14ac:dyDescent="0.25"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22:101" x14ac:dyDescent="0.25"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</row>
    <row r="106" spans="1:101" x14ac:dyDescent="0.25"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</row>
    <row r="107" spans="1:101" x14ac:dyDescent="0.25"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</row>
    <row r="108" spans="1:101" x14ac:dyDescent="0.25"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</row>
    <row r="110" spans="1:101" x14ac:dyDescent="0.25">
      <c r="A110" t="s">
        <v>30</v>
      </c>
      <c r="B110" s="31">
        <v>0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1">
        <v>0</v>
      </c>
      <c r="CF110" s="31">
        <v>0</v>
      </c>
      <c r="CG110" s="31">
        <v>0</v>
      </c>
      <c r="CH110" s="31">
        <v>0</v>
      </c>
      <c r="CI110" s="31">
        <v>0</v>
      </c>
      <c r="CJ110" s="31">
        <v>0</v>
      </c>
      <c r="CK110" s="31">
        <v>0</v>
      </c>
      <c r="CL110" s="31">
        <v>0</v>
      </c>
      <c r="CM110" s="31">
        <v>0</v>
      </c>
      <c r="CN110" s="31">
        <v>0</v>
      </c>
      <c r="CO110" s="31">
        <v>0</v>
      </c>
      <c r="CP110" s="31">
        <v>0</v>
      </c>
      <c r="CQ110" s="31">
        <v>0</v>
      </c>
      <c r="CR110" s="31">
        <v>0</v>
      </c>
      <c r="CS110" s="31">
        <v>0</v>
      </c>
      <c r="CT110" s="31">
        <v>0</v>
      </c>
      <c r="CU110" s="31">
        <v>0</v>
      </c>
      <c r="CV110" s="31">
        <v>0</v>
      </c>
      <c r="CW110" s="31">
        <v>0</v>
      </c>
    </row>
    <row r="111" spans="1:101" x14ac:dyDescent="0.25">
      <c r="A111" t="s">
        <v>31</v>
      </c>
      <c r="B111" s="31">
        <v>1</v>
      </c>
      <c r="C111" s="31">
        <v>1</v>
      </c>
      <c r="D111" s="31">
        <v>1</v>
      </c>
      <c r="E111" s="31">
        <v>1</v>
      </c>
      <c r="F111" s="31">
        <v>1</v>
      </c>
      <c r="G111" s="31">
        <v>1</v>
      </c>
      <c r="H111" s="31">
        <v>1</v>
      </c>
      <c r="I111" s="31">
        <v>1</v>
      </c>
      <c r="J111" s="31">
        <v>1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1</v>
      </c>
      <c r="Q111" s="31">
        <v>1</v>
      </c>
      <c r="R111" s="31">
        <v>1</v>
      </c>
      <c r="S111" s="31">
        <v>1</v>
      </c>
      <c r="T111" s="31">
        <v>1</v>
      </c>
      <c r="U111" s="31">
        <v>1</v>
      </c>
      <c r="V111" s="31">
        <v>1</v>
      </c>
      <c r="W111" s="31">
        <v>1</v>
      </c>
      <c r="X111" s="31">
        <v>1</v>
      </c>
      <c r="Y111" s="31">
        <v>1</v>
      </c>
      <c r="Z111" s="31">
        <v>1</v>
      </c>
      <c r="AA111" s="31">
        <v>1</v>
      </c>
      <c r="AB111" s="31">
        <v>1</v>
      </c>
      <c r="AC111" s="31">
        <v>1</v>
      </c>
      <c r="AD111" s="31">
        <v>1</v>
      </c>
      <c r="AE111" s="31">
        <v>1</v>
      </c>
      <c r="AF111" s="31">
        <v>1</v>
      </c>
      <c r="AG111" s="31">
        <v>1</v>
      </c>
      <c r="AH111" s="31">
        <v>1</v>
      </c>
      <c r="AI111" s="31">
        <v>1</v>
      </c>
      <c r="AJ111" s="31">
        <v>1</v>
      </c>
      <c r="AK111" s="31">
        <v>1</v>
      </c>
      <c r="AL111" s="31">
        <v>1</v>
      </c>
      <c r="AM111" s="31">
        <v>1</v>
      </c>
      <c r="AN111" s="31">
        <v>1</v>
      </c>
      <c r="AO111" s="31">
        <v>1</v>
      </c>
      <c r="AP111" s="31">
        <v>1</v>
      </c>
      <c r="AQ111" s="31">
        <v>1</v>
      </c>
      <c r="AR111" s="31">
        <v>1</v>
      </c>
      <c r="AS111" s="31">
        <v>1</v>
      </c>
      <c r="AT111" s="31">
        <v>1</v>
      </c>
      <c r="AU111" s="31">
        <v>1</v>
      </c>
      <c r="AV111" s="31">
        <v>1</v>
      </c>
      <c r="AW111" s="31">
        <v>1</v>
      </c>
      <c r="AX111" s="31">
        <v>1</v>
      </c>
      <c r="AY111" s="31">
        <v>1</v>
      </c>
      <c r="AZ111" s="31">
        <v>1</v>
      </c>
      <c r="BA111" s="31">
        <v>1</v>
      </c>
      <c r="BB111" s="31">
        <v>1</v>
      </c>
      <c r="BC111" s="31">
        <v>1</v>
      </c>
      <c r="BD111" s="31">
        <v>1</v>
      </c>
      <c r="BE111" s="31">
        <v>1</v>
      </c>
      <c r="BF111" s="31">
        <v>1</v>
      </c>
      <c r="BG111" s="31">
        <v>1</v>
      </c>
      <c r="BH111" s="31">
        <v>1</v>
      </c>
      <c r="BI111" s="31">
        <v>1</v>
      </c>
      <c r="BJ111" s="31">
        <v>1</v>
      </c>
      <c r="BK111" s="31">
        <v>1</v>
      </c>
      <c r="BL111" s="31">
        <v>1</v>
      </c>
      <c r="BM111" s="31">
        <v>1</v>
      </c>
      <c r="BN111" s="31">
        <v>1</v>
      </c>
      <c r="BO111" s="31">
        <v>1</v>
      </c>
      <c r="BP111" s="31">
        <v>1</v>
      </c>
      <c r="BQ111" s="31">
        <v>1</v>
      </c>
      <c r="BR111" s="31">
        <v>1</v>
      </c>
      <c r="BS111" s="31">
        <v>1</v>
      </c>
      <c r="BT111" s="31">
        <v>1</v>
      </c>
      <c r="BU111" s="31">
        <v>1</v>
      </c>
      <c r="BV111" s="31">
        <v>1</v>
      </c>
      <c r="BW111" s="31">
        <v>1</v>
      </c>
      <c r="BX111" s="31">
        <v>1</v>
      </c>
      <c r="BY111" s="31">
        <v>1</v>
      </c>
      <c r="BZ111" s="31">
        <v>1</v>
      </c>
      <c r="CA111" s="31">
        <v>1</v>
      </c>
      <c r="CB111" s="31">
        <v>1</v>
      </c>
      <c r="CC111" s="31">
        <v>1</v>
      </c>
      <c r="CD111" s="31">
        <v>1</v>
      </c>
      <c r="CE111" s="31">
        <v>1</v>
      </c>
      <c r="CF111" s="31">
        <v>1</v>
      </c>
      <c r="CG111" s="31">
        <v>1</v>
      </c>
      <c r="CH111" s="31">
        <v>1</v>
      </c>
      <c r="CI111" s="31">
        <v>1</v>
      </c>
      <c r="CJ111" s="31">
        <v>1</v>
      </c>
      <c r="CK111" s="31">
        <v>1</v>
      </c>
      <c r="CL111" s="31">
        <v>1</v>
      </c>
      <c r="CM111" s="31">
        <v>1</v>
      </c>
      <c r="CN111" s="31">
        <v>1</v>
      </c>
      <c r="CO111" s="31">
        <v>1</v>
      </c>
      <c r="CP111" s="31">
        <v>1</v>
      </c>
      <c r="CQ111" s="31">
        <v>1</v>
      </c>
      <c r="CR111" s="31">
        <v>1</v>
      </c>
      <c r="CS111" s="31">
        <v>1</v>
      </c>
      <c r="CT111" s="31">
        <v>1</v>
      </c>
      <c r="CU111" s="31">
        <v>1</v>
      </c>
      <c r="CV111" s="31">
        <v>1</v>
      </c>
      <c r="CW111" s="31">
        <v>1</v>
      </c>
    </row>
    <row r="113" spans="1:2" x14ac:dyDescent="0.25">
      <c r="A113" t="s">
        <v>32</v>
      </c>
      <c r="B113" s="32">
        <v>4.2000000000000003E-2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224"/>
  <sheetViews>
    <sheetView topLeftCell="Q1" zoomScale="85" zoomScaleNormal="85" workbookViewId="0">
      <selection activeCell="L5" sqref="L5"/>
    </sheetView>
    <sheetView topLeftCell="P7" workbookViewId="1">
      <selection activeCell="Y13" sqref="Y13"/>
    </sheetView>
  </sheetViews>
  <sheetFormatPr defaultRowHeight="15" outlineLevelCol="1" x14ac:dyDescent="0.25"/>
  <cols>
    <col min="1" max="1" width="16.85546875" hidden="1" customWidth="1" outlineLevel="1"/>
    <col min="2" max="15" width="9.140625" hidden="1" customWidth="1" outlineLevel="1"/>
    <col min="16" max="16" width="9.140625" customWidth="1" collapsed="1"/>
    <col min="17" max="17" width="2.85546875" customWidth="1"/>
    <col min="18" max="18" width="14.42578125" customWidth="1"/>
    <col min="19" max="31" width="13" customWidth="1"/>
  </cols>
  <sheetData>
    <row r="1" spans="1:36" x14ac:dyDescent="0.25">
      <c r="Q1" s="52" t="s">
        <v>46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</row>
    <row r="3" spans="1:36" x14ac:dyDescent="0.25">
      <c r="R3" t="s">
        <v>17</v>
      </c>
      <c r="S3" s="45" t="str">
        <f>S10</f>
        <v>Apartment</v>
      </c>
      <c r="T3" s="45" t="str">
        <f t="shared" ref="T3:AE3" si="0">T10</f>
        <v>Industrial</v>
      </c>
      <c r="U3" s="45" t="str">
        <f t="shared" si="0"/>
        <v>Office</v>
      </c>
      <c r="V3" s="45" t="str">
        <f t="shared" si="0"/>
        <v>Retail</v>
      </c>
      <c r="W3" s="45" t="str">
        <f t="shared" si="0"/>
        <v>DataCenter</v>
      </c>
      <c r="X3" s="45" t="str">
        <f t="shared" si="0"/>
        <v>Hotel</v>
      </c>
      <c r="Y3" s="45" t="str">
        <f t="shared" si="0"/>
        <v>LifeScience</v>
      </c>
      <c r="Z3" s="45" t="str">
        <f t="shared" si="0"/>
        <v>Manufactured</v>
      </c>
      <c r="AA3" s="45" t="str">
        <f t="shared" si="0"/>
        <v>MedicalOffice</v>
      </c>
      <c r="AB3" s="45" t="str">
        <f t="shared" si="0"/>
        <v>SFR</v>
      </c>
      <c r="AC3" s="45" t="str">
        <f t="shared" si="0"/>
        <v>Seniors</v>
      </c>
      <c r="AD3" s="45" t="str">
        <f t="shared" si="0"/>
        <v>Storage</v>
      </c>
      <c r="AE3" s="45" t="str">
        <f t="shared" si="0"/>
        <v>Student</v>
      </c>
    </row>
    <row r="4" spans="1:36" x14ac:dyDescent="0.25">
      <c r="R4" t="s">
        <v>42</v>
      </c>
      <c r="S4" s="47">
        <f t="shared" ref="S4:AE4" ca="1" si="1">B35</f>
        <v>1</v>
      </c>
      <c r="T4" s="47">
        <f t="shared" ca="1" si="1"/>
        <v>1</v>
      </c>
      <c r="U4" s="47">
        <f t="shared" ca="1" si="1"/>
        <v>1</v>
      </c>
      <c r="V4" s="47">
        <f t="shared" ca="1" si="1"/>
        <v>1</v>
      </c>
      <c r="W4" s="47">
        <f t="shared" ca="1" si="1"/>
        <v>0.28749999999999998</v>
      </c>
      <c r="X4" s="47">
        <f t="shared" ca="1" si="1"/>
        <v>0.9375</v>
      </c>
      <c r="Y4" s="47">
        <f t="shared" ca="1" si="1"/>
        <v>0.96250000000000002</v>
      </c>
      <c r="Z4" s="47">
        <f t="shared" ca="1" si="1"/>
        <v>0.15000000000000002</v>
      </c>
      <c r="AA4" s="47">
        <f t="shared" ca="1" si="1"/>
        <v>0.83750000000000002</v>
      </c>
      <c r="AB4" s="47">
        <f t="shared" ca="1" si="1"/>
        <v>0.17500000000000004</v>
      </c>
      <c r="AC4" s="43">
        <f t="shared" ca="1" si="1"/>
        <v>1</v>
      </c>
      <c r="AD4" s="47">
        <f t="shared" ca="1" si="1"/>
        <v>0.97499999999999998</v>
      </c>
      <c r="AE4" s="47">
        <f t="shared" ca="1" si="1"/>
        <v>0.86250000000000004</v>
      </c>
      <c r="AF4" t="s">
        <v>44</v>
      </c>
    </row>
    <row r="5" spans="1:36" x14ac:dyDescent="0.25">
      <c r="R5" t="s">
        <v>43</v>
      </c>
      <c r="S5" s="48" t="s">
        <v>39</v>
      </c>
      <c r="T5" s="48" t="s">
        <v>39</v>
      </c>
      <c r="U5" s="48" t="s">
        <v>39</v>
      </c>
      <c r="V5" s="48" t="s">
        <v>39</v>
      </c>
      <c r="W5" s="48" t="s">
        <v>5</v>
      </c>
      <c r="X5" s="48" t="s">
        <v>6</v>
      </c>
      <c r="Y5" s="48" t="s">
        <v>6</v>
      </c>
      <c r="Z5" s="48" t="s">
        <v>4</v>
      </c>
      <c r="AA5" s="48" t="s">
        <v>6</v>
      </c>
      <c r="AB5" s="48" t="s">
        <v>4</v>
      </c>
      <c r="AC5" s="48" t="s">
        <v>4</v>
      </c>
      <c r="AD5" s="48" t="s">
        <v>5</v>
      </c>
      <c r="AE5" s="48" t="s">
        <v>4</v>
      </c>
      <c r="AF5" t="s">
        <v>45</v>
      </c>
    </row>
    <row r="8" spans="1:36" x14ac:dyDescent="0.25">
      <c r="Q8" s="52" t="s">
        <v>47</v>
      </c>
      <c r="R8" s="51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H8">
        <f ca="1">AD4*80</f>
        <v>78</v>
      </c>
    </row>
    <row r="9" spans="1:36" ht="12.75" customHeight="1" x14ac:dyDescent="0.25">
      <c r="T9" s="55">
        <f>S1+1</f>
        <v>1</v>
      </c>
      <c r="U9" s="55">
        <f t="shared" ref="U9:AE9" si="2">T9+1</f>
        <v>2</v>
      </c>
      <c r="V9" s="55">
        <f t="shared" si="2"/>
        <v>3</v>
      </c>
      <c r="W9" s="55">
        <f t="shared" si="2"/>
        <v>4</v>
      </c>
      <c r="X9" s="55">
        <f t="shared" si="2"/>
        <v>5</v>
      </c>
      <c r="Y9" s="55">
        <f t="shared" si="2"/>
        <v>6</v>
      </c>
      <c r="Z9" s="55">
        <f t="shared" si="2"/>
        <v>7</v>
      </c>
      <c r="AA9" s="55">
        <f t="shared" si="2"/>
        <v>8</v>
      </c>
      <c r="AB9" s="55">
        <f t="shared" si="2"/>
        <v>9</v>
      </c>
      <c r="AC9" s="55">
        <f t="shared" si="2"/>
        <v>10</v>
      </c>
      <c r="AD9" s="55">
        <f t="shared" si="2"/>
        <v>11</v>
      </c>
      <c r="AE9" s="55">
        <f t="shared" si="2"/>
        <v>12</v>
      </c>
    </row>
    <row r="10" spans="1:36" ht="17.25" x14ac:dyDescent="0.4">
      <c r="A10" s="49"/>
      <c r="B10" s="49" t="s">
        <v>4</v>
      </c>
      <c r="C10" s="49" t="s">
        <v>5</v>
      </c>
      <c r="D10" s="49" t="s">
        <v>6</v>
      </c>
      <c r="E10" s="49" t="s">
        <v>7</v>
      </c>
      <c r="F10" s="49" t="s">
        <v>33</v>
      </c>
      <c r="G10" s="49" t="s">
        <v>11</v>
      </c>
      <c r="H10" s="49" t="s">
        <v>34</v>
      </c>
      <c r="I10" s="49" t="s">
        <v>16</v>
      </c>
      <c r="J10" s="49" t="s">
        <v>35</v>
      </c>
      <c r="K10" s="49" t="s">
        <v>15</v>
      </c>
      <c r="L10" s="49" t="s">
        <v>8</v>
      </c>
      <c r="M10" s="49" t="s">
        <v>9</v>
      </c>
      <c r="N10" s="49" t="s">
        <v>12</v>
      </c>
      <c r="R10" s="46" t="s">
        <v>39</v>
      </c>
      <c r="S10" s="41" t="str">
        <f t="shared" ref="S10:AE10" si="3">B10</f>
        <v>Apartment</v>
      </c>
      <c r="T10" s="41" t="str">
        <f t="shared" si="3"/>
        <v>Industrial</v>
      </c>
      <c r="U10" s="41" t="str">
        <f t="shared" si="3"/>
        <v>Office</v>
      </c>
      <c r="V10" s="41" t="str">
        <f t="shared" si="3"/>
        <v>Retail</v>
      </c>
      <c r="W10" s="41" t="str">
        <f t="shared" si="3"/>
        <v>DataCenter</v>
      </c>
      <c r="X10" s="41" t="str">
        <f t="shared" si="3"/>
        <v>Hotel</v>
      </c>
      <c r="Y10" s="41" t="str">
        <f t="shared" si="3"/>
        <v>LifeScience</v>
      </c>
      <c r="Z10" s="41" t="str">
        <f t="shared" si="3"/>
        <v>Manufactured</v>
      </c>
      <c r="AA10" s="41" t="str">
        <f t="shared" si="3"/>
        <v>MedicalOffice</v>
      </c>
      <c r="AB10" s="41" t="str">
        <f t="shared" si="3"/>
        <v>SFR</v>
      </c>
      <c r="AC10" s="41" t="str">
        <f t="shared" si="3"/>
        <v>Seniors</v>
      </c>
      <c r="AD10" s="41" t="str">
        <f t="shared" si="3"/>
        <v>Storage</v>
      </c>
      <c r="AE10" s="41" t="str">
        <f t="shared" si="3"/>
        <v>Student</v>
      </c>
    </row>
    <row r="11" spans="1:36" x14ac:dyDescent="0.25">
      <c r="A11" s="49" t="s">
        <v>4</v>
      </c>
      <c r="B11" s="50">
        <f ca="1">_xlfn.COVARIANCE.S(INDIRECT("'" &amp; $A11 &amp; "'!K7:K86"), INDIRECT("'" &amp; B$10 &amp; "'!K7:K86"))*4</f>
        <v>7.0641450153591965E-3</v>
      </c>
      <c r="C11" s="50">
        <f t="shared" ref="C11:N11" ca="1" si="4">_xlfn.COVARIANCE.S(INDIRECT("'" &amp; $A11 &amp; "'!K7:K86"), INDIRECT("'" &amp; C$10 &amp; "'!K7:K86"))*4</f>
        <v>7.8517629524474282E-3</v>
      </c>
      <c r="D11" s="50">
        <f t="shared" ca="1" si="4"/>
        <v>8.5357734084982456E-3</v>
      </c>
      <c r="E11" s="50">
        <f t="shared" ca="1" si="4"/>
        <v>4.9623100974217063E-3</v>
      </c>
      <c r="F11" s="50">
        <f t="shared" ca="1" si="4"/>
        <v>2.7196364668076825E-3</v>
      </c>
      <c r="G11" s="50">
        <f t="shared" ca="1" si="4"/>
        <v>4.5531987107173847E-3</v>
      </c>
      <c r="H11" s="50">
        <f t="shared" ca="1" si="4"/>
        <v>7.1024148482642492E-3</v>
      </c>
      <c r="I11" s="50">
        <f t="shared" ca="1" si="4"/>
        <v>4.6230568841358182E-4</v>
      </c>
      <c r="J11" s="50">
        <f t="shared" ca="1" si="4"/>
        <v>3.8791355813437567E-3</v>
      </c>
      <c r="K11" s="50">
        <f t="shared" ca="1" si="4"/>
        <v>1.8155095427107474E-2</v>
      </c>
      <c r="L11" s="50">
        <f t="shared" ca="1" si="4"/>
        <v>2.6504499252535431E-3</v>
      </c>
      <c r="M11" s="50">
        <f t="shared" ca="1" si="4"/>
        <v>5.6805480744432498E-3</v>
      </c>
      <c r="N11" s="50">
        <f t="shared" ca="1" si="4"/>
        <v>1.5681671118309812E-3</v>
      </c>
      <c r="Q11" s="54">
        <v>0</v>
      </c>
      <c r="R11" s="40" t="str">
        <f>A11</f>
        <v>Apartment</v>
      </c>
      <c r="S11" s="44">
        <f t="shared" ref="S11:S23" ca="1" si="5">CORREL(S$37:S$116,OFFSET(S$37:S$116,0,$Q11-S$1))</f>
        <v>0.99999999999999989</v>
      </c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I11" s="42"/>
    </row>
    <row r="12" spans="1:36" x14ac:dyDescent="0.25">
      <c r="A12" s="49" t="s">
        <v>5</v>
      </c>
      <c r="B12" s="50">
        <f t="shared" ref="B12:N23" ca="1" si="6">_xlfn.COVARIANCE.S(INDIRECT("'" &amp; $A12 &amp; "'!K7:K86"), INDIRECT("'" &amp; B$10 &amp; "'!K7:K86"))*4</f>
        <v>7.8517629524474282E-3</v>
      </c>
      <c r="C12" s="50">
        <f t="shared" ca="1" si="6"/>
        <v>1.201099010864161E-2</v>
      </c>
      <c r="D12" s="50">
        <f t="shared" ca="1" si="6"/>
        <v>1.0018156850639967E-2</v>
      </c>
      <c r="E12" s="50">
        <f t="shared" ca="1" si="6"/>
        <v>5.5227877249103717E-3</v>
      </c>
      <c r="F12" s="50">
        <f t="shared" ca="1" si="6"/>
        <v>4.970205665501084E-3</v>
      </c>
      <c r="G12" s="50">
        <f t="shared" ca="1" si="6"/>
        <v>5.986024351724864E-3</v>
      </c>
      <c r="H12" s="50">
        <f t="shared" ca="1" si="6"/>
        <v>8.8730470736160423E-3</v>
      </c>
      <c r="I12" s="50">
        <f t="shared" ca="1" si="6"/>
        <v>-1.3667762338472741E-3</v>
      </c>
      <c r="J12" s="50">
        <f t="shared" ca="1" si="6"/>
        <v>5.1033042954030479E-3</v>
      </c>
      <c r="K12" s="50">
        <f t="shared" ca="1" si="6"/>
        <v>2.7272216716163183E-2</v>
      </c>
      <c r="L12" s="50">
        <f t="shared" ca="1" si="6"/>
        <v>1.9597947638639031E-3</v>
      </c>
      <c r="M12" s="50">
        <f t="shared" ca="1" si="6"/>
        <v>7.3110452182324481E-3</v>
      </c>
      <c r="N12" s="50">
        <f t="shared" ca="1" si="6"/>
        <v>2.3317981156151771E-3</v>
      </c>
      <c r="Q12" s="54">
        <f>Q11+1</f>
        <v>1</v>
      </c>
      <c r="R12" s="40" t="str">
        <f t="shared" ref="R12:R23" si="7">A12</f>
        <v>Industrial</v>
      </c>
      <c r="S12" s="44">
        <f t="shared" ca="1" si="5"/>
        <v>0.85240889296873446</v>
      </c>
      <c r="T12" s="44">
        <f t="shared" ref="T12:T23" ca="1" si="8">CORREL(T$37:T$116,OFFSET(T$37:T$116,0,$Q12-T$9))</f>
        <v>1</v>
      </c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I12" s="32"/>
      <c r="AJ12" s="29"/>
    </row>
    <row r="13" spans="1:36" x14ac:dyDescent="0.25">
      <c r="A13" s="49" t="s">
        <v>6</v>
      </c>
      <c r="B13" s="50">
        <f t="shared" ca="1" si="6"/>
        <v>8.5357734084982456E-3</v>
      </c>
      <c r="C13" s="50">
        <f t="shared" ca="1" si="6"/>
        <v>1.0018156850639967E-2</v>
      </c>
      <c r="D13" s="50">
        <f t="shared" ca="1" si="6"/>
        <v>1.5178770968847458E-2</v>
      </c>
      <c r="E13" s="50">
        <f t="shared" ca="1" si="6"/>
        <v>7.3510271738829744E-3</v>
      </c>
      <c r="F13" s="50">
        <f t="shared" ca="1" si="6"/>
        <v>3.8767699570654264E-3</v>
      </c>
      <c r="G13" s="50">
        <f t="shared" ca="1" si="6"/>
        <v>9.0860404114779299E-3</v>
      </c>
      <c r="H13" s="50">
        <f t="shared" ca="1" si="6"/>
        <v>1.1923220015476882E-2</v>
      </c>
      <c r="I13" s="50">
        <f t="shared" ca="1" si="6"/>
        <v>-2.3767154795856201E-3</v>
      </c>
      <c r="J13" s="50">
        <f t="shared" ca="1" si="6"/>
        <v>7.2373684105073244E-3</v>
      </c>
      <c r="K13" s="50">
        <f t="shared" ca="1" si="6"/>
        <v>1.1789751784187535E-2</v>
      </c>
      <c r="L13" s="50">
        <f t="shared" ca="1" si="6"/>
        <v>4.4658519293801473E-3</v>
      </c>
      <c r="M13" s="50">
        <f t="shared" ca="1" si="6"/>
        <v>7.3885303912343157E-3</v>
      </c>
      <c r="N13" s="50">
        <f t="shared" ca="1" si="6"/>
        <v>1.6774693151616362E-3</v>
      </c>
      <c r="Q13" s="54">
        <f t="shared" ref="Q13:Q23" si="9">Q12+1</f>
        <v>2</v>
      </c>
      <c r="R13" s="40" t="str">
        <f t="shared" si="7"/>
        <v>Office</v>
      </c>
      <c r="S13" s="44">
        <f t="shared" ca="1" si="5"/>
        <v>0.82431797616072722</v>
      </c>
      <c r="T13" s="44">
        <f t="shared" ca="1" si="8"/>
        <v>0.74195936070658386</v>
      </c>
      <c r="U13" s="44">
        <f t="shared" ref="U13:U23" ca="1" si="10">CORREL(U$37:U$116,OFFSET(U$37:U$116,0,$Q13-U$9))</f>
        <v>1</v>
      </c>
      <c r="V13" s="44"/>
      <c r="W13" s="44"/>
      <c r="X13" s="44"/>
      <c r="Y13" s="44"/>
      <c r="Z13" s="44"/>
      <c r="AA13" s="44"/>
      <c r="AB13" s="44"/>
      <c r="AC13" s="44"/>
      <c r="AD13" s="44"/>
      <c r="AE13" s="44"/>
    </row>
    <row r="14" spans="1:36" x14ac:dyDescent="0.25">
      <c r="A14" s="49" t="s">
        <v>7</v>
      </c>
      <c r="B14" s="50">
        <f t="shared" ca="1" si="6"/>
        <v>4.9623100974217063E-3</v>
      </c>
      <c r="C14" s="50">
        <f t="shared" ca="1" si="6"/>
        <v>5.5227877249103717E-3</v>
      </c>
      <c r="D14" s="50">
        <f t="shared" ca="1" si="6"/>
        <v>7.3510271738829744E-3</v>
      </c>
      <c r="E14" s="50">
        <f t="shared" ca="1" si="6"/>
        <v>6.753491997199928E-3</v>
      </c>
      <c r="F14" s="50">
        <f t="shared" ca="1" si="6"/>
        <v>1.9150966312786962E-3</v>
      </c>
      <c r="G14" s="50">
        <f t="shared" ca="1" si="6"/>
        <v>5.7577756091628726E-3</v>
      </c>
      <c r="H14" s="50">
        <f t="shared" ca="1" si="6"/>
        <v>4.5886264546759993E-3</v>
      </c>
      <c r="I14" s="50">
        <f t="shared" ca="1" si="6"/>
        <v>-4.1258291692096921E-4</v>
      </c>
      <c r="J14" s="50">
        <f t="shared" ca="1" si="6"/>
        <v>3.0545714294534761E-3</v>
      </c>
      <c r="K14" s="50">
        <f t="shared" ca="1" si="6"/>
        <v>6.470991907406104E-3</v>
      </c>
      <c r="L14" s="50">
        <f t="shared" ca="1" si="6"/>
        <v>2.8075659965163266E-3</v>
      </c>
      <c r="M14" s="50">
        <f t="shared" ca="1" si="6"/>
        <v>4.0811974139641945E-3</v>
      </c>
      <c r="N14" s="50">
        <f t="shared" ca="1" si="6"/>
        <v>1.4471843436699285E-3</v>
      </c>
      <c r="Q14" s="54">
        <f t="shared" si="9"/>
        <v>3</v>
      </c>
      <c r="R14" s="40" t="str">
        <f t="shared" si="7"/>
        <v>Retail</v>
      </c>
      <c r="S14" s="44">
        <f t="shared" ca="1" si="5"/>
        <v>0.71843900428607121</v>
      </c>
      <c r="T14" s="44">
        <f t="shared" ca="1" si="8"/>
        <v>0.6132036785251308</v>
      </c>
      <c r="U14" s="44">
        <f t="shared" ca="1" si="10"/>
        <v>0.72604832760053295</v>
      </c>
      <c r="V14" s="44">
        <f t="shared" ref="V14:V23" ca="1" si="11">CORREL(V$37:V$116,OFFSET(V$37:V$116,0,$Q14-V$9))</f>
        <v>0.99999999999999989</v>
      </c>
      <c r="W14" s="44"/>
      <c r="X14" s="44"/>
      <c r="Y14" s="44"/>
      <c r="Z14" s="44"/>
      <c r="AA14" s="44"/>
      <c r="AB14" s="44"/>
      <c r="AC14" s="44"/>
      <c r="AD14" s="44"/>
      <c r="AE14" s="44"/>
    </row>
    <row r="15" spans="1:36" x14ac:dyDescent="0.25">
      <c r="A15" s="49" t="s">
        <v>33</v>
      </c>
      <c r="B15" s="50">
        <f t="shared" ca="1" si="6"/>
        <v>2.7196364668076825E-3</v>
      </c>
      <c r="C15" s="50">
        <f t="shared" ca="1" si="6"/>
        <v>4.970205665501084E-3</v>
      </c>
      <c r="D15" s="50">
        <f t="shared" ca="1" si="6"/>
        <v>3.8767699570654264E-3</v>
      </c>
      <c r="E15" s="50">
        <f t="shared" ca="1" si="6"/>
        <v>1.9150966312786962E-3</v>
      </c>
      <c r="F15" s="50">
        <f t="shared" ca="1" si="6"/>
        <v>3.795006261603345E-3</v>
      </c>
      <c r="G15" s="50">
        <f t="shared" ca="1" si="6"/>
        <v>5.5901583795279911E-4</v>
      </c>
      <c r="H15" s="50">
        <f t="shared" ca="1" si="6"/>
        <v>2.7234562945898533E-3</v>
      </c>
      <c r="I15" s="50">
        <f t="shared" ca="1" si="6"/>
        <v>1.6463136973081548E-4</v>
      </c>
      <c r="J15" s="50">
        <f t="shared" ca="1" si="6"/>
        <v>1.5169414391148891E-3</v>
      </c>
      <c r="K15" s="50">
        <f t="shared" ca="1" si="6"/>
        <v>7.5012681566520383E-4</v>
      </c>
      <c r="L15" s="50">
        <f t="shared" ca="1" si="6"/>
        <v>6.4461816243684979E-4</v>
      </c>
      <c r="M15" s="50">
        <f t="shared" ca="1" si="6"/>
        <v>2.0725215406105194E-3</v>
      </c>
      <c r="N15" s="50">
        <f t="shared" ca="1" si="6"/>
        <v>3.9534564851145489E-4</v>
      </c>
      <c r="Q15" s="54">
        <f t="shared" si="9"/>
        <v>4</v>
      </c>
      <c r="R15" s="40" t="str">
        <f t="shared" si="7"/>
        <v>DataCenter</v>
      </c>
      <c r="S15" s="44">
        <f t="shared" ca="1" si="5"/>
        <v>0.78323952890506299</v>
      </c>
      <c r="T15" s="44">
        <f t="shared" ca="1" si="8"/>
        <v>0.81419285329786406</v>
      </c>
      <c r="U15" s="44">
        <f t="shared" ca="1" si="10"/>
        <v>0.78257957693075175</v>
      </c>
      <c r="V15" s="44">
        <f t="shared" ca="1" si="11"/>
        <v>0.64199271686300607</v>
      </c>
      <c r="W15" s="44">
        <f t="shared" ref="W15:W23" ca="1" si="12">CORREL(W$37:W$116,OFFSET(W$37:W$116,0,$Q15-W$9))</f>
        <v>0.99999999999999989</v>
      </c>
      <c r="X15" s="44"/>
      <c r="Y15" s="44"/>
      <c r="Z15" s="44"/>
      <c r="AA15" s="44"/>
      <c r="AB15" s="44"/>
      <c r="AC15" s="44"/>
      <c r="AD15" s="44"/>
      <c r="AE15" s="44"/>
    </row>
    <row r="16" spans="1:36" x14ac:dyDescent="0.25">
      <c r="A16" s="49" t="s">
        <v>11</v>
      </c>
      <c r="B16" s="50">
        <f t="shared" ca="1" si="6"/>
        <v>4.5531987107173847E-3</v>
      </c>
      <c r="C16" s="50">
        <f t="shared" ca="1" si="6"/>
        <v>5.986024351724864E-3</v>
      </c>
      <c r="D16" s="50">
        <f t="shared" ca="1" si="6"/>
        <v>9.0860404114779299E-3</v>
      </c>
      <c r="E16" s="50">
        <f t="shared" ca="1" si="6"/>
        <v>5.7577756091628726E-3</v>
      </c>
      <c r="F16" s="50">
        <f t="shared" ca="1" si="6"/>
        <v>5.5901583795279911E-4</v>
      </c>
      <c r="G16" s="50">
        <f t="shared" ca="1" si="6"/>
        <v>1.7522044582456053E-2</v>
      </c>
      <c r="H16" s="50">
        <f t="shared" ca="1" si="6"/>
        <v>1.0078022991288588E-2</v>
      </c>
      <c r="I16" s="50">
        <f t="shared" ca="1" si="6"/>
        <v>2.9746545477989106E-4</v>
      </c>
      <c r="J16" s="50">
        <f t="shared" ca="1" si="6"/>
        <v>6.9534920805873271E-3</v>
      </c>
      <c r="K16" s="50">
        <f t="shared" ca="1" si="6"/>
        <v>4.4843358133222471E-3</v>
      </c>
      <c r="L16" s="50">
        <f t="shared" ca="1" si="6"/>
        <v>3.1605183533951445E-3</v>
      </c>
      <c r="M16" s="50">
        <f t="shared" ca="1" si="6"/>
        <v>4.6451498336913749E-3</v>
      </c>
      <c r="N16" s="50">
        <f t="shared" ca="1" si="6"/>
        <v>1.6129045026932309E-3</v>
      </c>
      <c r="Q16" s="54">
        <f t="shared" si="9"/>
        <v>5</v>
      </c>
      <c r="R16" s="40" t="str">
        <f t="shared" si="7"/>
        <v>Hotel</v>
      </c>
      <c r="S16" s="44">
        <f t="shared" ca="1" si="5"/>
        <v>0.4348597588834488</v>
      </c>
      <c r="T16" s="44">
        <f t="shared" ca="1" si="8"/>
        <v>0.43119988559288464</v>
      </c>
      <c r="U16" s="44">
        <f t="shared" ca="1" si="10"/>
        <v>0.5680146715844604</v>
      </c>
      <c r="V16" s="44">
        <f t="shared" ca="1" si="11"/>
        <v>0.54108535513649736</v>
      </c>
      <c r="W16" s="44">
        <f t="shared" ca="1" si="12"/>
        <v>0.46633327032320154</v>
      </c>
      <c r="X16" s="44">
        <f t="shared" ref="X16:X23" ca="1" si="13">CORREL(X$37:X$116,OFFSET(X$37:X$116,0,$Q16-X$9))</f>
        <v>1</v>
      </c>
      <c r="Y16" s="44"/>
      <c r="Z16" s="44"/>
      <c r="AA16" s="44"/>
      <c r="AB16" s="44"/>
      <c r="AC16" s="44"/>
      <c r="AD16" s="44"/>
      <c r="AE16" s="44"/>
    </row>
    <row r="17" spans="1:31" x14ac:dyDescent="0.25">
      <c r="A17" s="49" t="s">
        <v>34</v>
      </c>
      <c r="B17" s="50">
        <f t="shared" ca="1" si="6"/>
        <v>7.1024148482642492E-3</v>
      </c>
      <c r="C17" s="50">
        <f t="shared" ca="1" si="6"/>
        <v>8.8730470736160423E-3</v>
      </c>
      <c r="D17" s="50">
        <f t="shared" ca="1" si="6"/>
        <v>1.1923220015476882E-2</v>
      </c>
      <c r="E17" s="50">
        <f t="shared" ca="1" si="6"/>
        <v>4.5886264546759993E-3</v>
      </c>
      <c r="F17" s="50">
        <f t="shared" ca="1" si="6"/>
        <v>2.7234562945898533E-3</v>
      </c>
      <c r="G17" s="50">
        <f t="shared" ca="1" si="6"/>
        <v>1.0078022991288588E-2</v>
      </c>
      <c r="H17" s="50">
        <f t="shared" ca="1" si="6"/>
        <v>2.3769561311179729E-2</v>
      </c>
      <c r="I17" s="50">
        <f t="shared" ca="1" si="6"/>
        <v>1.1728728771088543E-4</v>
      </c>
      <c r="J17" s="50">
        <f t="shared" ca="1" si="6"/>
        <v>5.6350079122560754E-3</v>
      </c>
      <c r="K17" s="50">
        <f t="shared" ca="1" si="6"/>
        <v>1.4649817519647919E-2</v>
      </c>
      <c r="L17" s="50">
        <f t="shared" ca="1" si="6"/>
        <v>4.3931368202007664E-3</v>
      </c>
      <c r="M17" s="50">
        <f t="shared" ca="1" si="6"/>
        <v>7.1680878220598499E-3</v>
      </c>
      <c r="N17" s="50">
        <f t="shared" ca="1" si="6"/>
        <v>7.5940623072683891E-4</v>
      </c>
      <c r="Q17" s="54">
        <f t="shared" si="9"/>
        <v>6</v>
      </c>
      <c r="R17" s="40" t="str">
        <f t="shared" si="7"/>
        <v>LifeScience</v>
      </c>
      <c r="S17" s="44">
        <f t="shared" ca="1" si="5"/>
        <v>0.55515998806601574</v>
      </c>
      <c r="T17" s="44">
        <f t="shared" ca="1" si="8"/>
        <v>0.53491113437349858</v>
      </c>
      <c r="U17" s="44">
        <f t="shared" ca="1" si="10"/>
        <v>0.63221227319688122</v>
      </c>
      <c r="V17" s="44">
        <f t="shared" ca="1" si="11"/>
        <v>0.36534697305782976</v>
      </c>
      <c r="W17" s="44">
        <f t="shared" ca="1" si="12"/>
        <v>0.55019052206749286</v>
      </c>
      <c r="X17" s="44">
        <f t="shared" ca="1" si="13"/>
        <v>0.50074791219945847</v>
      </c>
      <c r="Y17" s="44">
        <f t="shared" ref="Y17:Y23" ca="1" si="14">CORREL(Y$37:Y$116,OFFSET(Y$37:Y$116,0,$Q17-Y$9))</f>
        <v>0.99999999999999989</v>
      </c>
      <c r="Z17" s="44"/>
      <c r="AA17" s="44"/>
      <c r="AB17" s="44"/>
      <c r="AC17" s="44"/>
      <c r="AD17" s="44"/>
      <c r="AE17" s="44"/>
    </row>
    <row r="18" spans="1:31" x14ac:dyDescent="0.25">
      <c r="A18" s="49" t="s">
        <v>16</v>
      </c>
      <c r="B18" s="50">
        <f t="shared" ca="1" si="6"/>
        <v>4.6230568841358182E-4</v>
      </c>
      <c r="C18" s="50">
        <f t="shared" ca="1" si="6"/>
        <v>-1.3667762338472741E-3</v>
      </c>
      <c r="D18" s="50">
        <f t="shared" ca="1" si="6"/>
        <v>-2.3767154795856201E-3</v>
      </c>
      <c r="E18" s="50">
        <f t="shared" ca="1" si="6"/>
        <v>-4.1258291692096921E-4</v>
      </c>
      <c r="F18" s="50">
        <f t="shared" ca="1" si="6"/>
        <v>1.6463136973081548E-4</v>
      </c>
      <c r="G18" s="50">
        <f t="shared" ca="1" si="6"/>
        <v>2.9746545477989106E-4</v>
      </c>
      <c r="H18" s="50">
        <f t="shared" ca="1" si="6"/>
        <v>1.1728728771088543E-4</v>
      </c>
      <c r="I18" s="50">
        <f t="shared" ca="1" si="6"/>
        <v>6.1557655979983606E-3</v>
      </c>
      <c r="J18" s="50">
        <f t="shared" ca="1" si="6"/>
        <v>3.3006542855894494E-4</v>
      </c>
      <c r="K18" s="50">
        <f t="shared" ca="1" si="6"/>
        <v>1.4256543606165433E-3</v>
      </c>
      <c r="L18" s="50">
        <f t="shared" ca="1" si="6"/>
        <v>4.3174458827288024E-4</v>
      </c>
      <c r="M18" s="50">
        <f t="shared" ca="1" si="6"/>
        <v>8.8970068644179728E-4</v>
      </c>
      <c r="N18" s="50">
        <f t="shared" ca="1" si="6"/>
        <v>-1.6514137405430342E-4</v>
      </c>
      <c r="Q18" s="54">
        <f t="shared" si="9"/>
        <v>7</v>
      </c>
      <c r="R18" s="40" t="str">
        <f t="shared" si="7"/>
        <v>Manufactured</v>
      </c>
      <c r="S18" s="44">
        <f t="shared" ca="1" si="5"/>
        <v>0.85445615742708825</v>
      </c>
      <c r="T18" s="44">
        <f t="shared" ca="1" si="8"/>
        <v>0.67520902002952632</v>
      </c>
      <c r="U18" s="44">
        <f t="shared" ca="1" si="10"/>
        <v>0.62861665254747923</v>
      </c>
      <c r="V18" s="44">
        <f t="shared" ca="1" si="11"/>
        <v>0.62009276916471223</v>
      </c>
      <c r="W18" s="44">
        <f t="shared" ca="1" si="12"/>
        <v>0.72310658696112906</v>
      </c>
      <c r="X18" s="44">
        <f t="shared" ca="1" si="13"/>
        <v>0.46944606222004287</v>
      </c>
      <c r="Y18" s="44">
        <f t="shared" ca="1" si="14"/>
        <v>0.46383254271560997</v>
      </c>
      <c r="Z18" s="44">
        <f t="shared" ref="Z18:Z23" ca="1" si="15">CORREL(Z$37:Z$116,OFFSET(Z$37:Z$116,0,$Q18-Z$9))</f>
        <v>1</v>
      </c>
      <c r="AA18" s="44"/>
      <c r="AB18" s="44"/>
      <c r="AC18" s="44"/>
      <c r="AD18" s="44"/>
      <c r="AE18" s="44"/>
    </row>
    <row r="19" spans="1:31" x14ac:dyDescent="0.25">
      <c r="A19" s="49" t="s">
        <v>35</v>
      </c>
      <c r="B19" s="50">
        <f t="shared" ca="1" si="6"/>
        <v>3.8791355813437567E-3</v>
      </c>
      <c r="C19" s="50">
        <f t="shared" ca="1" si="6"/>
        <v>5.1033042954030479E-3</v>
      </c>
      <c r="D19" s="50">
        <f t="shared" ca="1" si="6"/>
        <v>7.2373684105073244E-3</v>
      </c>
      <c r="E19" s="50">
        <f t="shared" ca="1" si="6"/>
        <v>3.0545714294534761E-3</v>
      </c>
      <c r="F19" s="50">
        <f t="shared" ca="1" si="6"/>
        <v>1.5169414391148891E-3</v>
      </c>
      <c r="G19" s="50">
        <f t="shared" ca="1" si="6"/>
        <v>6.9534920805873271E-3</v>
      </c>
      <c r="H19" s="50">
        <f t="shared" ca="1" si="6"/>
        <v>5.6350079122560754E-3</v>
      </c>
      <c r="I19" s="50">
        <f t="shared" ca="1" si="6"/>
        <v>3.3006542855894494E-4</v>
      </c>
      <c r="J19" s="50">
        <f t="shared" ca="1" si="6"/>
        <v>7.9411679695290897E-3</v>
      </c>
      <c r="K19" s="50">
        <f t="shared" ca="1" si="6"/>
        <v>6.1234946947127467E-3</v>
      </c>
      <c r="L19" s="50">
        <f t="shared" ca="1" si="6"/>
        <v>1.3444289365997619E-3</v>
      </c>
      <c r="M19" s="50">
        <f t="shared" ca="1" si="6"/>
        <v>3.2672045199487617E-3</v>
      </c>
      <c r="N19" s="50">
        <f t="shared" ca="1" si="6"/>
        <v>9.56713046254724E-4</v>
      </c>
      <c r="Q19" s="54">
        <f t="shared" si="9"/>
        <v>8</v>
      </c>
      <c r="R19" s="40" t="str">
        <f t="shared" si="7"/>
        <v>MedicalOffice</v>
      </c>
      <c r="S19" s="44">
        <f t="shared" ca="1" si="5"/>
        <v>0.52669632351839613</v>
      </c>
      <c r="T19" s="44">
        <f t="shared" ca="1" si="8"/>
        <v>0.53693220934096009</v>
      </c>
      <c r="U19" s="44">
        <f t="shared" ca="1" si="10"/>
        <v>0.70132300788161583</v>
      </c>
      <c r="V19" s="44">
        <f t="shared" ca="1" si="11"/>
        <v>0.44908922651314287</v>
      </c>
      <c r="W19" s="44">
        <f t="shared" ca="1" si="12"/>
        <v>0.5810818390677569</v>
      </c>
      <c r="X19" s="44">
        <f t="shared" ca="1" si="13"/>
        <v>0.64631585522759338</v>
      </c>
      <c r="Y19" s="44">
        <f t="shared" ca="1" si="14"/>
        <v>0.53686916747781299</v>
      </c>
      <c r="Z19" s="44">
        <f t="shared" ca="1" si="15"/>
        <v>0.44915052404582217</v>
      </c>
      <c r="AA19" s="44">
        <f ca="1">CORREL(AA$37:AA$116,OFFSET(AA$37:AA$116,0,$Q19-AA$9))</f>
        <v>1</v>
      </c>
      <c r="AB19" s="44"/>
      <c r="AC19" s="44"/>
      <c r="AD19" s="44"/>
      <c r="AE19" s="44"/>
    </row>
    <row r="20" spans="1:31" x14ac:dyDescent="0.25">
      <c r="A20" s="49" t="s">
        <v>15</v>
      </c>
      <c r="B20" s="50">
        <f t="shared" ca="1" si="6"/>
        <v>1.8155095427107474E-2</v>
      </c>
      <c r="C20" s="50">
        <f t="shared" ca="1" si="6"/>
        <v>2.7272216716163183E-2</v>
      </c>
      <c r="D20" s="50">
        <f t="shared" ca="1" si="6"/>
        <v>1.1789751784187535E-2</v>
      </c>
      <c r="E20" s="50">
        <f t="shared" ca="1" si="6"/>
        <v>6.470991907406104E-3</v>
      </c>
      <c r="F20" s="50">
        <f t="shared" ca="1" si="6"/>
        <v>7.5012681566520383E-4</v>
      </c>
      <c r="G20" s="50">
        <f t="shared" ca="1" si="6"/>
        <v>4.4843358133222471E-3</v>
      </c>
      <c r="H20" s="50">
        <f t="shared" ca="1" si="6"/>
        <v>1.4649817519647919E-2</v>
      </c>
      <c r="I20" s="50">
        <f t="shared" ca="1" si="6"/>
        <v>1.4256543606165433E-3</v>
      </c>
      <c r="J20" s="50">
        <f t="shared" ca="1" si="6"/>
        <v>6.1234946947127467E-3</v>
      </c>
      <c r="K20" s="50">
        <f t="shared" ca="1" si="6"/>
        <v>5.1441489702406543E-2</v>
      </c>
      <c r="L20" s="50">
        <f t="shared" ca="1" si="6"/>
        <v>3.0282636048969279E-3</v>
      </c>
      <c r="M20" s="50">
        <f t="shared" ca="1" si="6"/>
        <v>2.1172173071386819E-2</v>
      </c>
      <c r="N20" s="50">
        <f t="shared" ca="1" si="6"/>
        <v>3.2538277245896603E-3</v>
      </c>
      <c r="Q20" s="54">
        <f t="shared" si="9"/>
        <v>9</v>
      </c>
      <c r="R20" s="40" t="str">
        <f t="shared" si="7"/>
        <v>SFR</v>
      </c>
      <c r="S20" s="44">
        <f t="shared" ca="1" si="5"/>
        <v>0.8332664867014048</v>
      </c>
      <c r="T20" s="44">
        <f t="shared" ca="1" si="8"/>
        <v>0.76036478797778162</v>
      </c>
      <c r="U20" s="44">
        <f t="shared" ca="1" si="10"/>
        <v>0.58607633271712523</v>
      </c>
      <c r="V20" s="44">
        <f t="shared" ca="1" si="11"/>
        <v>0.5370873673645411</v>
      </c>
      <c r="W20" s="44">
        <f t="shared" ca="1" si="12"/>
        <v>0.51343742782009838</v>
      </c>
      <c r="X20" s="44">
        <f t="shared" ca="1" si="13"/>
        <v>0.36211385445115229</v>
      </c>
      <c r="Y20" s="44">
        <f t="shared" ca="1" si="14"/>
        <v>0.43871716486155715</v>
      </c>
      <c r="Z20" s="44">
        <f t="shared" ca="1" si="15"/>
        <v>0.73521350724089918</v>
      </c>
      <c r="AA20" s="44">
        <f ca="1">CORREL(AA$37:AA$116,OFFSET(AA$37:AA$116,0,$Q20-AA$9))</f>
        <v>0.39433589081187875</v>
      </c>
      <c r="AB20" s="44">
        <f ca="1">CORREL(AB$37:AB$116,OFFSET(AB$37:AB$116,0,$Q20-AB$9))</f>
        <v>1</v>
      </c>
      <c r="AC20" s="44"/>
      <c r="AD20" s="44"/>
      <c r="AE20" s="44"/>
    </row>
    <row r="21" spans="1:31" x14ac:dyDescent="0.25">
      <c r="A21" s="49" t="s">
        <v>8</v>
      </c>
      <c r="B21" s="50">
        <f t="shared" ca="1" si="6"/>
        <v>2.6504499252535431E-3</v>
      </c>
      <c r="C21" s="50">
        <f t="shared" ca="1" si="6"/>
        <v>1.9597947638639031E-3</v>
      </c>
      <c r="D21" s="50">
        <f t="shared" ca="1" si="6"/>
        <v>4.4658519293801473E-3</v>
      </c>
      <c r="E21" s="50">
        <f t="shared" ca="1" si="6"/>
        <v>2.8075659965163266E-3</v>
      </c>
      <c r="F21" s="50">
        <f t="shared" ca="1" si="6"/>
        <v>6.4461816243684979E-4</v>
      </c>
      <c r="G21" s="50">
        <f t="shared" ca="1" si="6"/>
        <v>3.1605183533951445E-3</v>
      </c>
      <c r="H21" s="50">
        <f t="shared" ca="1" si="6"/>
        <v>4.3931368202007664E-3</v>
      </c>
      <c r="I21" s="50">
        <f t="shared" ca="1" si="6"/>
        <v>4.3174458827288024E-4</v>
      </c>
      <c r="J21" s="50">
        <f t="shared" ca="1" si="6"/>
        <v>1.3444289365997619E-3</v>
      </c>
      <c r="K21" s="50">
        <f t="shared" ca="1" si="6"/>
        <v>3.0282636048969279E-3</v>
      </c>
      <c r="L21" s="50">
        <f t="shared" ca="1" si="6"/>
        <v>6.3516718048793617E-3</v>
      </c>
      <c r="M21" s="50">
        <f t="shared" ca="1" si="6"/>
        <v>3.1173107118209311E-3</v>
      </c>
      <c r="N21" s="50">
        <f t="shared" ca="1" si="6"/>
        <v>8.4817871187061963E-4</v>
      </c>
      <c r="Q21" s="54">
        <f t="shared" si="9"/>
        <v>10</v>
      </c>
      <c r="R21" s="40" t="str">
        <f t="shared" si="7"/>
        <v>Seniors</v>
      </c>
      <c r="S21" s="44">
        <f t="shared" ca="1" si="5"/>
        <v>0.39568152759065811</v>
      </c>
      <c r="T21" s="44">
        <f t="shared" ca="1" si="8"/>
        <v>0.22437639367715945</v>
      </c>
      <c r="U21" s="44">
        <f t="shared" ca="1" si="10"/>
        <v>0.45482255188885129</v>
      </c>
      <c r="V21" s="44">
        <f t="shared" ca="1" si="11"/>
        <v>0.42866868059158447</v>
      </c>
      <c r="W21" s="44">
        <f t="shared" ca="1" si="12"/>
        <v>0.25429321341815653</v>
      </c>
      <c r="X21" s="44">
        <f t="shared" ca="1" si="13"/>
        <v>0.35346939294720492</v>
      </c>
      <c r="Y21" s="44">
        <f t="shared" ca="1" si="14"/>
        <v>0.35738599385350817</v>
      </c>
      <c r="Z21" s="44">
        <f t="shared" ca="1" si="15"/>
        <v>0.31285997001811378</v>
      </c>
      <c r="AA21" s="44">
        <f ca="1">CORREL(AA$37:AA$116,OFFSET(AA$37:AA$116,0,$Q21-AA$9))</f>
        <v>0.33660983673083544</v>
      </c>
      <c r="AB21" s="44">
        <f ca="1">CORREL(AB$37:AB$116,OFFSET(AB$37:AB$116,0,$Q21-AB$9))</f>
        <v>0.27086265563439682</v>
      </c>
      <c r="AC21" s="44">
        <f ca="1">CORREL(AC$37:AC$116,OFFSET(AC$37:AC$116,0,$Q21-AC$9))</f>
        <v>1</v>
      </c>
      <c r="AD21" s="44"/>
      <c r="AE21" s="44"/>
    </row>
    <row r="22" spans="1:31" x14ac:dyDescent="0.25">
      <c r="A22" s="49" t="s">
        <v>9</v>
      </c>
      <c r="B22" s="50">
        <f t="shared" ca="1" si="6"/>
        <v>5.6805480744432498E-3</v>
      </c>
      <c r="C22" s="50">
        <f t="shared" ca="1" si="6"/>
        <v>7.3110452182324481E-3</v>
      </c>
      <c r="D22" s="50">
        <f t="shared" ca="1" si="6"/>
        <v>7.3885303912343157E-3</v>
      </c>
      <c r="E22" s="50">
        <f t="shared" ca="1" si="6"/>
        <v>4.0811974139641945E-3</v>
      </c>
      <c r="F22" s="50">
        <f t="shared" ca="1" si="6"/>
        <v>2.0725215406105194E-3</v>
      </c>
      <c r="G22" s="50">
        <f t="shared" ca="1" si="6"/>
        <v>4.6451498336913749E-3</v>
      </c>
      <c r="H22" s="50">
        <f t="shared" ca="1" si="6"/>
        <v>7.1680878220598499E-3</v>
      </c>
      <c r="I22" s="50">
        <f t="shared" ca="1" si="6"/>
        <v>8.8970068644179728E-4</v>
      </c>
      <c r="J22" s="50">
        <f t="shared" ca="1" si="6"/>
        <v>3.2672045199487617E-3</v>
      </c>
      <c r="K22" s="50">
        <f t="shared" ca="1" si="6"/>
        <v>2.1172173071386819E-2</v>
      </c>
      <c r="L22" s="50">
        <f t="shared" ca="1" si="6"/>
        <v>3.1173107118209311E-3</v>
      </c>
      <c r="M22" s="50">
        <f t="shared" ca="1" si="6"/>
        <v>9.4943239547256551E-3</v>
      </c>
      <c r="N22" s="50">
        <f t="shared" ca="1" si="6"/>
        <v>1.9946253750396316E-3</v>
      </c>
      <c r="Q22" s="54">
        <f t="shared" si="9"/>
        <v>11</v>
      </c>
      <c r="R22" s="40" t="str">
        <f t="shared" si="7"/>
        <v>Storage</v>
      </c>
      <c r="S22" s="44">
        <f t="shared" ca="1" si="5"/>
        <v>0.71117010396916602</v>
      </c>
      <c r="T22" s="44">
        <f t="shared" ca="1" si="8"/>
        <v>0.72532189184626339</v>
      </c>
      <c r="U22" s="44">
        <f t="shared" ca="1" si="10"/>
        <v>0.62593356297241387</v>
      </c>
      <c r="V22" s="44">
        <f t="shared" ca="1" si="11"/>
        <v>0.5097023515742396</v>
      </c>
      <c r="W22" s="44">
        <f t="shared" ca="1" si="12"/>
        <v>0.63586006201914869</v>
      </c>
      <c r="X22" s="44">
        <f t="shared" ca="1" si="13"/>
        <v>0.39166073486266406</v>
      </c>
      <c r="Y22" s="44">
        <f t="shared" ca="1" si="14"/>
        <v>0.48978632088485952</v>
      </c>
      <c r="Z22" s="44">
        <f t="shared" ca="1" si="15"/>
        <v>0.62531712719301435</v>
      </c>
      <c r="AA22" s="44">
        <f ca="1">CORREL(AA$37:AA$116,OFFSET(AA$37:AA$116,0,$Q22-AA$9))</f>
        <v>0.39555532046786801</v>
      </c>
      <c r="AB22" s="44">
        <f ca="1">CORREL(AB$37:AB$116,OFFSET(AB$37:AB$116,0,$Q22-AB$9))</f>
        <v>0.66276688565764186</v>
      </c>
      <c r="AC22" s="44">
        <f ca="1">CORREL(AC$37:AC$116,OFFSET(AC$37:AC$116,0,$Q22-AC$9))</f>
        <v>0.34043265411335583</v>
      </c>
      <c r="AD22" s="44">
        <f ca="1">CORREL(AD$37:AD$116,OFFSET(AD$37:AD$116,0,$Q22-AD$9))</f>
        <v>1</v>
      </c>
      <c r="AE22" s="44"/>
    </row>
    <row r="23" spans="1:31" x14ac:dyDescent="0.25">
      <c r="A23" s="49" t="s">
        <v>12</v>
      </c>
      <c r="B23" s="50">
        <f t="shared" ca="1" si="6"/>
        <v>1.5681671118309812E-3</v>
      </c>
      <c r="C23" s="50">
        <f t="shared" ca="1" si="6"/>
        <v>2.3317981156151771E-3</v>
      </c>
      <c r="D23" s="50">
        <f t="shared" ca="1" si="6"/>
        <v>1.6774693151616362E-3</v>
      </c>
      <c r="E23" s="50">
        <f t="shared" ca="1" si="6"/>
        <v>1.4471843436699285E-3</v>
      </c>
      <c r="F23" s="50">
        <f t="shared" ca="1" si="6"/>
        <v>3.9534564851145489E-4</v>
      </c>
      <c r="G23" s="50">
        <f t="shared" ca="1" si="6"/>
        <v>1.6129045026932309E-3</v>
      </c>
      <c r="H23" s="50">
        <f t="shared" ca="1" si="6"/>
        <v>7.5940623072683891E-4</v>
      </c>
      <c r="I23" s="50">
        <f t="shared" ca="1" si="6"/>
        <v>-1.6514137405430342E-4</v>
      </c>
      <c r="J23" s="50">
        <f t="shared" ca="1" si="6"/>
        <v>9.56713046254724E-4</v>
      </c>
      <c r="K23" s="50">
        <f t="shared" ca="1" si="6"/>
        <v>3.2538277245896603E-3</v>
      </c>
      <c r="L23" s="50">
        <f t="shared" ca="1" si="6"/>
        <v>8.4817871187061963E-4</v>
      </c>
      <c r="M23" s="50">
        <f t="shared" ca="1" si="6"/>
        <v>1.9946253750396316E-3</v>
      </c>
      <c r="N23" s="50">
        <f t="shared" ca="1" si="6"/>
        <v>3.3369272665408536E-3</v>
      </c>
      <c r="Q23" s="54">
        <f t="shared" si="9"/>
        <v>12</v>
      </c>
      <c r="R23" s="40" t="str">
        <f t="shared" si="7"/>
        <v>Student</v>
      </c>
      <c r="S23" s="44">
        <f t="shared" ca="1" si="5"/>
        <v>0.40038458185080361</v>
      </c>
      <c r="T23" s="44">
        <f t="shared" ca="1" si="8"/>
        <v>0.42952938709372646</v>
      </c>
      <c r="U23" s="44">
        <f t="shared" ca="1" si="10"/>
        <v>0.31559875347228816</v>
      </c>
      <c r="V23" s="44">
        <f t="shared" ca="1" si="11"/>
        <v>0.35515448140127209</v>
      </c>
      <c r="W23" s="44">
        <f t="shared" ca="1" si="12"/>
        <v>0.46196783176096523</v>
      </c>
      <c r="X23" s="44">
        <f t="shared" ca="1" si="13"/>
        <v>0.28604271320361974</v>
      </c>
      <c r="Y23" s="44">
        <f t="shared" ca="1" si="14"/>
        <v>0.17553026302856947</v>
      </c>
      <c r="Z23" s="44">
        <f t="shared" ca="1" si="15"/>
        <v>0.34684949765298889</v>
      </c>
      <c r="AA23" s="44">
        <f ca="1">CORREL(AA$37:AA$116,OFFSET(AA$37:AA$116,0,$Q23-AA$9))</f>
        <v>0.28617011354220973</v>
      </c>
      <c r="AB23" s="44">
        <f ca="1">CORREL(AB$37:AB$116,OFFSET(AB$37:AB$116,0,$Q23-AB$9))</f>
        <v>0.30612867884561135</v>
      </c>
      <c r="AC23" s="44">
        <f ca="1">CORREL(AC$37:AC$116,OFFSET(AC$37:AC$116,0,$Q23-AC$9))</f>
        <v>0.33173106754698917</v>
      </c>
      <c r="AD23" s="44">
        <f ca="1">CORREL(AD$37:AD$116,OFFSET(AD$37:AD$116,0,$Q23-AD$9))</f>
        <v>0.4103824676200758</v>
      </c>
      <c r="AE23" s="44">
        <f ca="1">CORREL(AE$37:AE$116,OFFSET(AE$37:AE$116,0,$Q23-AE$9))</f>
        <v>1</v>
      </c>
    </row>
    <row r="26" spans="1:31" x14ac:dyDescent="0.25">
      <c r="Q26" s="52" t="s">
        <v>49</v>
      </c>
      <c r="R26" s="51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</row>
    <row r="27" spans="1:31" x14ac:dyDescent="0.25"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</row>
    <row r="28" spans="1:31" ht="17.25" x14ac:dyDescent="0.4">
      <c r="S28" s="41" t="str">
        <f>S10</f>
        <v>Apartment</v>
      </c>
      <c r="T28" s="41" t="str">
        <f t="shared" ref="T28:AE28" si="16">T10</f>
        <v>Industrial</v>
      </c>
      <c r="U28" s="41" t="str">
        <f t="shared" si="16"/>
        <v>Office</v>
      </c>
      <c r="V28" s="41" t="str">
        <f t="shared" si="16"/>
        <v>Retail</v>
      </c>
      <c r="W28" s="41" t="str">
        <f t="shared" si="16"/>
        <v>DataCenter</v>
      </c>
      <c r="X28" s="41" t="str">
        <f t="shared" si="16"/>
        <v>Hotel</v>
      </c>
      <c r="Y28" s="41" t="str">
        <f t="shared" si="16"/>
        <v>LifeScience</v>
      </c>
      <c r="Z28" s="41" t="str">
        <f t="shared" si="16"/>
        <v>Manufactured</v>
      </c>
      <c r="AA28" s="41" t="str">
        <f t="shared" si="16"/>
        <v>MedicalOffice</v>
      </c>
      <c r="AB28" s="41" t="str">
        <f t="shared" si="16"/>
        <v>SFR</v>
      </c>
      <c r="AC28" s="41" t="str">
        <f t="shared" si="16"/>
        <v>Seniors</v>
      </c>
      <c r="AD28" s="41" t="str">
        <f t="shared" si="16"/>
        <v>Storage</v>
      </c>
      <c r="AE28" s="41" t="str">
        <f t="shared" si="16"/>
        <v>Student</v>
      </c>
    </row>
    <row r="29" spans="1:31" x14ac:dyDescent="0.25">
      <c r="R29" t="s">
        <v>50</v>
      </c>
      <c r="S29" s="42">
        <f ca="1">STDEV(S37:S116)*4^0.5</f>
        <v>8.404846825111803E-2</v>
      </c>
      <c r="T29" s="42">
        <f t="shared" ref="T29:AE29" ca="1" si="17">STDEV(T37:T116)*4^0.5</f>
        <v>0.10959466277443267</v>
      </c>
      <c r="U29" s="42">
        <f t="shared" ca="1" si="17"/>
        <v>0.12320215488719123</v>
      </c>
      <c r="V29" s="42">
        <f t="shared" ca="1" si="17"/>
        <v>8.2179632496135704E-2</v>
      </c>
      <c r="W29" s="42">
        <f t="shared" ca="1" si="17"/>
        <v>8.5414758397186999E-2</v>
      </c>
      <c r="X29" s="42">
        <f t="shared" ca="1" si="17"/>
        <v>0.13032053964248944</v>
      </c>
      <c r="Y29" s="42">
        <f t="shared" ca="1" si="17"/>
        <v>0.15224919502810416</v>
      </c>
      <c r="Z29" s="42">
        <f t="shared" ca="1" si="17"/>
        <v>8.1765829493356743E-2</v>
      </c>
      <c r="AA29" s="42">
        <f t="shared" ca="1" si="17"/>
        <v>9.1322721507353113E-2</v>
      </c>
      <c r="AB29" s="42">
        <f t="shared" ca="1" si="17"/>
        <v>0.11720316785288273</v>
      </c>
      <c r="AC29" s="42">
        <f t="shared" ca="1" si="17"/>
        <v>7.9697376398971648E-2</v>
      </c>
      <c r="AD29" s="42">
        <f t="shared" ca="1" si="17"/>
        <v>0.10046760039934213</v>
      </c>
      <c r="AE29" s="42">
        <f t="shared" ca="1" si="17"/>
        <v>5.9118603747970996E-2</v>
      </c>
    </row>
    <row r="30" spans="1:31" x14ac:dyDescent="0.25">
      <c r="T30" s="56"/>
    </row>
    <row r="32" spans="1:31" x14ac:dyDescent="0.25">
      <c r="A32" s="33" t="s">
        <v>36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Q32" s="52" t="s">
        <v>48</v>
      </c>
      <c r="R32" s="52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4" spans="1:36" ht="17.25" x14ac:dyDescent="0.4">
      <c r="A34" t="s">
        <v>37</v>
      </c>
      <c r="B34" s="35" t="str">
        <f>B10</f>
        <v>Apartment</v>
      </c>
      <c r="C34" s="35" t="str">
        <f>C10</f>
        <v>Industrial</v>
      </c>
      <c r="D34" s="35" t="str">
        <f>D10</f>
        <v>Office</v>
      </c>
      <c r="E34" s="35" t="str">
        <f>E10</f>
        <v>Retail</v>
      </c>
      <c r="F34" s="35" t="s">
        <v>33</v>
      </c>
      <c r="G34" s="35" t="str">
        <f t="shared" ref="G34:N34" si="18">G10</f>
        <v>Hotel</v>
      </c>
      <c r="H34" s="35" t="str">
        <f t="shared" si="18"/>
        <v>LifeScience</v>
      </c>
      <c r="I34" s="35" t="str">
        <f t="shared" si="18"/>
        <v>Manufactured</v>
      </c>
      <c r="J34" s="35" t="str">
        <f t="shared" si="18"/>
        <v>MedicalOffice</v>
      </c>
      <c r="K34" s="35" t="str">
        <f t="shared" si="18"/>
        <v>SFR</v>
      </c>
      <c r="L34" s="35" t="str">
        <f t="shared" si="18"/>
        <v>Seniors</v>
      </c>
      <c r="M34" s="35" t="str">
        <f t="shared" si="18"/>
        <v>Storage</v>
      </c>
      <c r="N34" s="35" t="str">
        <f t="shared" si="18"/>
        <v>Student</v>
      </c>
      <c r="R34" t="str">
        <f t="shared" ref="R34:AE34" si="19">A34</f>
        <v>Prop Type</v>
      </c>
      <c r="S34" s="38" t="str">
        <f t="shared" si="19"/>
        <v>Apartment</v>
      </c>
      <c r="T34" s="38" t="str">
        <f t="shared" si="19"/>
        <v>Industrial</v>
      </c>
      <c r="U34" s="38" t="str">
        <f t="shared" si="19"/>
        <v>Office</v>
      </c>
      <c r="V34" s="38" t="str">
        <f t="shared" si="19"/>
        <v>Retail</v>
      </c>
      <c r="W34" s="38" t="str">
        <f t="shared" si="19"/>
        <v>DataCenter</v>
      </c>
      <c r="X34" s="38" t="str">
        <f t="shared" si="19"/>
        <v>Hotel</v>
      </c>
      <c r="Y34" s="38" t="str">
        <f t="shared" si="19"/>
        <v>LifeScience</v>
      </c>
      <c r="Z34" s="38" t="str">
        <f t="shared" si="19"/>
        <v>Manufactured</v>
      </c>
      <c r="AA34" s="38" t="str">
        <f t="shared" si="19"/>
        <v>MedicalOffice</v>
      </c>
      <c r="AB34" s="38" t="str">
        <f t="shared" si="19"/>
        <v>SFR</v>
      </c>
      <c r="AC34" s="38" t="str">
        <f t="shared" si="19"/>
        <v>Seniors</v>
      </c>
      <c r="AD34" s="38" t="str">
        <f t="shared" si="19"/>
        <v>Storage</v>
      </c>
      <c r="AE34" s="38" t="str">
        <f t="shared" si="19"/>
        <v>Student</v>
      </c>
      <c r="AG34" s="39">
        <f>AG33+1</f>
        <v>1</v>
      </c>
    </row>
    <row r="35" spans="1:36" x14ac:dyDescent="0.25">
      <c r="A35" t="s">
        <v>40</v>
      </c>
      <c r="B35" s="37">
        <f ca="1">1-COUNTIF(B37:B116,0)/80</f>
        <v>1</v>
      </c>
      <c r="C35" s="37">
        <f t="shared" ref="C35:N35" ca="1" si="20">1-COUNTIF(C37:C116,0)/80</f>
        <v>1</v>
      </c>
      <c r="D35" s="37">
        <f t="shared" ca="1" si="20"/>
        <v>1</v>
      </c>
      <c r="E35" s="37">
        <f t="shared" ca="1" si="20"/>
        <v>1</v>
      </c>
      <c r="F35" s="37">
        <f t="shared" ca="1" si="20"/>
        <v>0.28749999999999998</v>
      </c>
      <c r="G35" s="37">
        <f t="shared" ca="1" si="20"/>
        <v>0.9375</v>
      </c>
      <c r="H35" s="37">
        <f t="shared" ca="1" si="20"/>
        <v>0.96250000000000002</v>
      </c>
      <c r="I35" s="37">
        <f t="shared" ca="1" si="20"/>
        <v>0.15000000000000002</v>
      </c>
      <c r="J35" s="37">
        <f t="shared" ca="1" si="20"/>
        <v>0.83750000000000002</v>
      </c>
      <c r="K35" s="37">
        <f t="shared" ca="1" si="20"/>
        <v>0.17500000000000004</v>
      </c>
      <c r="L35" s="37">
        <f t="shared" ca="1" si="20"/>
        <v>1</v>
      </c>
      <c r="M35" s="37">
        <f t="shared" ca="1" si="20"/>
        <v>0.97499999999999998</v>
      </c>
      <c r="N35" s="37">
        <f t="shared" ca="1" si="20"/>
        <v>0.86250000000000004</v>
      </c>
      <c r="R35" t="s">
        <v>38</v>
      </c>
      <c r="S35" s="3" t="str">
        <f>S5</f>
        <v>n/a</v>
      </c>
      <c r="T35" s="3" t="str">
        <f t="shared" ref="T35:AE35" si="21">T5</f>
        <v>n/a</v>
      </c>
      <c r="U35" s="3" t="str">
        <f t="shared" si="21"/>
        <v>n/a</v>
      </c>
      <c r="V35" s="3" t="str">
        <f t="shared" si="21"/>
        <v>n/a</v>
      </c>
      <c r="W35" s="3" t="str">
        <f t="shared" si="21"/>
        <v>Industrial</v>
      </c>
      <c r="X35" s="3" t="str">
        <f t="shared" si="21"/>
        <v>Office</v>
      </c>
      <c r="Y35" s="3" t="str">
        <f t="shared" si="21"/>
        <v>Office</v>
      </c>
      <c r="Z35" s="3" t="str">
        <f t="shared" si="21"/>
        <v>Apartment</v>
      </c>
      <c r="AA35" s="3" t="str">
        <f t="shared" si="21"/>
        <v>Office</v>
      </c>
      <c r="AB35" s="3" t="str">
        <f t="shared" si="21"/>
        <v>Apartment</v>
      </c>
      <c r="AC35" s="3" t="str">
        <f t="shared" si="21"/>
        <v>Apartment</v>
      </c>
      <c r="AD35" s="3" t="str">
        <f t="shared" si="21"/>
        <v>Industrial</v>
      </c>
      <c r="AE35" s="3" t="str">
        <f t="shared" si="21"/>
        <v>Apartment</v>
      </c>
      <c r="AG35" s="39">
        <f t="shared" ref="AG35:AG98" si="22">AG34+1</f>
        <v>2</v>
      </c>
    </row>
    <row r="36" spans="1:36" x14ac:dyDescent="0.25">
      <c r="AG36" s="39">
        <f t="shared" si="22"/>
        <v>3</v>
      </c>
    </row>
    <row r="37" spans="1:36" x14ac:dyDescent="0.25">
      <c r="A37">
        <f>Apartment!A7</f>
        <v>20244</v>
      </c>
      <c r="B37" s="36" cm="1">
        <f t="array" aca="1" ref="B37" ca="1">INDIRECT(B$34&amp;"!"&amp;"K"&amp;(7+$O37))</f>
        <v>1.3286341025591231E-2</v>
      </c>
      <c r="C37" s="36" cm="1">
        <f t="array" aca="1" ref="C37" ca="1">INDIRECT(C$34&amp;"!"&amp;"K"&amp;(7+$O37))</f>
        <v>1.3750998915087465E-2</v>
      </c>
      <c r="D37" s="36" cm="1">
        <f t="array" aca="1" ref="D37" ca="1">INDIRECT(D$34&amp;"!"&amp;"K"&amp;(7+$O37))</f>
        <v>3.6321529750258374E-3</v>
      </c>
      <c r="E37" s="36" cm="1">
        <f t="array" aca="1" ref="E37" ca="1">INDIRECT(E$34&amp;"!"&amp;"K"&amp;(7+$O37))</f>
        <v>1.8465148586143343E-2</v>
      </c>
      <c r="F37" s="36" cm="1">
        <f t="array" aca="1" ref="F37" ca="1">INDIRECT(F$34&amp;"!"&amp;"K"&amp;(7+$O37))</f>
        <v>6.1045073178884746E-3</v>
      </c>
      <c r="G37" s="36" cm="1">
        <f t="array" aca="1" ref="G37" ca="1">INDIRECT(G$34&amp;"!"&amp;"K"&amp;(7+$O37))</f>
        <v>-3.8817429800713787E-3</v>
      </c>
      <c r="H37" s="36" cm="1">
        <f t="array" aca="1" ref="H37" ca="1">INDIRECT(H$34&amp;"!"&amp;"K"&amp;(7+$O37))</f>
        <v>-1.0614618524870889E-2</v>
      </c>
      <c r="I37" s="36" cm="1">
        <f t="array" aca="1" ref="I37" ca="1">INDIRECT(I$34&amp;"!"&amp;"K"&amp;(7+$O37))</f>
        <v>1.6336746487988663E-2</v>
      </c>
      <c r="J37" s="36" cm="1">
        <f t="array" aca="1" ref="J37" ca="1">INDIRECT(J$34&amp;"!"&amp;"K"&amp;(7+$O37))</f>
        <v>1.9474076775066296E-2</v>
      </c>
      <c r="K37" s="36" cm="1">
        <f t="array" aca="1" ref="K37" ca="1">INDIRECT(K$34&amp;"!"&amp;"K"&amp;(7+$O37))</f>
        <v>9.8668802813042245E-3</v>
      </c>
      <c r="L37" s="36" cm="1">
        <f t="array" aca="1" ref="L37" ca="1">INDIRECT(L$34&amp;"!"&amp;"K"&amp;(7+$O37))</f>
        <v>2.6834887104482119E-2</v>
      </c>
      <c r="M37" s="36" cm="1">
        <f t="array" aca="1" ref="M37" ca="1">INDIRECT(M$34&amp;"!"&amp;"K"&amp;(7+$O37))</f>
        <v>1.6157731427965283E-2</v>
      </c>
      <c r="N37" s="36" cm="1">
        <f t="array" aca="1" ref="N37" ca="1">INDIRECT(N$34&amp;"!"&amp;"K"&amp;(7+$O37))</f>
        <v>1.1403966957412859E-2</v>
      </c>
      <c r="O37" s="57">
        <v>0</v>
      </c>
      <c r="R37">
        <f>A37</f>
        <v>20244</v>
      </c>
      <c r="S37" s="29">
        <f t="shared" ref="S37:S68" ca="1" si="23">IF(B37=0,HLOOKUP(S$5,$A$34:$N$224,$AG37,FALSE),B37)</f>
        <v>1.3286341025591231E-2</v>
      </c>
      <c r="T37" s="29">
        <f t="shared" ref="T37:T68" ca="1" si="24">IF(C37=0,HLOOKUP(T$5,$A$34:$N$224,$AG37,FALSE),C37)</f>
        <v>1.3750998915087465E-2</v>
      </c>
      <c r="U37" s="29">
        <f t="shared" ref="U37:U68" ca="1" si="25">IF(D37=0,HLOOKUP(U$5,$A$34:$N$224,$AG37,FALSE),D37)</f>
        <v>3.6321529750258374E-3</v>
      </c>
      <c r="V37" s="29">
        <f t="shared" ref="V37:V68" ca="1" si="26">IF(E37=0,HLOOKUP(V$5,$A$34:$N$224,$AG37,FALSE),E37)</f>
        <v>1.8465148586143343E-2</v>
      </c>
      <c r="W37" s="29">
        <f t="shared" ref="W37:W68" ca="1" si="27">IF(F37=0,HLOOKUP(W$5,$A$34:$N$224,$AG37,FALSE),F37)</f>
        <v>6.1045073178884746E-3</v>
      </c>
      <c r="X37" s="29">
        <f t="shared" ref="X37:X68" ca="1" si="28">IF(G37=0,HLOOKUP(X$5,$A$34:$N$224,$AG37,FALSE),G37)</f>
        <v>-3.8817429800713787E-3</v>
      </c>
      <c r="Y37" s="29">
        <f t="shared" ref="Y37:Y68" ca="1" si="29">IF(H37=0,HLOOKUP(Y$5,$A$34:$N$224,$AG37,FALSE),H37)</f>
        <v>-1.0614618524870889E-2</v>
      </c>
      <c r="Z37" s="29">
        <f t="shared" ref="Z37:Z68" ca="1" si="30">IF(I37=0,HLOOKUP(Z$5,$A$34:$N$224,$AG37,FALSE),I37)</f>
        <v>1.6336746487988663E-2</v>
      </c>
      <c r="AA37" s="29">
        <f t="shared" ref="AA37:AA68" ca="1" si="31">IF(J37=0,HLOOKUP(AA$5,$A$34:$N$224,$AG37,FALSE),J37)</f>
        <v>1.9474076775066296E-2</v>
      </c>
      <c r="AB37" s="29">
        <f t="shared" ref="AB37:AB68" ca="1" si="32">IF(K37=0,HLOOKUP(AB$5,$A$34:$N$224,$AG37,FALSE),K37)</f>
        <v>9.8668802813042245E-3</v>
      </c>
      <c r="AC37" s="29">
        <f t="shared" ref="AC37:AC68" ca="1" si="33">IF(L37=0,HLOOKUP(AC$5,$A$34:$N$224,$AG37,FALSE),L37)</f>
        <v>2.6834887104482119E-2</v>
      </c>
      <c r="AD37" s="29">
        <f t="shared" ref="AD37:AD68" ca="1" si="34">IF(M37=0,HLOOKUP(AD$5,$A$34:$N$224,$AG37,FALSE),M37)</f>
        <v>1.6157731427965283E-2</v>
      </c>
      <c r="AE37" s="29">
        <f t="shared" ref="AE37:AE68" ca="1" si="35">IF(N37=0,HLOOKUP(AE$5,$A$34:$N$224,$AG37,FALSE),N37)</f>
        <v>1.1403966957412859E-2</v>
      </c>
      <c r="AG37" s="39">
        <f t="shared" si="22"/>
        <v>4</v>
      </c>
      <c r="AI37" s="32"/>
      <c r="AJ37" s="32"/>
    </row>
    <row r="38" spans="1:36" x14ac:dyDescent="0.25">
      <c r="A38">
        <f>Apartment!A8</f>
        <v>20243</v>
      </c>
      <c r="B38" s="36" cm="1">
        <f t="array" aca="1" ref="B38" ca="1">INDIRECT(B$34&amp;"!"&amp;"K"&amp;(7+$O38))</f>
        <v>2.6112228901295387E-2</v>
      </c>
      <c r="C38" s="36" cm="1">
        <f t="array" aca="1" ref="C38" ca="1">INDIRECT(C$34&amp;"!"&amp;"K"&amp;(7+$O38))</f>
        <v>2.6700654941977042E-2</v>
      </c>
      <c r="D38" s="36" cm="1">
        <f t="array" aca="1" ref="D38" ca="1">INDIRECT(D$34&amp;"!"&amp;"K"&amp;(7+$O38))</f>
        <v>2.8189251031252471E-2</v>
      </c>
      <c r="E38" s="36" cm="1">
        <f t="array" aca="1" ref="E38" ca="1">INDIRECT(E$34&amp;"!"&amp;"K"&amp;(7+$O38))</f>
        <v>3.6778675306843089E-2</v>
      </c>
      <c r="F38" s="36" cm="1">
        <f t="array" aca="1" ref="F38" ca="1">INDIRECT(F$34&amp;"!"&amp;"K"&amp;(7+$O38))</f>
        <v>8.9276864100639175E-2</v>
      </c>
      <c r="G38" s="36" cm="1">
        <f t="array" aca="1" ref="G38" ca="1">INDIRECT(G$34&amp;"!"&amp;"K"&amp;(7+$O38))</f>
        <v>3.0456928143181683E-2</v>
      </c>
      <c r="H38" s="36" cm="1">
        <f t="array" aca="1" ref="H38" ca="1">INDIRECT(H$34&amp;"!"&amp;"K"&amp;(7+$O38))</f>
        <v>-5.7330638551734703E-3</v>
      </c>
      <c r="I38" s="36" cm="1">
        <f t="array" aca="1" ref="I38" ca="1">INDIRECT(I$34&amp;"!"&amp;"K"&amp;(7+$O38))</f>
        <v>6.2547216765418412E-2</v>
      </c>
      <c r="J38" s="36" cm="1">
        <f t="array" aca="1" ref="J38" ca="1">INDIRECT(J$34&amp;"!"&amp;"K"&amp;(7+$O38))</f>
        <v>1.5712257509878036E-2</v>
      </c>
      <c r="K38" s="36" cm="1">
        <f t="array" aca="1" ref="K38" ca="1">INDIRECT(K$34&amp;"!"&amp;"K"&amp;(7+$O38))</f>
        <v>-1.5603731444273627E-3</v>
      </c>
      <c r="L38" s="36" cm="1">
        <f t="array" aca="1" ref="L38" ca="1">INDIRECT(L$34&amp;"!"&amp;"K"&amp;(7+$O38))</f>
        <v>6.7556159283053141E-3</v>
      </c>
      <c r="M38" s="36" cm="1">
        <f t="array" aca="1" ref="M38" ca="1">INDIRECT(M$34&amp;"!"&amp;"K"&amp;(7+$O38))</f>
        <v>2.830696949855005E-2</v>
      </c>
      <c r="N38" s="36" cm="1">
        <f t="array" aca="1" ref="N38" ca="1">INDIRECT(N$34&amp;"!"&amp;"K"&amp;(7+$O38))</f>
        <v>1.6385810811195611E-2</v>
      </c>
      <c r="O38" s="57">
        <f>O37+1</f>
        <v>1</v>
      </c>
      <c r="R38">
        <f t="shared" ref="R38:R101" si="36">A38</f>
        <v>20243</v>
      </c>
      <c r="S38" s="29">
        <f t="shared" ca="1" si="23"/>
        <v>2.6112228901295387E-2</v>
      </c>
      <c r="T38" s="29">
        <f t="shared" ca="1" si="24"/>
        <v>2.6700654941977042E-2</v>
      </c>
      <c r="U38" s="29">
        <f t="shared" ca="1" si="25"/>
        <v>2.8189251031252471E-2</v>
      </c>
      <c r="V38" s="29">
        <f t="shared" ca="1" si="26"/>
        <v>3.6778675306843089E-2</v>
      </c>
      <c r="W38" s="29">
        <f t="shared" ca="1" si="27"/>
        <v>8.9276864100639175E-2</v>
      </c>
      <c r="X38" s="29">
        <f t="shared" ca="1" si="28"/>
        <v>3.0456928143181683E-2</v>
      </c>
      <c r="Y38" s="29">
        <f t="shared" ca="1" si="29"/>
        <v>-5.7330638551734703E-3</v>
      </c>
      <c r="Z38" s="29">
        <f t="shared" ca="1" si="30"/>
        <v>6.2547216765418412E-2</v>
      </c>
      <c r="AA38" s="29">
        <f t="shared" ca="1" si="31"/>
        <v>1.5712257509878036E-2</v>
      </c>
      <c r="AB38" s="29">
        <f t="shared" ca="1" si="32"/>
        <v>-1.5603731444273627E-3</v>
      </c>
      <c r="AC38" s="29">
        <f t="shared" ca="1" si="33"/>
        <v>6.7556159283053141E-3</v>
      </c>
      <c r="AD38" s="29">
        <f t="shared" ca="1" si="34"/>
        <v>2.830696949855005E-2</v>
      </c>
      <c r="AE38" s="29">
        <f t="shared" ca="1" si="35"/>
        <v>1.6385810811195611E-2</v>
      </c>
      <c r="AG38" s="39">
        <f t="shared" si="22"/>
        <v>5</v>
      </c>
      <c r="AI38" s="32"/>
      <c r="AJ38" s="32"/>
    </row>
    <row r="39" spans="1:36" x14ac:dyDescent="0.25">
      <c r="A39">
        <f>Apartment!A9</f>
        <v>20242</v>
      </c>
      <c r="B39" s="36" cm="1">
        <f t="array" aca="1" ref="B39" ca="1">INDIRECT(B$34&amp;"!"&amp;"K"&amp;(7+$O39))</f>
        <v>1.635803975974981E-2</v>
      </c>
      <c r="C39" s="36" cm="1">
        <f t="array" aca="1" ref="C39" ca="1">INDIRECT(C$34&amp;"!"&amp;"K"&amp;(7+$O39))</f>
        <v>3.0321303173204139E-3</v>
      </c>
      <c r="D39" s="36" cm="1">
        <f t="array" aca="1" ref="D39" ca="1">INDIRECT(D$34&amp;"!"&amp;"K"&amp;(7+$O39))</f>
        <v>1.6865450404121907E-2</v>
      </c>
      <c r="E39" s="36" cm="1">
        <f t="array" aca="1" ref="E39" ca="1">INDIRECT(E$34&amp;"!"&amp;"K"&amp;(7+$O39))</f>
        <v>1.5344824452263151E-2</v>
      </c>
      <c r="F39" s="36" cm="1">
        <f t="array" aca="1" ref="F39" ca="1">INDIRECT(F$34&amp;"!"&amp;"K"&amp;(7+$O39))</f>
        <v>-1.0580031126650624E-2</v>
      </c>
      <c r="G39" s="36" cm="1">
        <f t="array" aca="1" ref="G39" ca="1">INDIRECT(G$34&amp;"!"&amp;"K"&amp;(7+$O39))</f>
        <v>2.4238574779990696E-2</v>
      </c>
      <c r="H39" s="36" cm="1">
        <f t="array" aca="1" ref="H39" ca="1">INDIRECT(H$34&amp;"!"&amp;"K"&amp;(7+$O39))</f>
        <v>8.950463078520432E-3</v>
      </c>
      <c r="I39" s="36" cm="1">
        <f t="array" aca="1" ref="I39" ca="1">INDIRECT(I$34&amp;"!"&amp;"K"&amp;(7+$O39))</f>
        <v>-6.8952512732375348E-3</v>
      </c>
      <c r="J39" s="36" cm="1">
        <f t="array" aca="1" ref="J39" ca="1">INDIRECT(J$34&amp;"!"&amp;"K"&amp;(7+$O39))</f>
        <v>7.5002920294930941E-3</v>
      </c>
      <c r="K39" s="36" cm="1">
        <f t="array" aca="1" ref="K39" ca="1">INDIRECT(K$34&amp;"!"&amp;"K"&amp;(7+$O39))</f>
        <v>5.0674057012772389E-2</v>
      </c>
      <c r="L39" s="36" cm="1">
        <f t="array" aca="1" ref="L39" ca="1">INDIRECT(L$34&amp;"!"&amp;"K"&amp;(7+$O39))</f>
        <v>1.3169649705460751E-2</v>
      </c>
      <c r="M39" s="36" cm="1">
        <f t="array" aca="1" ref="M39" ca="1">INDIRECT(M$34&amp;"!"&amp;"K"&amp;(7+$O39))</f>
        <v>4.7587201383245681E-3</v>
      </c>
      <c r="N39" s="36" cm="1">
        <f t="array" aca="1" ref="N39" ca="1">INDIRECT(N$34&amp;"!"&amp;"K"&amp;(7+$O39))</f>
        <v>1.4517882236286583E-2</v>
      </c>
      <c r="O39" s="57">
        <f t="shared" ref="O39:O102" si="37">O38+1</f>
        <v>2</v>
      </c>
      <c r="R39">
        <f t="shared" si="36"/>
        <v>20242</v>
      </c>
      <c r="S39" s="29">
        <f t="shared" ca="1" si="23"/>
        <v>1.635803975974981E-2</v>
      </c>
      <c r="T39" s="29">
        <f t="shared" ca="1" si="24"/>
        <v>3.0321303173204139E-3</v>
      </c>
      <c r="U39" s="29">
        <f t="shared" ca="1" si="25"/>
        <v>1.6865450404121907E-2</v>
      </c>
      <c r="V39" s="29">
        <f t="shared" ca="1" si="26"/>
        <v>1.5344824452263151E-2</v>
      </c>
      <c r="W39" s="29">
        <f t="shared" ca="1" si="27"/>
        <v>-1.0580031126650624E-2</v>
      </c>
      <c r="X39" s="29">
        <f t="shared" ca="1" si="28"/>
        <v>2.4238574779990696E-2</v>
      </c>
      <c r="Y39" s="29">
        <f t="shared" ca="1" si="29"/>
        <v>8.950463078520432E-3</v>
      </c>
      <c r="Z39" s="29">
        <f t="shared" ca="1" si="30"/>
        <v>-6.8952512732375348E-3</v>
      </c>
      <c r="AA39" s="29">
        <f t="shared" ca="1" si="31"/>
        <v>7.5002920294930941E-3</v>
      </c>
      <c r="AB39" s="29">
        <f t="shared" ca="1" si="32"/>
        <v>5.0674057012772389E-2</v>
      </c>
      <c r="AC39" s="29">
        <f t="shared" ca="1" si="33"/>
        <v>1.3169649705460751E-2</v>
      </c>
      <c r="AD39" s="29">
        <f t="shared" ca="1" si="34"/>
        <v>4.7587201383245681E-3</v>
      </c>
      <c r="AE39" s="29">
        <f t="shared" ca="1" si="35"/>
        <v>1.4517882236286583E-2</v>
      </c>
      <c r="AG39" s="39">
        <f t="shared" si="22"/>
        <v>6</v>
      </c>
      <c r="AI39" s="32"/>
      <c r="AJ39" s="32"/>
    </row>
    <row r="40" spans="1:36" x14ac:dyDescent="0.25">
      <c r="A40">
        <f>Apartment!A10</f>
        <v>20241</v>
      </c>
      <c r="B40" s="36" cm="1">
        <f t="array" aca="1" ref="B40" ca="1">INDIRECT(B$34&amp;"!"&amp;"K"&amp;(7+$O40))</f>
        <v>2.0754244791664656E-2</v>
      </c>
      <c r="C40" s="36" cm="1">
        <f t="array" aca="1" ref="C40" ca="1">INDIRECT(C$34&amp;"!"&amp;"K"&amp;(7+$O40))</f>
        <v>4.4899214821235711E-2</v>
      </c>
      <c r="D40" s="36" cm="1">
        <f t="array" aca="1" ref="D40" ca="1">INDIRECT(D$34&amp;"!"&amp;"K"&amp;(7+$O40))</f>
        <v>5.0268599166816141E-3</v>
      </c>
      <c r="E40" s="36" cm="1">
        <f t="array" aca="1" ref="E40" ca="1">INDIRECT(E$34&amp;"!"&amp;"K"&amp;(7+$O40))</f>
        <v>4.1424953946879839E-2</v>
      </c>
      <c r="F40" s="36" cm="1">
        <f t="array" aca="1" ref="F40" ca="1">INDIRECT(F$34&amp;"!"&amp;"K"&amp;(7+$O40))</f>
        <v>4.051642293776414E-2</v>
      </c>
      <c r="G40" s="36" cm="1">
        <f t="array" aca="1" ref="G40" ca="1">INDIRECT(G$34&amp;"!"&amp;"K"&amp;(7+$O40))</f>
        <v>7.2689199034534635E-3</v>
      </c>
      <c r="H40" s="36" cm="1">
        <f t="array" aca="1" ref="H40" ca="1">INDIRECT(H$34&amp;"!"&amp;"K"&amp;(7+$O40))</f>
        <v>-3.1166611269204503E-2</v>
      </c>
      <c r="I40" s="36" cm="1">
        <f t="array" aca="1" ref="I40" ca="1">INDIRECT(I$34&amp;"!"&amp;"K"&amp;(7+$O40))</f>
        <v>6.5320653029560027E-2</v>
      </c>
      <c r="J40" s="36" cm="1">
        <f t="array" aca="1" ref="J40" ca="1">INDIRECT(J$34&amp;"!"&amp;"K"&amp;(7+$O40))</f>
        <v>1.739944288934403E-2</v>
      </c>
      <c r="K40" s="36" cm="1">
        <f t="array" aca="1" ref="K40" ca="1">INDIRECT(K$34&amp;"!"&amp;"K"&amp;(7+$O40))</f>
        <v>8.9767464962364762E-3</v>
      </c>
      <c r="L40" s="36" cm="1">
        <f t="array" aca="1" ref="L40" ca="1">INDIRECT(L$34&amp;"!"&amp;"K"&amp;(7+$O40))</f>
        <v>9.9279100283218291E-3</v>
      </c>
      <c r="M40" s="36" cm="1">
        <f t="array" aca="1" ref="M40" ca="1">INDIRECT(M$34&amp;"!"&amp;"K"&amp;(7+$O40))</f>
        <v>1.8253325095289652E-2</v>
      </c>
      <c r="N40" s="36" cm="1">
        <f t="array" aca="1" ref="N40" ca="1">INDIRECT(N$34&amp;"!"&amp;"K"&amp;(7+$O40))</f>
        <v>7.5056913380533441E-3</v>
      </c>
      <c r="O40" s="57">
        <f t="shared" si="37"/>
        <v>3</v>
      </c>
      <c r="R40">
        <f t="shared" si="36"/>
        <v>20241</v>
      </c>
      <c r="S40" s="29">
        <f t="shared" ca="1" si="23"/>
        <v>2.0754244791664656E-2</v>
      </c>
      <c r="T40" s="29">
        <f t="shared" ca="1" si="24"/>
        <v>4.4899214821235711E-2</v>
      </c>
      <c r="U40" s="29">
        <f t="shared" ca="1" si="25"/>
        <v>5.0268599166816141E-3</v>
      </c>
      <c r="V40" s="29">
        <f t="shared" ca="1" si="26"/>
        <v>4.1424953946879839E-2</v>
      </c>
      <c r="W40" s="29">
        <f t="shared" ca="1" si="27"/>
        <v>4.051642293776414E-2</v>
      </c>
      <c r="X40" s="29">
        <f t="shared" ca="1" si="28"/>
        <v>7.2689199034534635E-3</v>
      </c>
      <c r="Y40" s="29">
        <f t="shared" ca="1" si="29"/>
        <v>-3.1166611269204503E-2</v>
      </c>
      <c r="Z40" s="29">
        <f t="shared" ca="1" si="30"/>
        <v>6.5320653029560027E-2</v>
      </c>
      <c r="AA40" s="29">
        <f t="shared" ca="1" si="31"/>
        <v>1.739944288934403E-2</v>
      </c>
      <c r="AB40" s="29">
        <f t="shared" ca="1" si="32"/>
        <v>8.9767464962364762E-3</v>
      </c>
      <c r="AC40" s="29">
        <f t="shared" ca="1" si="33"/>
        <v>9.9279100283218291E-3</v>
      </c>
      <c r="AD40" s="29">
        <f t="shared" ca="1" si="34"/>
        <v>1.8253325095289652E-2</v>
      </c>
      <c r="AE40" s="29">
        <f t="shared" ca="1" si="35"/>
        <v>7.5056913380533441E-3</v>
      </c>
      <c r="AG40" s="39">
        <f t="shared" si="22"/>
        <v>7</v>
      </c>
      <c r="AI40" s="32"/>
      <c r="AJ40" s="32"/>
    </row>
    <row r="41" spans="1:36" x14ac:dyDescent="0.25">
      <c r="A41">
        <f>Apartment!A11</f>
        <v>20234</v>
      </c>
      <c r="B41" s="36" cm="1">
        <f t="array" aca="1" ref="B41" ca="1">INDIRECT(B$34&amp;"!"&amp;"K"&amp;(7+$O41))</f>
        <v>-5.7208909249859663E-2</v>
      </c>
      <c r="C41" s="36" cm="1">
        <f t="array" aca="1" ref="C41" ca="1">INDIRECT(C$34&amp;"!"&amp;"K"&amp;(7+$O41))</f>
        <v>-6.1418271244079281E-2</v>
      </c>
      <c r="D41" s="36" cm="1">
        <f t="array" aca="1" ref="D41" ca="1">INDIRECT(D$34&amp;"!"&amp;"K"&amp;(7+$O41))</f>
        <v>-0.10570795904579489</v>
      </c>
      <c r="E41" s="36" cm="1">
        <f t="array" aca="1" ref="E41" ca="1">INDIRECT(E$34&amp;"!"&amp;"K"&amp;(7+$O41))</f>
        <v>-3.4540880582920264E-2</v>
      </c>
      <c r="F41" s="36" cm="1">
        <f t="array" aca="1" ref="F41" ca="1">INDIRECT(F$34&amp;"!"&amp;"K"&amp;(7+$O41))</f>
        <v>-9.317599995066761E-4</v>
      </c>
      <c r="G41" s="36" cm="1">
        <f t="array" aca="1" ref="G41" ca="1">INDIRECT(G$34&amp;"!"&amp;"K"&amp;(7+$O41))</f>
        <v>1.8996547097428484E-2</v>
      </c>
      <c r="H41" s="36" cm="1">
        <f t="array" aca="1" ref="H41" ca="1">INDIRECT(H$34&amp;"!"&amp;"K"&amp;(7+$O41))</f>
        <v>-6.3091256188208433E-2</v>
      </c>
      <c r="I41" s="36" cm="1">
        <f t="array" aca="1" ref="I41" ca="1">INDIRECT(I$34&amp;"!"&amp;"K"&amp;(7+$O41))</f>
        <v>-1.3522587148256382E-2</v>
      </c>
      <c r="J41" s="36" cm="1">
        <f t="array" aca="1" ref="J41" ca="1">INDIRECT(J$34&amp;"!"&amp;"K"&amp;(7+$O41))</f>
        <v>-3.2295239803739939E-2</v>
      </c>
      <c r="K41" s="36" cm="1">
        <f t="array" aca="1" ref="K41" ca="1">INDIRECT(K$34&amp;"!"&amp;"K"&amp;(7+$O41))</f>
        <v>-4.598873187109187E-2</v>
      </c>
      <c r="L41" s="36" cm="1">
        <f t="array" aca="1" ref="L41" ca="1">INDIRECT(L$34&amp;"!"&amp;"K"&amp;(7+$O41))</f>
        <v>-3.1550170456815074E-2</v>
      </c>
      <c r="M41" s="36" cm="1">
        <f t="array" aca="1" ref="M41" ca="1">INDIRECT(M$34&amp;"!"&amp;"K"&amp;(7+$O41))</f>
        <v>-3.5037420980301048E-2</v>
      </c>
      <c r="N41" s="36" cm="1">
        <f t="array" aca="1" ref="N41" ca="1">INDIRECT(N$34&amp;"!"&amp;"K"&amp;(7+$O41))</f>
        <v>8.0688468707459382E-3</v>
      </c>
      <c r="O41" s="57">
        <f t="shared" si="37"/>
        <v>4</v>
      </c>
      <c r="R41">
        <f t="shared" si="36"/>
        <v>20234</v>
      </c>
      <c r="S41" s="29">
        <f t="shared" ca="1" si="23"/>
        <v>-5.7208909249859663E-2</v>
      </c>
      <c r="T41" s="29">
        <f t="shared" ca="1" si="24"/>
        <v>-6.1418271244079281E-2</v>
      </c>
      <c r="U41" s="29">
        <f t="shared" ca="1" si="25"/>
        <v>-0.10570795904579489</v>
      </c>
      <c r="V41" s="29">
        <f t="shared" ca="1" si="26"/>
        <v>-3.4540880582920264E-2</v>
      </c>
      <c r="W41" s="29">
        <f t="shared" ca="1" si="27"/>
        <v>-9.317599995066761E-4</v>
      </c>
      <c r="X41" s="29">
        <f t="shared" ca="1" si="28"/>
        <v>1.8996547097428484E-2</v>
      </c>
      <c r="Y41" s="29">
        <f t="shared" ca="1" si="29"/>
        <v>-6.3091256188208433E-2</v>
      </c>
      <c r="Z41" s="29">
        <f t="shared" ca="1" si="30"/>
        <v>-1.3522587148256382E-2</v>
      </c>
      <c r="AA41" s="29">
        <f t="shared" ca="1" si="31"/>
        <v>-3.2295239803739939E-2</v>
      </c>
      <c r="AB41" s="29">
        <f t="shared" ca="1" si="32"/>
        <v>-4.598873187109187E-2</v>
      </c>
      <c r="AC41" s="29">
        <f t="shared" ca="1" si="33"/>
        <v>-3.1550170456815074E-2</v>
      </c>
      <c r="AD41" s="29">
        <f t="shared" ca="1" si="34"/>
        <v>-3.5037420980301048E-2</v>
      </c>
      <c r="AE41" s="29">
        <f t="shared" ca="1" si="35"/>
        <v>8.0688468707459382E-3</v>
      </c>
      <c r="AG41" s="39">
        <f t="shared" si="22"/>
        <v>8</v>
      </c>
      <c r="AI41" s="32"/>
      <c r="AJ41" s="32"/>
    </row>
    <row r="42" spans="1:36" x14ac:dyDescent="0.25">
      <c r="A42">
        <f>Apartment!A12</f>
        <v>20233</v>
      </c>
      <c r="B42" s="36" cm="1">
        <f t="array" aca="1" ref="B42" ca="1">INDIRECT(B$34&amp;"!"&amp;"K"&amp;(7+$O42))</f>
        <v>-2.0331078631625088E-2</v>
      </c>
      <c r="C42" s="36" cm="1">
        <f t="array" aca="1" ref="C42" ca="1">INDIRECT(C$34&amp;"!"&amp;"K"&amp;(7+$O42))</f>
        <v>5.7903025426138122E-3</v>
      </c>
      <c r="D42" s="36" cm="1">
        <f t="array" aca="1" ref="D42" ca="1">INDIRECT(D$34&amp;"!"&amp;"K"&amp;(7+$O42))</f>
        <v>2.1727839206609145E-2</v>
      </c>
      <c r="E42" s="36" cm="1">
        <f t="array" aca="1" ref="E42" ca="1">INDIRECT(E$34&amp;"!"&amp;"K"&amp;(7+$O42))</f>
        <v>-4.780630675451647E-4</v>
      </c>
      <c r="F42" s="36" cm="1">
        <f t="array" aca="1" ref="F42" ca="1">INDIRECT(F$34&amp;"!"&amp;"K"&amp;(7+$O42))</f>
        <v>6.9401322021920286E-3</v>
      </c>
      <c r="G42" s="36" cm="1">
        <f t="array" aca="1" ref="G42" ca="1">INDIRECT(G$34&amp;"!"&amp;"K"&amp;(7+$O42))</f>
        <v>1.7786990821022641E-4</v>
      </c>
      <c r="H42" s="36" cm="1">
        <f t="array" aca="1" ref="H42" ca="1">INDIRECT(H$34&amp;"!"&amp;"K"&amp;(7+$O42))</f>
        <v>-9.1618601520462306E-3</v>
      </c>
      <c r="I42" s="36" cm="1">
        <f t="array" aca="1" ref="I42" ca="1">INDIRECT(I$34&amp;"!"&amp;"K"&amp;(7+$O42))</f>
        <v>1.2180888390902478E-3</v>
      </c>
      <c r="J42" s="36" cm="1">
        <f t="array" aca="1" ref="J42" ca="1">INDIRECT(J$34&amp;"!"&amp;"K"&amp;(7+$O42))</f>
        <v>-6.5089041117423196E-3</v>
      </c>
      <c r="K42" s="36" cm="1">
        <f t="array" aca="1" ref="K42" ca="1">INDIRECT(K$34&amp;"!"&amp;"K"&amp;(7+$O42))</f>
        <v>-3.2458513590431726E-2</v>
      </c>
      <c r="L42" s="36" cm="1">
        <f t="array" aca="1" ref="L42" ca="1">INDIRECT(L$34&amp;"!"&amp;"K"&amp;(7+$O42))</f>
        <v>-1.8583572428767625E-2</v>
      </c>
      <c r="M42" s="36" cm="1">
        <f t="array" aca="1" ref="M42" ca="1">INDIRECT(M$34&amp;"!"&amp;"K"&amp;(7+$O42))</f>
        <v>-2.8419383441773416E-3</v>
      </c>
      <c r="N42" s="36" cm="1">
        <f t="array" aca="1" ref="N42" ca="1">INDIRECT(N$34&amp;"!"&amp;"K"&amp;(7+$O42))</f>
        <v>8.2536962339907483E-4</v>
      </c>
      <c r="O42" s="57">
        <f t="shared" si="37"/>
        <v>5</v>
      </c>
      <c r="R42">
        <f t="shared" si="36"/>
        <v>20233</v>
      </c>
      <c r="S42" s="29">
        <f t="shared" ca="1" si="23"/>
        <v>-2.0331078631625088E-2</v>
      </c>
      <c r="T42" s="29">
        <f t="shared" ca="1" si="24"/>
        <v>5.7903025426138122E-3</v>
      </c>
      <c r="U42" s="29">
        <f t="shared" ca="1" si="25"/>
        <v>2.1727839206609145E-2</v>
      </c>
      <c r="V42" s="29">
        <f t="shared" ca="1" si="26"/>
        <v>-4.780630675451647E-4</v>
      </c>
      <c r="W42" s="29">
        <f t="shared" ca="1" si="27"/>
        <v>6.9401322021920286E-3</v>
      </c>
      <c r="X42" s="29">
        <f t="shared" ca="1" si="28"/>
        <v>1.7786990821022641E-4</v>
      </c>
      <c r="Y42" s="29">
        <f t="shared" ca="1" si="29"/>
        <v>-9.1618601520462306E-3</v>
      </c>
      <c r="Z42" s="29">
        <f t="shared" ca="1" si="30"/>
        <v>1.2180888390902478E-3</v>
      </c>
      <c r="AA42" s="29">
        <f t="shared" ca="1" si="31"/>
        <v>-6.5089041117423196E-3</v>
      </c>
      <c r="AB42" s="29">
        <f t="shared" ca="1" si="32"/>
        <v>-3.2458513590431726E-2</v>
      </c>
      <c r="AC42" s="29">
        <f t="shared" ca="1" si="33"/>
        <v>-1.8583572428767625E-2</v>
      </c>
      <c r="AD42" s="29">
        <f t="shared" ca="1" si="34"/>
        <v>-2.8419383441773416E-3</v>
      </c>
      <c r="AE42" s="29">
        <f t="shared" ca="1" si="35"/>
        <v>8.2536962339907483E-4</v>
      </c>
      <c r="AG42" s="39">
        <f t="shared" si="22"/>
        <v>9</v>
      </c>
      <c r="AI42" s="32"/>
      <c r="AJ42" s="32"/>
    </row>
    <row r="43" spans="1:36" x14ac:dyDescent="0.25">
      <c r="A43">
        <f>Apartment!A13</f>
        <v>20232</v>
      </c>
      <c r="B43" s="36" cm="1">
        <f t="array" aca="1" ref="B43" ca="1">INDIRECT(B$34&amp;"!"&amp;"K"&amp;(7+$O43))</f>
        <v>3.7871391876338478E-3</v>
      </c>
      <c r="C43" s="36" cm="1">
        <f t="array" aca="1" ref="C43" ca="1">INDIRECT(C$34&amp;"!"&amp;"K"&amp;(7+$O43))</f>
        <v>-6.7994313711960963E-3</v>
      </c>
      <c r="D43" s="36" cm="1">
        <f t="array" aca="1" ref="D43" ca="1">INDIRECT(D$34&amp;"!"&amp;"K"&amp;(7+$O43))</f>
        <v>-0.11159223209275648</v>
      </c>
      <c r="E43" s="36" cm="1">
        <f t="array" aca="1" ref="E43" ca="1">INDIRECT(E$34&amp;"!"&amp;"K"&amp;(7+$O43))</f>
        <v>-1.4778001811637687E-2</v>
      </c>
      <c r="F43" s="36" cm="1">
        <f t="array" aca="1" ref="F43" ca="1">INDIRECT(F$34&amp;"!"&amp;"K"&amp;(7+$O43))</f>
        <v>4.881725908585377E-3</v>
      </c>
      <c r="G43" s="36" cm="1">
        <f t="array" aca="1" ref="G43" ca="1">INDIRECT(G$34&amp;"!"&amp;"K"&amp;(7+$O43))</f>
        <v>4.2082718538043906E-2</v>
      </c>
      <c r="H43" s="36" cm="1">
        <f t="array" aca="1" ref="H43" ca="1">INDIRECT(H$34&amp;"!"&amp;"K"&amp;(7+$O43))</f>
        <v>2.9172574357572145E-4</v>
      </c>
      <c r="I43" s="36" cm="1">
        <f t="array" aca="1" ref="I43" ca="1">INDIRECT(I$34&amp;"!"&amp;"K"&amp;(7+$O43))</f>
        <v>6.5851484263970361E-2</v>
      </c>
      <c r="J43" s="36" cm="1">
        <f t="array" aca="1" ref="J43" ca="1">INDIRECT(J$34&amp;"!"&amp;"K"&amp;(7+$O43))</f>
        <v>-1.5165682318478702E-3</v>
      </c>
      <c r="K43" s="36" cm="1">
        <f t="array" aca="1" ref="K43" ca="1">INDIRECT(K$34&amp;"!"&amp;"K"&amp;(7+$O43))</f>
        <v>4.4510634877471089E-2</v>
      </c>
      <c r="L43" s="36" cm="1">
        <f t="array" aca="1" ref="L43" ca="1">INDIRECT(L$34&amp;"!"&amp;"K"&amp;(7+$O43))</f>
        <v>6.2181503134002281E-3</v>
      </c>
      <c r="M43" s="36" cm="1">
        <f t="array" aca="1" ref="M43" ca="1">INDIRECT(M$34&amp;"!"&amp;"K"&amp;(7+$O43))</f>
        <v>5.2120448423589316E-3</v>
      </c>
      <c r="N43" s="36" cm="1">
        <f t="array" aca="1" ref="N43" ca="1">INDIRECT(N$34&amp;"!"&amp;"K"&amp;(7+$O43))</f>
        <v>6.8243825107601186E-3</v>
      </c>
      <c r="O43" s="57">
        <f t="shared" si="37"/>
        <v>6</v>
      </c>
      <c r="R43">
        <f t="shared" si="36"/>
        <v>20232</v>
      </c>
      <c r="S43" s="29">
        <f t="shared" ca="1" si="23"/>
        <v>3.7871391876338478E-3</v>
      </c>
      <c r="T43" s="29">
        <f t="shared" ca="1" si="24"/>
        <v>-6.7994313711960963E-3</v>
      </c>
      <c r="U43" s="29">
        <f t="shared" ca="1" si="25"/>
        <v>-0.11159223209275648</v>
      </c>
      <c r="V43" s="29">
        <f t="shared" ca="1" si="26"/>
        <v>-1.4778001811637687E-2</v>
      </c>
      <c r="W43" s="29">
        <f t="shared" ca="1" si="27"/>
        <v>4.881725908585377E-3</v>
      </c>
      <c r="X43" s="29">
        <f t="shared" ca="1" si="28"/>
        <v>4.2082718538043906E-2</v>
      </c>
      <c r="Y43" s="29">
        <f t="shared" ca="1" si="29"/>
        <v>2.9172574357572145E-4</v>
      </c>
      <c r="Z43" s="29">
        <f t="shared" ca="1" si="30"/>
        <v>6.5851484263970361E-2</v>
      </c>
      <c r="AA43" s="29">
        <f t="shared" ca="1" si="31"/>
        <v>-1.5165682318478702E-3</v>
      </c>
      <c r="AB43" s="29">
        <f t="shared" ca="1" si="32"/>
        <v>4.4510634877471089E-2</v>
      </c>
      <c r="AC43" s="29">
        <f t="shared" ca="1" si="33"/>
        <v>6.2181503134002281E-3</v>
      </c>
      <c r="AD43" s="29">
        <f t="shared" ca="1" si="34"/>
        <v>5.2120448423589316E-3</v>
      </c>
      <c r="AE43" s="29">
        <f t="shared" ca="1" si="35"/>
        <v>6.8243825107601186E-3</v>
      </c>
      <c r="AG43" s="39">
        <f t="shared" si="22"/>
        <v>10</v>
      </c>
      <c r="AI43" s="32"/>
      <c r="AJ43" s="32"/>
    </row>
    <row r="44" spans="1:36" x14ac:dyDescent="0.25">
      <c r="A44">
        <f>Apartment!A14</f>
        <v>20231</v>
      </c>
      <c r="B44" s="36" cm="1">
        <f t="array" aca="1" ref="B44" ca="1">INDIRECT(B$34&amp;"!"&amp;"K"&amp;(7+$O44))</f>
        <v>-6.5051244603718805E-3</v>
      </c>
      <c r="C44" s="36" cm="1">
        <f t="array" aca="1" ref="C44" ca="1">INDIRECT(C$34&amp;"!"&amp;"K"&amp;(7+$O44))</f>
        <v>4.1309731011457629E-2</v>
      </c>
      <c r="D44" s="36" cm="1">
        <f t="array" aca="1" ref="D44" ca="1">INDIRECT(D$34&amp;"!"&amp;"K"&amp;(7+$O44))</f>
        <v>-2.3108456417217926E-2</v>
      </c>
      <c r="E44" s="36" cm="1">
        <f t="array" aca="1" ref="E44" ca="1">INDIRECT(E$34&amp;"!"&amp;"K"&amp;(7+$O44))</f>
        <v>4.5596127293975108E-2</v>
      </c>
      <c r="F44" s="36" cm="1">
        <f t="array" aca="1" ref="F44" ca="1">INDIRECT(F$34&amp;"!"&amp;"K"&amp;(7+$O44))</f>
        <v>3.3009802659113463E-2</v>
      </c>
      <c r="G44" s="36" cm="1">
        <f t="array" aca="1" ref="G44" ca="1">INDIRECT(G$34&amp;"!"&amp;"K"&amp;(7+$O44))</f>
        <v>2.5817434793978578E-2</v>
      </c>
      <c r="H44" s="36" cm="1">
        <f t="array" aca="1" ref="H44" ca="1">INDIRECT(H$34&amp;"!"&amp;"K"&amp;(7+$O44))</f>
        <v>-1.6819399731656026E-2</v>
      </c>
      <c r="I44" s="36" cm="1">
        <f t="array" aca="1" ref="I44" ca="1">INDIRECT(I$34&amp;"!"&amp;"K"&amp;(7+$O44))</f>
        <v>-3.6493600382175417E-2</v>
      </c>
      <c r="J44" s="36" cm="1">
        <f t="array" aca="1" ref="J44" ca="1">INDIRECT(J$34&amp;"!"&amp;"K"&amp;(7+$O44))</f>
        <v>5.8200376264962994E-3</v>
      </c>
      <c r="K44" s="36" cm="1">
        <f t="array" aca="1" ref="K44" ca="1">INDIRECT(K$34&amp;"!"&amp;"K"&amp;(7+$O44))</f>
        <v>-4.6692308107525449E-3</v>
      </c>
      <c r="L44" s="36" cm="1">
        <f t="array" aca="1" ref="L44" ca="1">INDIRECT(L$34&amp;"!"&amp;"K"&amp;(7+$O44))</f>
        <v>5.5192414012117386E-3</v>
      </c>
      <c r="M44" s="36" cm="1">
        <f t="array" aca="1" ref="M44" ca="1">INDIRECT(M$34&amp;"!"&amp;"K"&amp;(7+$O44))</f>
        <v>-6.3382662987470084E-3</v>
      </c>
      <c r="N44" s="36" cm="1">
        <f t="array" aca="1" ref="N44" ca="1">INDIRECT(N$34&amp;"!"&amp;"K"&amp;(7+$O44))</f>
        <v>9.7319748309088183E-3</v>
      </c>
      <c r="O44" s="57">
        <f t="shared" si="37"/>
        <v>7</v>
      </c>
      <c r="R44">
        <f t="shared" si="36"/>
        <v>20231</v>
      </c>
      <c r="S44" s="29">
        <f t="shared" ca="1" si="23"/>
        <v>-6.5051244603718805E-3</v>
      </c>
      <c r="T44" s="29">
        <f t="shared" ca="1" si="24"/>
        <v>4.1309731011457629E-2</v>
      </c>
      <c r="U44" s="29">
        <f t="shared" ca="1" si="25"/>
        <v>-2.3108456417217926E-2</v>
      </c>
      <c r="V44" s="29">
        <f t="shared" ca="1" si="26"/>
        <v>4.5596127293975108E-2</v>
      </c>
      <c r="W44" s="29">
        <f t="shared" ca="1" si="27"/>
        <v>3.3009802659113463E-2</v>
      </c>
      <c r="X44" s="29">
        <f t="shared" ca="1" si="28"/>
        <v>2.5817434793978578E-2</v>
      </c>
      <c r="Y44" s="29">
        <f t="shared" ca="1" si="29"/>
        <v>-1.6819399731656026E-2</v>
      </c>
      <c r="Z44" s="29">
        <f t="shared" ca="1" si="30"/>
        <v>-3.6493600382175417E-2</v>
      </c>
      <c r="AA44" s="29">
        <f t="shared" ca="1" si="31"/>
        <v>5.8200376264962994E-3</v>
      </c>
      <c r="AB44" s="29">
        <f t="shared" ca="1" si="32"/>
        <v>-4.6692308107525449E-3</v>
      </c>
      <c r="AC44" s="29">
        <f t="shared" ca="1" si="33"/>
        <v>5.5192414012117386E-3</v>
      </c>
      <c r="AD44" s="29">
        <f t="shared" ca="1" si="34"/>
        <v>-6.3382662987470084E-3</v>
      </c>
      <c r="AE44" s="29">
        <f t="shared" ca="1" si="35"/>
        <v>9.7319748309088183E-3</v>
      </c>
      <c r="AG44" s="39">
        <f t="shared" si="22"/>
        <v>11</v>
      </c>
      <c r="AI44" s="32"/>
      <c r="AJ44" s="32"/>
    </row>
    <row r="45" spans="1:36" x14ac:dyDescent="0.25">
      <c r="A45">
        <f>Apartment!A15</f>
        <v>20224</v>
      </c>
      <c r="B45" s="36" cm="1">
        <f t="array" aca="1" ref="B45" ca="1">INDIRECT(B$34&amp;"!"&amp;"K"&amp;(7+$O45))</f>
        <v>-9.8999247076830943E-2</v>
      </c>
      <c r="C45" s="36" cm="1">
        <f t="array" aca="1" ref="C45" ca="1">INDIRECT(C$34&amp;"!"&amp;"K"&amp;(7+$O45))</f>
        <v>-0.12193692569893066</v>
      </c>
      <c r="D45" s="36" cm="1">
        <f t="array" aca="1" ref="D45" ca="1">INDIRECT(D$34&amp;"!"&amp;"K"&amp;(7+$O45))</f>
        <v>-0.16954577261630588</v>
      </c>
      <c r="E45" s="36" cm="1">
        <f t="array" aca="1" ref="E45" ca="1">INDIRECT(E$34&amp;"!"&amp;"K"&amp;(7+$O45))</f>
        <v>-5.6332060404405415E-2</v>
      </c>
      <c r="F45" s="36" cm="1">
        <f t="array" aca="1" ref="F45" ca="1">INDIRECT(F$34&amp;"!"&amp;"K"&amp;(7+$O45))</f>
        <v>-4.0076588320626438E-2</v>
      </c>
      <c r="G45" s="36" cm="1">
        <f t="array" aca="1" ref="G45" ca="1">INDIRECT(G$34&amp;"!"&amp;"K"&amp;(7+$O45))</f>
        <v>4.0136563364311817E-2</v>
      </c>
      <c r="H45" s="36" cm="1">
        <f t="array" aca="1" ref="H45" ca="1">INDIRECT(H$34&amp;"!"&amp;"K"&amp;(7+$O45))</f>
        <v>-8.5148975462574716E-2</v>
      </c>
      <c r="I45" s="36" cm="1">
        <f t="array" aca="1" ref="I45" ca="1">INDIRECT(I$34&amp;"!"&amp;"K"&amp;(7+$O45))</f>
        <v>6.2519924429448759E-2</v>
      </c>
      <c r="J45" s="36" cm="1">
        <f t="array" aca="1" ref="J45" ca="1">INDIRECT(J$34&amp;"!"&amp;"K"&amp;(7+$O45))</f>
        <v>-4.181333518205943E-2</v>
      </c>
      <c r="K45" s="36" cm="1">
        <f t="array" aca="1" ref="K45" ca="1">INDIRECT(K$34&amp;"!"&amp;"K"&amp;(7+$O45))</f>
        <v>-0.138132574049046</v>
      </c>
      <c r="L45" s="36" cm="1">
        <f t="array" aca="1" ref="L45" ca="1">INDIRECT(L$34&amp;"!"&amp;"K"&amp;(7+$O45))</f>
        <v>-1.6029421087468965E-2</v>
      </c>
      <c r="M45" s="36" cm="1">
        <f t="array" aca="1" ref="M45" ca="1">INDIRECT(M$34&amp;"!"&amp;"K"&amp;(7+$O45))</f>
        <v>-5.1204431267641515E-2</v>
      </c>
      <c r="N45" s="36" cm="1">
        <f t="array" aca="1" ref="N45" ca="1">INDIRECT(N$34&amp;"!"&amp;"K"&amp;(7+$O45))</f>
        <v>-7.0527887927458455E-3</v>
      </c>
      <c r="O45" s="57">
        <f t="shared" si="37"/>
        <v>8</v>
      </c>
      <c r="R45">
        <f t="shared" si="36"/>
        <v>20224</v>
      </c>
      <c r="S45" s="29">
        <f t="shared" ca="1" si="23"/>
        <v>-9.8999247076830943E-2</v>
      </c>
      <c r="T45" s="29">
        <f t="shared" ca="1" si="24"/>
        <v>-0.12193692569893066</v>
      </c>
      <c r="U45" s="29">
        <f t="shared" ca="1" si="25"/>
        <v>-0.16954577261630588</v>
      </c>
      <c r="V45" s="29">
        <f t="shared" ca="1" si="26"/>
        <v>-5.6332060404405415E-2</v>
      </c>
      <c r="W45" s="29">
        <f t="shared" ca="1" si="27"/>
        <v>-4.0076588320626438E-2</v>
      </c>
      <c r="X45" s="29">
        <f t="shared" ca="1" si="28"/>
        <v>4.0136563364311817E-2</v>
      </c>
      <c r="Y45" s="29">
        <f t="shared" ca="1" si="29"/>
        <v>-8.5148975462574716E-2</v>
      </c>
      <c r="Z45" s="29">
        <f t="shared" ca="1" si="30"/>
        <v>6.2519924429448759E-2</v>
      </c>
      <c r="AA45" s="29">
        <f t="shared" ca="1" si="31"/>
        <v>-4.181333518205943E-2</v>
      </c>
      <c r="AB45" s="29">
        <f t="shared" ca="1" si="32"/>
        <v>-0.138132574049046</v>
      </c>
      <c r="AC45" s="29">
        <f t="shared" ca="1" si="33"/>
        <v>-1.6029421087468965E-2</v>
      </c>
      <c r="AD45" s="29">
        <f t="shared" ca="1" si="34"/>
        <v>-5.1204431267641515E-2</v>
      </c>
      <c r="AE45" s="29">
        <f t="shared" ca="1" si="35"/>
        <v>-7.0527887927458455E-3</v>
      </c>
      <c r="AG45" s="39">
        <f t="shared" si="22"/>
        <v>12</v>
      </c>
      <c r="AI45" s="32"/>
      <c r="AJ45" s="32"/>
    </row>
    <row r="46" spans="1:36" x14ac:dyDescent="0.25">
      <c r="A46">
        <f>Apartment!A16</f>
        <v>20223</v>
      </c>
      <c r="B46" s="36" cm="1">
        <f t="array" aca="1" ref="B46" ca="1">INDIRECT(B$34&amp;"!"&amp;"K"&amp;(7+$O46))</f>
        <v>-2.6969701217995468E-2</v>
      </c>
      <c r="C46" s="36" cm="1">
        <f t="array" aca="1" ref="C46" ca="1">INDIRECT(C$34&amp;"!"&amp;"K"&amp;(7+$O46))</f>
        <v>-7.6444014572641161E-2</v>
      </c>
      <c r="D46" s="36" cm="1">
        <f t="array" aca="1" ref="D46" ca="1">INDIRECT(D$34&amp;"!"&amp;"K"&amp;(7+$O46))</f>
        <v>-4.3322352233334915E-2</v>
      </c>
      <c r="E46" s="36" cm="1">
        <f t="array" aca="1" ref="E46" ca="1">INDIRECT(E$34&amp;"!"&amp;"K"&amp;(7+$O46))</f>
        <v>-2.0467967852988878E-2</v>
      </c>
      <c r="F46" s="36" cm="1">
        <f t="array" aca="1" ref="F46" ca="1">INDIRECT(F$34&amp;"!"&amp;"K"&amp;(7+$O46))</f>
        <v>1.841237016470143E-2</v>
      </c>
      <c r="G46" s="36" cm="1">
        <f t="array" aca="1" ref="G46" ca="1">INDIRECT(G$34&amp;"!"&amp;"K"&amp;(7+$O46))</f>
        <v>2.9434487073950688E-2</v>
      </c>
      <c r="H46" s="36" cm="1">
        <f t="array" aca="1" ref="H46" ca="1">INDIRECT(H$34&amp;"!"&amp;"K"&amp;(7+$O46))</f>
        <v>-1.8950117698603219E-2</v>
      </c>
      <c r="I46" s="36" cm="1">
        <f t="array" aca="1" ref="I46" ca="1">INDIRECT(I$34&amp;"!"&amp;"K"&amp;(7+$O46))</f>
        <v>-8.8572206550232568E-3</v>
      </c>
      <c r="J46" s="36" cm="1">
        <f t="array" aca="1" ref="J46" ca="1">INDIRECT(J$34&amp;"!"&amp;"K"&amp;(7+$O46))</f>
        <v>-1.0329132185980083E-2</v>
      </c>
      <c r="K46" s="36" cm="1">
        <f t="array" aca="1" ref="K46" ca="1">INDIRECT(K$34&amp;"!"&amp;"K"&amp;(7+$O46))</f>
        <v>-2.6289311643725721E-3</v>
      </c>
      <c r="L46" s="36" cm="1">
        <f t="array" aca="1" ref="L46" ca="1">INDIRECT(L$34&amp;"!"&amp;"K"&amp;(7+$O46))</f>
        <v>3.2513226020356445E-3</v>
      </c>
      <c r="M46" s="36" cm="1">
        <f t="array" aca="1" ref="M46" ca="1">INDIRECT(M$34&amp;"!"&amp;"K"&amp;(7+$O46))</f>
        <v>-1.8191483750840121E-4</v>
      </c>
      <c r="N46" s="36" cm="1">
        <f t="array" aca="1" ref="N46" ca="1">INDIRECT(N$34&amp;"!"&amp;"K"&amp;(7+$O46))</f>
        <v>9.1157294271519973E-3</v>
      </c>
      <c r="O46" s="57">
        <f t="shared" si="37"/>
        <v>9</v>
      </c>
      <c r="R46">
        <f t="shared" si="36"/>
        <v>20223</v>
      </c>
      <c r="S46" s="29">
        <f t="shared" ca="1" si="23"/>
        <v>-2.6969701217995468E-2</v>
      </c>
      <c r="T46" s="29">
        <f t="shared" ca="1" si="24"/>
        <v>-7.6444014572641161E-2</v>
      </c>
      <c r="U46" s="29">
        <f t="shared" ca="1" si="25"/>
        <v>-4.3322352233334915E-2</v>
      </c>
      <c r="V46" s="29">
        <f t="shared" ca="1" si="26"/>
        <v>-2.0467967852988878E-2</v>
      </c>
      <c r="W46" s="29">
        <f t="shared" ca="1" si="27"/>
        <v>1.841237016470143E-2</v>
      </c>
      <c r="X46" s="29">
        <f t="shared" ca="1" si="28"/>
        <v>2.9434487073950688E-2</v>
      </c>
      <c r="Y46" s="29">
        <f t="shared" ca="1" si="29"/>
        <v>-1.8950117698603219E-2</v>
      </c>
      <c r="Z46" s="29">
        <f t="shared" ca="1" si="30"/>
        <v>-8.8572206550232568E-3</v>
      </c>
      <c r="AA46" s="29">
        <f t="shared" ca="1" si="31"/>
        <v>-1.0329132185980083E-2</v>
      </c>
      <c r="AB46" s="29">
        <f t="shared" ca="1" si="32"/>
        <v>-2.6289311643725721E-3</v>
      </c>
      <c r="AC46" s="29">
        <f t="shared" ca="1" si="33"/>
        <v>3.2513226020356445E-3</v>
      </c>
      <c r="AD46" s="29">
        <f t="shared" ca="1" si="34"/>
        <v>-1.8191483750840121E-4</v>
      </c>
      <c r="AE46" s="29">
        <f t="shared" ca="1" si="35"/>
        <v>9.1157294271519973E-3</v>
      </c>
      <c r="AG46" s="39">
        <f t="shared" si="22"/>
        <v>13</v>
      </c>
      <c r="AI46" s="32"/>
      <c r="AJ46" s="32"/>
    </row>
    <row r="47" spans="1:36" x14ac:dyDescent="0.25">
      <c r="A47">
        <f>Apartment!A17</f>
        <v>20222</v>
      </c>
      <c r="B47" s="36" cm="1">
        <f t="array" aca="1" ref="B47" ca="1">INDIRECT(B$34&amp;"!"&amp;"K"&amp;(7+$O47))</f>
        <v>1.7238236516897931E-2</v>
      </c>
      <c r="C47" s="36" cm="1">
        <f t="array" aca="1" ref="C47" ca="1">INDIRECT(C$34&amp;"!"&amp;"K"&amp;(7+$O47))</f>
        <v>-3.3000091149691602E-2</v>
      </c>
      <c r="D47" s="36" cm="1">
        <f t="array" aca="1" ref="D47" ca="1">INDIRECT(D$34&amp;"!"&amp;"K"&amp;(7+$O47))</f>
        <v>-2.7857844868376058E-2</v>
      </c>
      <c r="E47" s="36" cm="1">
        <f t="array" aca="1" ref="E47" ca="1">INDIRECT(E$34&amp;"!"&amp;"K"&amp;(7+$O47))</f>
        <v>8.8575499199197161E-3</v>
      </c>
      <c r="F47" s="36" cm="1">
        <f t="array" aca="1" ref="F47" ca="1">INDIRECT(F$34&amp;"!"&amp;"K"&amp;(7+$O47))</f>
        <v>3.5639156116786808E-3</v>
      </c>
      <c r="G47" s="36" cm="1">
        <f t="array" aca="1" ref="G47" ca="1">INDIRECT(G$34&amp;"!"&amp;"K"&amp;(7+$O47))</f>
        <v>5.1141524284759043E-5</v>
      </c>
      <c r="H47" s="36" cm="1">
        <f t="array" aca="1" ref="H47" ca="1">INDIRECT(H$34&amp;"!"&amp;"K"&amp;(7+$O47))</f>
        <v>4.3996424215444252E-2</v>
      </c>
      <c r="I47" s="36" cm="1">
        <f t="array" aca="1" ref="I47" ca="1">INDIRECT(I$34&amp;"!"&amp;"K"&amp;(7+$O47))</f>
        <v>6.8087029285853973E-2</v>
      </c>
      <c r="J47" s="36" cm="1">
        <f t="array" aca="1" ref="J47" ca="1">INDIRECT(J$34&amp;"!"&amp;"K"&amp;(7+$O47))</f>
        <v>2.2390557565013403E-2</v>
      </c>
      <c r="K47" s="36" cm="1">
        <f t="array" aca="1" ref="K47" ca="1">INDIRECT(K$34&amp;"!"&amp;"K"&amp;(7+$O47))</f>
        <v>5.9490367569863478E-2</v>
      </c>
      <c r="L47" s="36" cm="1">
        <f t="array" aca="1" ref="L47" ca="1">INDIRECT(L$34&amp;"!"&amp;"K"&amp;(7+$O47))</f>
        <v>1.3460392931123E-2</v>
      </c>
      <c r="M47" s="36" cm="1">
        <f t="array" aca="1" ref="M47" ca="1">INDIRECT(M$34&amp;"!"&amp;"K"&amp;(7+$O47))</f>
        <v>4.0658292898465564E-2</v>
      </c>
      <c r="N47" s="36" cm="1">
        <f t="array" aca="1" ref="N47" ca="1">INDIRECT(N$34&amp;"!"&amp;"K"&amp;(7+$O47))</f>
        <v>3.9328135494261618E-2</v>
      </c>
      <c r="O47" s="57">
        <f t="shared" si="37"/>
        <v>10</v>
      </c>
      <c r="R47">
        <f t="shared" si="36"/>
        <v>20222</v>
      </c>
      <c r="S47" s="29">
        <f t="shared" ca="1" si="23"/>
        <v>1.7238236516897931E-2</v>
      </c>
      <c r="T47" s="29">
        <f t="shared" ca="1" si="24"/>
        <v>-3.3000091149691602E-2</v>
      </c>
      <c r="U47" s="29">
        <f t="shared" ca="1" si="25"/>
        <v>-2.7857844868376058E-2</v>
      </c>
      <c r="V47" s="29">
        <f t="shared" ca="1" si="26"/>
        <v>8.8575499199197161E-3</v>
      </c>
      <c r="W47" s="29">
        <f t="shared" ca="1" si="27"/>
        <v>3.5639156116786808E-3</v>
      </c>
      <c r="X47" s="29">
        <f t="shared" ca="1" si="28"/>
        <v>5.1141524284759043E-5</v>
      </c>
      <c r="Y47" s="29">
        <f t="shared" ca="1" si="29"/>
        <v>4.3996424215444252E-2</v>
      </c>
      <c r="Z47" s="29">
        <f t="shared" ca="1" si="30"/>
        <v>6.8087029285853973E-2</v>
      </c>
      <c r="AA47" s="29">
        <f t="shared" ca="1" si="31"/>
        <v>2.2390557565013403E-2</v>
      </c>
      <c r="AB47" s="29">
        <f t="shared" ca="1" si="32"/>
        <v>5.9490367569863478E-2</v>
      </c>
      <c r="AC47" s="29">
        <f t="shared" ca="1" si="33"/>
        <v>1.3460392931123E-2</v>
      </c>
      <c r="AD47" s="29">
        <f t="shared" ca="1" si="34"/>
        <v>4.0658292898465564E-2</v>
      </c>
      <c r="AE47" s="29">
        <f t="shared" ca="1" si="35"/>
        <v>3.9328135494261618E-2</v>
      </c>
      <c r="AG47" s="39">
        <f t="shared" si="22"/>
        <v>14</v>
      </c>
      <c r="AI47" s="32"/>
      <c r="AJ47" s="32"/>
    </row>
    <row r="48" spans="1:36" x14ac:dyDescent="0.25">
      <c r="A48">
        <f>Apartment!A18</f>
        <v>20221</v>
      </c>
      <c r="B48" s="36" cm="1">
        <f t="array" aca="1" ref="B48" ca="1">INDIRECT(B$34&amp;"!"&amp;"K"&amp;(7+$O48))</f>
        <v>2.8421862014614163E-2</v>
      </c>
      <c r="C48" s="36" cm="1">
        <f t="array" aca="1" ref="C48" ca="1">INDIRECT(C$34&amp;"!"&amp;"K"&amp;(7+$O48))</f>
        <v>6.8181131527565997E-2</v>
      </c>
      <c r="D48" s="36" cm="1">
        <f t="array" aca="1" ref="D48" ca="1">INDIRECT(D$34&amp;"!"&amp;"K"&amp;(7+$O48))</f>
        <v>1.8836113468851057E-2</v>
      </c>
      <c r="E48" s="36" cm="1">
        <f t="array" aca="1" ref="E48" ca="1">INDIRECT(E$34&amp;"!"&amp;"K"&amp;(7+$O48))</f>
        <v>1.860280229109712E-2</v>
      </c>
      <c r="F48" s="36" cm="1">
        <f t="array" aca="1" ref="F48" ca="1">INDIRECT(F$34&amp;"!"&amp;"K"&amp;(7+$O48))</f>
        <v>4.4165731530187768E-2</v>
      </c>
      <c r="G48" s="36" cm="1">
        <f t="array" aca="1" ref="G48" ca="1">INDIRECT(G$34&amp;"!"&amp;"K"&amp;(7+$O48))</f>
        <v>1.128120522623588E-2</v>
      </c>
      <c r="H48" s="36" cm="1">
        <f t="array" aca="1" ref="H48" ca="1">INDIRECT(H$34&amp;"!"&amp;"K"&amp;(7+$O48))</f>
        <v>2.0347656620507415E-2</v>
      </c>
      <c r="I48" s="36" cm="1">
        <f t="array" aca="1" ref="I48" ca="1">INDIRECT(I$34&amp;"!"&amp;"K"&amp;(7+$O48))</f>
        <v>-6.0606679074325376E-3</v>
      </c>
      <c r="J48" s="36" cm="1">
        <f t="array" aca="1" ref="J48" ca="1">INDIRECT(J$34&amp;"!"&amp;"K"&amp;(7+$O48))</f>
        <v>2.4161189209581435E-2</v>
      </c>
      <c r="K48" s="36" cm="1">
        <f t="array" aca="1" ref="K48" ca="1">INDIRECT(K$34&amp;"!"&amp;"K"&amp;(7+$O48))</f>
        <v>-0.11657535691323451</v>
      </c>
      <c r="L48" s="36" cm="1">
        <f t="array" aca="1" ref="L48" ca="1">INDIRECT(L$34&amp;"!"&amp;"K"&amp;(7+$O48))</f>
        <v>1.0569505541308422E-2</v>
      </c>
      <c r="M48" s="36" cm="1">
        <f t="array" aca="1" ref="M48" ca="1">INDIRECT(M$34&amp;"!"&amp;"K"&amp;(7+$O48))</f>
        <v>3.3660030458430024E-2</v>
      </c>
      <c r="N48" s="36" cm="1">
        <f t="array" aca="1" ref="N48" ca="1">INDIRECT(N$34&amp;"!"&amp;"K"&amp;(7+$O48))</f>
        <v>5.5048197916208297E-2</v>
      </c>
      <c r="O48" s="57">
        <f t="shared" si="37"/>
        <v>11</v>
      </c>
      <c r="R48">
        <f t="shared" si="36"/>
        <v>20221</v>
      </c>
      <c r="S48" s="29">
        <f t="shared" ca="1" si="23"/>
        <v>2.8421862014614163E-2</v>
      </c>
      <c r="T48" s="29">
        <f t="shared" ca="1" si="24"/>
        <v>6.8181131527565997E-2</v>
      </c>
      <c r="U48" s="29">
        <f t="shared" ca="1" si="25"/>
        <v>1.8836113468851057E-2</v>
      </c>
      <c r="V48" s="29">
        <f t="shared" ca="1" si="26"/>
        <v>1.860280229109712E-2</v>
      </c>
      <c r="W48" s="29">
        <f t="shared" ca="1" si="27"/>
        <v>4.4165731530187768E-2</v>
      </c>
      <c r="X48" s="29">
        <f t="shared" ca="1" si="28"/>
        <v>1.128120522623588E-2</v>
      </c>
      <c r="Y48" s="29">
        <f t="shared" ca="1" si="29"/>
        <v>2.0347656620507415E-2</v>
      </c>
      <c r="Z48" s="29">
        <f t="shared" ca="1" si="30"/>
        <v>-6.0606679074325376E-3</v>
      </c>
      <c r="AA48" s="29">
        <f t="shared" ca="1" si="31"/>
        <v>2.4161189209581435E-2</v>
      </c>
      <c r="AB48" s="29">
        <f t="shared" ca="1" si="32"/>
        <v>-0.11657535691323451</v>
      </c>
      <c r="AC48" s="29">
        <f t="shared" ca="1" si="33"/>
        <v>1.0569505541308422E-2</v>
      </c>
      <c r="AD48" s="29">
        <f t="shared" ca="1" si="34"/>
        <v>3.3660030458430024E-2</v>
      </c>
      <c r="AE48" s="29">
        <f t="shared" ca="1" si="35"/>
        <v>5.5048197916208297E-2</v>
      </c>
      <c r="AG48" s="39">
        <f t="shared" si="22"/>
        <v>15</v>
      </c>
      <c r="AI48" s="32"/>
      <c r="AJ48" s="32"/>
    </row>
    <row r="49" spans="1:36" x14ac:dyDescent="0.25">
      <c r="A49">
        <f>Apartment!A19</f>
        <v>20214</v>
      </c>
      <c r="B49" s="36" cm="1">
        <f t="array" aca="1" ref="B49" ca="1">INDIRECT(B$34&amp;"!"&amp;"K"&amp;(7+$O49))</f>
        <v>7.3488851264990718E-2</v>
      </c>
      <c r="C49" s="36" cm="1">
        <f t="array" aca="1" ref="C49" ca="1">INDIRECT(C$34&amp;"!"&amp;"K"&amp;(7+$O49))</f>
        <v>0.17993264071754456</v>
      </c>
      <c r="D49" s="36" cm="1">
        <f t="array" aca="1" ref="D49" ca="1">INDIRECT(D$34&amp;"!"&amp;"K"&amp;(7+$O49))</f>
        <v>1.0861947348637768E-2</v>
      </c>
      <c r="E49" s="36" cm="1">
        <f t="array" aca="1" ref="E49" ca="1">INDIRECT(E$34&amp;"!"&amp;"K"&amp;(7+$O49))</f>
        <v>3.3408664981290137E-2</v>
      </c>
      <c r="F49" s="36" cm="1">
        <f t="array" aca="1" ref="F49" ca="1">INDIRECT(F$34&amp;"!"&amp;"K"&amp;(7+$O49))</f>
        <v>-2.0159163211964648E-3</v>
      </c>
      <c r="G49" s="36" cm="1">
        <f t="array" aca="1" ref="G49" ca="1">INDIRECT(G$34&amp;"!"&amp;"K"&amp;(7+$O49))</f>
        <v>8.0511103593941202E-2</v>
      </c>
      <c r="H49" s="36" cm="1">
        <f t="array" aca="1" ref="H49" ca="1">INDIRECT(H$34&amp;"!"&amp;"K"&amp;(7+$O49))</f>
        <v>4.6142612950796691E-2</v>
      </c>
      <c r="I49" s="36" cm="1">
        <f t="array" aca="1" ref="I49" ca="1">INDIRECT(I$34&amp;"!"&amp;"K"&amp;(7+$O49))</f>
        <v>0</v>
      </c>
      <c r="J49" s="36" cm="1">
        <f t="array" aca="1" ref="J49" ca="1">INDIRECT(J$34&amp;"!"&amp;"K"&amp;(7+$O49))</f>
        <v>3.1283588677547547E-2</v>
      </c>
      <c r="K49" s="36" cm="1">
        <f t="array" aca="1" ref="K49" ca="1">INDIRECT(K$34&amp;"!"&amp;"K"&amp;(7+$O49))</f>
        <v>0.29255189223982203</v>
      </c>
      <c r="L49" s="36" cm="1">
        <f t="array" aca="1" ref="L49" ca="1">INDIRECT(L$34&amp;"!"&amp;"K"&amp;(7+$O49))</f>
        <v>8.1698322182182093E-3</v>
      </c>
      <c r="M49" s="36" cm="1">
        <f t="array" aca="1" ref="M49" ca="1">INDIRECT(M$34&amp;"!"&amp;"K"&amp;(7+$O49))</f>
        <v>0.15291371858669334</v>
      </c>
      <c r="N49" s="36" cm="1">
        <f t="array" aca="1" ref="N49" ca="1">INDIRECT(N$34&amp;"!"&amp;"K"&amp;(7+$O49))</f>
        <v>4.3350473194053052E-2</v>
      </c>
      <c r="O49" s="57">
        <f t="shared" si="37"/>
        <v>12</v>
      </c>
      <c r="R49">
        <f t="shared" si="36"/>
        <v>20214</v>
      </c>
      <c r="S49" s="29">
        <f t="shared" ca="1" si="23"/>
        <v>7.3488851264990718E-2</v>
      </c>
      <c r="T49" s="29">
        <f t="shared" ca="1" si="24"/>
        <v>0.17993264071754456</v>
      </c>
      <c r="U49" s="29">
        <f t="shared" ca="1" si="25"/>
        <v>1.0861947348637768E-2</v>
      </c>
      <c r="V49" s="29">
        <f t="shared" ca="1" si="26"/>
        <v>3.3408664981290137E-2</v>
      </c>
      <c r="W49" s="29">
        <f t="shared" ca="1" si="27"/>
        <v>-2.0159163211964648E-3</v>
      </c>
      <c r="X49" s="29">
        <f t="shared" ca="1" si="28"/>
        <v>8.0511103593941202E-2</v>
      </c>
      <c r="Y49" s="29">
        <f t="shared" ca="1" si="29"/>
        <v>4.6142612950796691E-2</v>
      </c>
      <c r="Z49" s="29">
        <f t="shared" ca="1" si="30"/>
        <v>7.3488851264990718E-2</v>
      </c>
      <c r="AA49" s="29">
        <f t="shared" ca="1" si="31"/>
        <v>3.1283588677547547E-2</v>
      </c>
      <c r="AB49" s="29">
        <f t="shared" ca="1" si="32"/>
        <v>0.29255189223982203</v>
      </c>
      <c r="AC49" s="29">
        <f t="shared" ca="1" si="33"/>
        <v>8.1698322182182093E-3</v>
      </c>
      <c r="AD49" s="29">
        <f t="shared" ca="1" si="34"/>
        <v>0.15291371858669334</v>
      </c>
      <c r="AE49" s="29">
        <f t="shared" ca="1" si="35"/>
        <v>4.3350473194053052E-2</v>
      </c>
      <c r="AG49" s="39">
        <f t="shared" si="22"/>
        <v>16</v>
      </c>
      <c r="AI49" s="32"/>
      <c r="AJ49" s="32"/>
    </row>
    <row r="50" spans="1:36" x14ac:dyDescent="0.25">
      <c r="A50">
        <f>Apartment!A20</f>
        <v>20213</v>
      </c>
      <c r="B50" s="36" cm="1">
        <f t="array" aca="1" ref="B50" ca="1">INDIRECT(B$34&amp;"!"&amp;"K"&amp;(7+$O50))</f>
        <v>0.11189287026361172</v>
      </c>
      <c r="C50" s="36" cm="1">
        <f t="array" aca="1" ref="C50" ca="1">INDIRECT(C$34&amp;"!"&amp;"K"&amp;(7+$O50))</f>
        <v>0.14831434341454908</v>
      </c>
      <c r="D50" s="36" cm="1">
        <f t="array" aca="1" ref="D50" ca="1">INDIRECT(D$34&amp;"!"&amp;"K"&amp;(7+$O50))</f>
        <v>3.274379860094756E-2</v>
      </c>
      <c r="E50" s="36" cm="1">
        <f t="array" aca="1" ref="E50" ca="1">INDIRECT(E$34&amp;"!"&amp;"K"&amp;(7+$O50))</f>
        <v>2.7828415466272904E-2</v>
      </c>
      <c r="F50" s="36" cm="1">
        <f t="array" aca="1" ref="F50" ca="1">INDIRECT(F$34&amp;"!"&amp;"K"&amp;(7+$O50))</f>
        <v>3.9634547334500114E-2</v>
      </c>
      <c r="G50" s="36" cm="1">
        <f t="array" aca="1" ref="G50" ca="1">INDIRECT(G$34&amp;"!"&amp;"K"&amp;(7+$O50))</f>
        <v>1.7241056925319187E-2</v>
      </c>
      <c r="H50" s="36" cm="1">
        <f t="array" aca="1" ref="H50" ca="1">INDIRECT(H$34&amp;"!"&amp;"K"&amp;(7+$O50))</f>
        <v>8.3250769161486327E-2</v>
      </c>
      <c r="I50" s="36" cm="1">
        <f t="array" aca="1" ref="I50" ca="1">INDIRECT(I$34&amp;"!"&amp;"K"&amp;(7+$O50))</f>
        <v>0</v>
      </c>
      <c r="J50" s="36" cm="1">
        <f t="array" aca="1" ref="J50" ca="1">INDIRECT(J$34&amp;"!"&amp;"K"&amp;(7+$O50))</f>
        <v>2.8304142617306072E-2</v>
      </c>
      <c r="K50" s="36" cm="1">
        <f t="array" aca="1" ref="K50" ca="1">INDIRECT(K$34&amp;"!"&amp;"K"&amp;(7+$O50))</f>
        <v>0.21354935977310063</v>
      </c>
      <c r="L50" s="36" cm="1">
        <f t="array" aca="1" ref="L50" ca="1">INDIRECT(L$34&amp;"!"&amp;"K"&amp;(7+$O50))</f>
        <v>1.7267595254133905E-2</v>
      </c>
      <c r="M50" s="36" cm="1">
        <f t="array" aca="1" ref="M50" ca="1">INDIRECT(M$34&amp;"!"&amp;"K"&amp;(7+$O50))</f>
        <v>0.11057995054914027</v>
      </c>
      <c r="N50" s="36" cm="1">
        <f t="array" aca="1" ref="N50" ca="1">INDIRECT(N$34&amp;"!"&amp;"K"&amp;(7+$O50))</f>
        <v>2.8799067080003571E-2</v>
      </c>
      <c r="O50" s="57">
        <f t="shared" si="37"/>
        <v>13</v>
      </c>
      <c r="R50">
        <f t="shared" si="36"/>
        <v>20213</v>
      </c>
      <c r="S50" s="29">
        <f t="shared" ca="1" si="23"/>
        <v>0.11189287026361172</v>
      </c>
      <c r="T50" s="29">
        <f t="shared" ca="1" si="24"/>
        <v>0.14831434341454908</v>
      </c>
      <c r="U50" s="29">
        <f t="shared" ca="1" si="25"/>
        <v>3.274379860094756E-2</v>
      </c>
      <c r="V50" s="29">
        <f t="shared" ca="1" si="26"/>
        <v>2.7828415466272904E-2</v>
      </c>
      <c r="W50" s="29">
        <f t="shared" ca="1" si="27"/>
        <v>3.9634547334500114E-2</v>
      </c>
      <c r="X50" s="29">
        <f t="shared" ca="1" si="28"/>
        <v>1.7241056925319187E-2</v>
      </c>
      <c r="Y50" s="29">
        <f t="shared" ca="1" si="29"/>
        <v>8.3250769161486327E-2</v>
      </c>
      <c r="Z50" s="29">
        <f t="shared" ca="1" si="30"/>
        <v>0.11189287026361172</v>
      </c>
      <c r="AA50" s="29">
        <f t="shared" ca="1" si="31"/>
        <v>2.8304142617306072E-2</v>
      </c>
      <c r="AB50" s="29">
        <f t="shared" ca="1" si="32"/>
        <v>0.21354935977310063</v>
      </c>
      <c r="AC50" s="29">
        <f t="shared" ca="1" si="33"/>
        <v>1.7267595254133905E-2</v>
      </c>
      <c r="AD50" s="29">
        <f t="shared" ca="1" si="34"/>
        <v>0.11057995054914027</v>
      </c>
      <c r="AE50" s="29">
        <f t="shared" ca="1" si="35"/>
        <v>2.8799067080003571E-2</v>
      </c>
      <c r="AG50" s="39">
        <f t="shared" si="22"/>
        <v>17</v>
      </c>
      <c r="AI50" s="32"/>
      <c r="AJ50" s="32"/>
    </row>
    <row r="51" spans="1:36" x14ac:dyDescent="0.25">
      <c r="A51">
        <f>Apartment!A21</f>
        <v>20212</v>
      </c>
      <c r="B51" s="36" cm="1">
        <f t="array" aca="1" ref="B51" ca="1">INDIRECT(B$34&amp;"!"&amp;"K"&amp;(7+$O51))</f>
        <v>6.3929894633285134E-2</v>
      </c>
      <c r="C51" s="36" cm="1">
        <f t="array" aca="1" ref="C51" ca="1">INDIRECT(C$34&amp;"!"&amp;"K"&amp;(7+$O51))</f>
        <v>0.16710541157664816</v>
      </c>
      <c r="D51" s="36" cm="1">
        <f t="array" aca="1" ref="D51" ca="1">INDIRECT(D$34&amp;"!"&amp;"K"&amp;(7+$O51))</f>
        <v>2.7900053459374519E-2</v>
      </c>
      <c r="E51" s="36" cm="1">
        <f t="array" aca="1" ref="E51" ca="1">INDIRECT(E$34&amp;"!"&amp;"K"&amp;(7+$O51))</f>
        <v>3.3430509836127387E-2</v>
      </c>
      <c r="F51" s="36" cm="1">
        <f t="array" aca="1" ref="F51" ca="1">INDIRECT(F$34&amp;"!"&amp;"K"&amp;(7+$O51))</f>
        <v>8.8550071287323062E-2</v>
      </c>
      <c r="G51" s="36" cm="1">
        <f t="array" aca="1" ref="G51" ca="1">INDIRECT(G$34&amp;"!"&amp;"K"&amp;(7+$O51))</f>
        <v>2.3331296856646144E-2</v>
      </c>
      <c r="H51" s="36" cm="1">
        <f t="array" aca="1" ref="H51" ca="1">INDIRECT(H$34&amp;"!"&amp;"K"&amp;(7+$O51))</f>
        <v>7.9414938748424202E-2</v>
      </c>
      <c r="I51" s="36" cm="1">
        <f t="array" aca="1" ref="I51" ca="1">INDIRECT(I$34&amp;"!"&amp;"K"&amp;(7+$O51))</f>
        <v>0</v>
      </c>
      <c r="J51" s="36" cm="1">
        <f t="array" aca="1" ref="J51" ca="1">INDIRECT(J$34&amp;"!"&amp;"K"&amp;(7+$O51))</f>
        <v>4.3268860468944181E-2</v>
      </c>
      <c r="K51" s="36" cm="1">
        <f t="array" aca="1" ref="K51" ca="1">INDIRECT(K$34&amp;"!"&amp;"K"&amp;(7+$O51))</f>
        <v>0</v>
      </c>
      <c r="L51" s="36" cm="1">
        <f t="array" aca="1" ref="L51" ca="1">INDIRECT(L$34&amp;"!"&amp;"K"&amp;(7+$O51))</f>
        <v>8.6286356746809734E-3</v>
      </c>
      <c r="M51" s="36" cm="1">
        <f t="array" aca="1" ref="M51" ca="1">INDIRECT(M$34&amp;"!"&amp;"K"&amp;(7+$O51))</f>
        <v>8.6970899475909302E-2</v>
      </c>
      <c r="N51" s="36" cm="1">
        <f t="array" aca="1" ref="N51" ca="1">INDIRECT(N$34&amp;"!"&amp;"K"&amp;(7+$O51))</f>
        <v>1.9455273949570584E-2</v>
      </c>
      <c r="O51" s="57">
        <f t="shared" si="37"/>
        <v>14</v>
      </c>
      <c r="R51">
        <f t="shared" si="36"/>
        <v>20212</v>
      </c>
      <c r="S51" s="29">
        <f t="shared" ca="1" si="23"/>
        <v>6.3929894633285134E-2</v>
      </c>
      <c r="T51" s="29">
        <f t="shared" ca="1" si="24"/>
        <v>0.16710541157664816</v>
      </c>
      <c r="U51" s="29">
        <f t="shared" ca="1" si="25"/>
        <v>2.7900053459374519E-2</v>
      </c>
      <c r="V51" s="29">
        <f t="shared" ca="1" si="26"/>
        <v>3.3430509836127387E-2</v>
      </c>
      <c r="W51" s="29">
        <f t="shared" ca="1" si="27"/>
        <v>8.8550071287323062E-2</v>
      </c>
      <c r="X51" s="29">
        <f t="shared" ca="1" si="28"/>
        <v>2.3331296856646144E-2</v>
      </c>
      <c r="Y51" s="29">
        <f t="shared" ca="1" si="29"/>
        <v>7.9414938748424202E-2</v>
      </c>
      <c r="Z51" s="29">
        <f t="shared" ca="1" si="30"/>
        <v>6.3929894633285134E-2</v>
      </c>
      <c r="AA51" s="29">
        <f t="shared" ca="1" si="31"/>
        <v>4.3268860468944181E-2</v>
      </c>
      <c r="AB51" s="29">
        <f t="shared" ca="1" si="32"/>
        <v>6.3929894633285134E-2</v>
      </c>
      <c r="AC51" s="29">
        <f t="shared" ca="1" si="33"/>
        <v>8.6286356746809734E-3</v>
      </c>
      <c r="AD51" s="29">
        <f t="shared" ca="1" si="34"/>
        <v>8.6970899475909302E-2</v>
      </c>
      <c r="AE51" s="29">
        <f t="shared" ca="1" si="35"/>
        <v>1.9455273949570584E-2</v>
      </c>
      <c r="AG51" s="39">
        <f t="shared" si="22"/>
        <v>18</v>
      </c>
      <c r="AI51" s="32"/>
      <c r="AJ51" s="32"/>
    </row>
    <row r="52" spans="1:36" x14ac:dyDescent="0.25">
      <c r="A52">
        <f>Apartment!A22</f>
        <v>20211</v>
      </c>
      <c r="B52" s="36" cm="1">
        <f t="array" aca="1" ref="B52" ca="1">INDIRECT(B$34&amp;"!"&amp;"K"&amp;(7+$O52))</f>
        <v>2.8393398019045168E-2</v>
      </c>
      <c r="C52" s="36" cm="1">
        <f t="array" aca="1" ref="C52" ca="1">INDIRECT(C$34&amp;"!"&amp;"K"&amp;(7+$O52))</f>
        <v>4.8520484925215435E-2</v>
      </c>
      <c r="D52" s="36" cm="1">
        <f t="array" aca="1" ref="D52" ca="1">INDIRECT(D$34&amp;"!"&amp;"K"&amp;(7+$O52))</f>
        <v>2.1478575182064752E-2</v>
      </c>
      <c r="E52" s="36" cm="1">
        <f t="array" aca="1" ref="E52" ca="1">INDIRECT(E$34&amp;"!"&amp;"K"&amp;(7+$O52))</f>
        <v>1.030468037209098E-2</v>
      </c>
      <c r="F52" s="36" cm="1">
        <f t="array" aca="1" ref="F52" ca="1">INDIRECT(F$34&amp;"!"&amp;"K"&amp;(7+$O52))</f>
        <v>1.2880410123899289E-2</v>
      </c>
      <c r="G52" s="36" cm="1">
        <f t="array" aca="1" ref="G52" ca="1">INDIRECT(G$34&amp;"!"&amp;"K"&amp;(7+$O52))</f>
        <v>-2.0664284870335337E-3</v>
      </c>
      <c r="H52" s="36" cm="1">
        <f t="array" aca="1" ref="H52" ca="1">INDIRECT(H$34&amp;"!"&amp;"K"&amp;(7+$O52))</f>
        <v>2.7967826179825295E-2</v>
      </c>
      <c r="I52" s="36" cm="1">
        <f t="array" aca="1" ref="I52" ca="1">INDIRECT(I$34&amp;"!"&amp;"K"&amp;(7+$O52))</f>
        <v>0</v>
      </c>
      <c r="J52" s="36" cm="1">
        <f t="array" aca="1" ref="J52" ca="1">INDIRECT(J$34&amp;"!"&amp;"K"&amp;(7+$O52))</f>
        <v>2.3414772055871058E-2</v>
      </c>
      <c r="K52" s="36" cm="1">
        <f t="array" aca="1" ref="K52" ca="1">INDIRECT(K$34&amp;"!"&amp;"K"&amp;(7+$O52))</f>
        <v>0</v>
      </c>
      <c r="L52" s="36" cm="1">
        <f t="array" aca="1" ref="L52" ca="1">INDIRECT(L$34&amp;"!"&amp;"K"&amp;(7+$O52))</f>
        <v>6.2831891726045086E-3</v>
      </c>
      <c r="M52" s="36" cm="1">
        <f t="array" aca="1" ref="M52" ca="1">INDIRECT(M$34&amp;"!"&amp;"K"&amp;(7+$O52))</f>
        <v>2.8474235053047359E-2</v>
      </c>
      <c r="N52" s="36" cm="1">
        <f t="array" aca="1" ref="N52" ca="1">INDIRECT(N$34&amp;"!"&amp;"K"&amp;(7+$O52))</f>
        <v>3.8131854215814887E-3</v>
      </c>
      <c r="O52" s="57">
        <f t="shared" si="37"/>
        <v>15</v>
      </c>
      <c r="R52">
        <f t="shared" si="36"/>
        <v>20211</v>
      </c>
      <c r="S52" s="29">
        <f t="shared" ca="1" si="23"/>
        <v>2.8393398019045168E-2</v>
      </c>
      <c r="T52" s="29">
        <f t="shared" ca="1" si="24"/>
        <v>4.8520484925215435E-2</v>
      </c>
      <c r="U52" s="29">
        <f t="shared" ca="1" si="25"/>
        <v>2.1478575182064752E-2</v>
      </c>
      <c r="V52" s="29">
        <f t="shared" ca="1" si="26"/>
        <v>1.030468037209098E-2</v>
      </c>
      <c r="W52" s="29">
        <f t="shared" ca="1" si="27"/>
        <v>1.2880410123899289E-2</v>
      </c>
      <c r="X52" s="29">
        <f t="shared" ca="1" si="28"/>
        <v>-2.0664284870335337E-3</v>
      </c>
      <c r="Y52" s="29">
        <f t="shared" ca="1" si="29"/>
        <v>2.7967826179825295E-2</v>
      </c>
      <c r="Z52" s="29">
        <f t="shared" ca="1" si="30"/>
        <v>2.8393398019045168E-2</v>
      </c>
      <c r="AA52" s="29">
        <f t="shared" ca="1" si="31"/>
        <v>2.3414772055871058E-2</v>
      </c>
      <c r="AB52" s="29">
        <f t="shared" ca="1" si="32"/>
        <v>2.8393398019045168E-2</v>
      </c>
      <c r="AC52" s="29">
        <f t="shared" ca="1" si="33"/>
        <v>6.2831891726045086E-3</v>
      </c>
      <c r="AD52" s="29">
        <f t="shared" ca="1" si="34"/>
        <v>2.8474235053047359E-2</v>
      </c>
      <c r="AE52" s="29">
        <f t="shared" ca="1" si="35"/>
        <v>3.8131854215814887E-3</v>
      </c>
      <c r="AG52" s="39">
        <f t="shared" si="22"/>
        <v>19</v>
      </c>
      <c r="AI52" s="32"/>
      <c r="AJ52" s="32"/>
    </row>
    <row r="53" spans="1:36" x14ac:dyDescent="0.25">
      <c r="A53">
        <f>Apartment!A23</f>
        <v>20204</v>
      </c>
      <c r="B53" s="36" cm="1">
        <f t="array" aca="1" ref="B53" ca="1">INDIRECT(B$34&amp;"!"&amp;"K"&amp;(7+$O53))</f>
        <v>1.6713401110473924E-2</v>
      </c>
      <c r="C53" s="36" cm="1">
        <f t="array" aca="1" ref="C53" ca="1">INDIRECT(C$34&amp;"!"&amp;"K"&amp;(7+$O53))</f>
        <v>7.7900692796364579E-2</v>
      </c>
      <c r="D53" s="36" cm="1">
        <f t="array" aca="1" ref="D53" ca="1">INDIRECT(D$34&amp;"!"&amp;"K"&amp;(7+$O53))</f>
        <v>1.1719021630596238E-2</v>
      </c>
      <c r="E53" s="36" cm="1">
        <f t="array" aca="1" ref="E53" ca="1">INDIRECT(E$34&amp;"!"&amp;"K"&amp;(7+$O53))</f>
        <v>-2.7988239054545061E-2</v>
      </c>
      <c r="F53" s="36" cm="1">
        <f t="array" aca="1" ref="F53" ca="1">INDIRECT(F$34&amp;"!"&amp;"K"&amp;(7+$O53))</f>
        <v>7.362247383326781E-2</v>
      </c>
      <c r="G53" s="36" cm="1">
        <f t="array" aca="1" ref="G53" ca="1">INDIRECT(G$34&amp;"!"&amp;"K"&amp;(7+$O53))</f>
        <v>-4.1592396216915906E-2</v>
      </c>
      <c r="H53" s="36" cm="1">
        <f t="array" aca="1" ref="H53" ca="1">INDIRECT(H$34&amp;"!"&amp;"K"&amp;(7+$O53))</f>
        <v>8.0887653367216483E-2</v>
      </c>
      <c r="I53" s="36" cm="1">
        <f t="array" aca="1" ref="I53" ca="1">INDIRECT(I$34&amp;"!"&amp;"K"&amp;(7+$O53))</f>
        <v>0</v>
      </c>
      <c r="J53" s="36" cm="1">
        <f t="array" aca="1" ref="J53" ca="1">INDIRECT(J$34&amp;"!"&amp;"K"&amp;(7+$O53))</f>
        <v>2.7846256634113775E-2</v>
      </c>
      <c r="K53" s="36" cm="1">
        <f t="array" aca="1" ref="K53" ca="1">INDIRECT(K$34&amp;"!"&amp;"K"&amp;(7+$O53))</f>
        <v>0</v>
      </c>
      <c r="L53" s="36" cm="1">
        <f t="array" aca="1" ref="L53" ca="1">INDIRECT(L$34&amp;"!"&amp;"K"&amp;(7+$O53))</f>
        <v>9.8196444551543749E-3</v>
      </c>
      <c r="M53" s="36" cm="1">
        <f t="array" aca="1" ref="M53" ca="1">INDIRECT(M$34&amp;"!"&amp;"K"&amp;(7+$O53))</f>
        <v>4.4186101505254927E-2</v>
      </c>
      <c r="N53" s="36" cm="1">
        <f t="array" aca="1" ref="N53" ca="1">INDIRECT(N$34&amp;"!"&amp;"K"&amp;(7+$O53))</f>
        <v>1.4818687955193033E-2</v>
      </c>
      <c r="O53" s="57">
        <f t="shared" si="37"/>
        <v>16</v>
      </c>
      <c r="R53">
        <f t="shared" si="36"/>
        <v>20204</v>
      </c>
      <c r="S53" s="29">
        <f t="shared" ca="1" si="23"/>
        <v>1.6713401110473924E-2</v>
      </c>
      <c r="T53" s="29">
        <f t="shared" ca="1" si="24"/>
        <v>7.7900692796364579E-2</v>
      </c>
      <c r="U53" s="29">
        <f t="shared" ca="1" si="25"/>
        <v>1.1719021630596238E-2</v>
      </c>
      <c r="V53" s="29">
        <f t="shared" ca="1" si="26"/>
        <v>-2.7988239054545061E-2</v>
      </c>
      <c r="W53" s="29">
        <f t="shared" ca="1" si="27"/>
        <v>7.362247383326781E-2</v>
      </c>
      <c r="X53" s="29">
        <f t="shared" ca="1" si="28"/>
        <v>-4.1592396216915906E-2</v>
      </c>
      <c r="Y53" s="29">
        <f t="shared" ca="1" si="29"/>
        <v>8.0887653367216483E-2</v>
      </c>
      <c r="Z53" s="29">
        <f t="shared" ca="1" si="30"/>
        <v>1.6713401110473924E-2</v>
      </c>
      <c r="AA53" s="29">
        <f t="shared" ca="1" si="31"/>
        <v>2.7846256634113775E-2</v>
      </c>
      <c r="AB53" s="29">
        <f t="shared" ca="1" si="32"/>
        <v>1.6713401110473924E-2</v>
      </c>
      <c r="AC53" s="29">
        <f t="shared" ca="1" si="33"/>
        <v>9.8196444551543749E-3</v>
      </c>
      <c r="AD53" s="29">
        <f t="shared" ca="1" si="34"/>
        <v>4.4186101505254927E-2</v>
      </c>
      <c r="AE53" s="29">
        <f t="shared" ca="1" si="35"/>
        <v>1.4818687955193033E-2</v>
      </c>
      <c r="AG53" s="39">
        <f t="shared" si="22"/>
        <v>20</v>
      </c>
      <c r="AI53" s="32"/>
      <c r="AJ53" s="32"/>
    </row>
    <row r="54" spans="1:36" x14ac:dyDescent="0.25">
      <c r="A54">
        <f>Apartment!A24</f>
        <v>20203</v>
      </c>
      <c r="B54" s="36" cm="1">
        <f t="array" aca="1" ref="B54" ca="1">INDIRECT(B$34&amp;"!"&amp;"K"&amp;(7+$O54))</f>
        <v>2.4814848588242677E-2</v>
      </c>
      <c r="C54" s="36" cm="1">
        <f t="array" aca="1" ref="C54" ca="1">INDIRECT(C$34&amp;"!"&amp;"K"&amp;(7+$O54))</f>
        <v>6.7433597250611488E-2</v>
      </c>
      <c r="D54" s="36" cm="1">
        <f t="array" aca="1" ref="D54" ca="1">INDIRECT(D$34&amp;"!"&amp;"K"&amp;(7+$O54))</f>
        <v>2.6101554952646433E-2</v>
      </c>
      <c r="E54" s="36" cm="1">
        <f t="array" aca="1" ref="E54" ca="1">INDIRECT(E$34&amp;"!"&amp;"K"&amp;(7+$O54))</f>
        <v>5.8248814875392352E-2</v>
      </c>
      <c r="F54" s="36" cm="1">
        <f t="array" aca="1" ref="F54" ca="1">INDIRECT(F$34&amp;"!"&amp;"K"&amp;(7+$O54))</f>
        <v>3.3714420988442129E-2</v>
      </c>
      <c r="G54" s="36" cm="1">
        <f t="array" aca="1" ref="G54" ca="1">INDIRECT(G$34&amp;"!"&amp;"K"&amp;(7+$O54))</f>
        <v>0.13004201966889006</v>
      </c>
      <c r="H54" s="36" cm="1">
        <f t="array" aca="1" ref="H54" ca="1">INDIRECT(H$34&amp;"!"&amp;"K"&amp;(7+$O54))</f>
        <v>4.1006581086343807E-2</v>
      </c>
      <c r="I54" s="36" cm="1">
        <f t="array" aca="1" ref="I54" ca="1">INDIRECT(I$34&amp;"!"&amp;"K"&amp;(7+$O54))</f>
        <v>0</v>
      </c>
      <c r="J54" s="36" cm="1">
        <f t="array" aca="1" ref="J54" ca="1">INDIRECT(J$34&amp;"!"&amp;"K"&amp;(7+$O54))</f>
        <v>1.8371835139677772E-2</v>
      </c>
      <c r="K54" s="36" cm="1">
        <f t="array" aca="1" ref="K54" ca="1">INDIRECT(K$34&amp;"!"&amp;"K"&amp;(7+$O54))</f>
        <v>0</v>
      </c>
      <c r="L54" s="36" cm="1">
        <f t="array" aca="1" ref="L54" ca="1">INDIRECT(L$34&amp;"!"&amp;"K"&amp;(7+$O54))</f>
        <v>1.0334765328489537E-2</v>
      </c>
      <c r="M54" s="36" cm="1">
        <f t="array" aca="1" ref="M54" ca="1">INDIRECT(M$34&amp;"!"&amp;"K"&amp;(7+$O54))</f>
        <v>4.0196387193107253E-2</v>
      </c>
      <c r="N54" s="36" cm="1">
        <f t="array" aca="1" ref="N54" ca="1">INDIRECT(N$34&amp;"!"&amp;"K"&amp;(7+$O54))</f>
        <v>2.002502431601938E-3</v>
      </c>
      <c r="O54" s="57">
        <f t="shared" si="37"/>
        <v>17</v>
      </c>
      <c r="R54">
        <f t="shared" si="36"/>
        <v>20203</v>
      </c>
      <c r="S54" s="29">
        <f t="shared" ca="1" si="23"/>
        <v>2.4814848588242677E-2</v>
      </c>
      <c r="T54" s="29">
        <f t="shared" ca="1" si="24"/>
        <v>6.7433597250611488E-2</v>
      </c>
      <c r="U54" s="29">
        <f t="shared" ca="1" si="25"/>
        <v>2.6101554952646433E-2</v>
      </c>
      <c r="V54" s="29">
        <f t="shared" ca="1" si="26"/>
        <v>5.8248814875392352E-2</v>
      </c>
      <c r="W54" s="29">
        <f t="shared" ca="1" si="27"/>
        <v>3.3714420988442129E-2</v>
      </c>
      <c r="X54" s="29">
        <f t="shared" ca="1" si="28"/>
        <v>0.13004201966889006</v>
      </c>
      <c r="Y54" s="29">
        <f t="shared" ca="1" si="29"/>
        <v>4.1006581086343807E-2</v>
      </c>
      <c r="Z54" s="29">
        <f t="shared" ca="1" si="30"/>
        <v>2.4814848588242677E-2</v>
      </c>
      <c r="AA54" s="29">
        <f t="shared" ca="1" si="31"/>
        <v>1.8371835139677772E-2</v>
      </c>
      <c r="AB54" s="29">
        <f t="shared" ca="1" si="32"/>
        <v>2.4814848588242677E-2</v>
      </c>
      <c r="AC54" s="29">
        <f t="shared" ca="1" si="33"/>
        <v>1.0334765328489537E-2</v>
      </c>
      <c r="AD54" s="29">
        <f t="shared" ca="1" si="34"/>
        <v>4.0196387193107253E-2</v>
      </c>
      <c r="AE54" s="29">
        <f t="shared" ca="1" si="35"/>
        <v>2.002502431601938E-3</v>
      </c>
      <c r="AG54" s="39">
        <f t="shared" si="22"/>
        <v>21</v>
      </c>
      <c r="AI54" s="32"/>
      <c r="AJ54" s="32"/>
    </row>
    <row r="55" spans="1:36" x14ac:dyDescent="0.25">
      <c r="A55">
        <f>Apartment!A25</f>
        <v>20202</v>
      </c>
      <c r="B55" s="36" cm="1">
        <f t="array" aca="1" ref="B55" ca="1">INDIRECT(B$34&amp;"!"&amp;"K"&amp;(7+$O55))</f>
        <v>-2.979650620053409E-2</v>
      </c>
      <c r="C55" s="36" cm="1">
        <f t="array" aca="1" ref="C55" ca="1">INDIRECT(C$34&amp;"!"&amp;"K"&amp;(7+$O55))</f>
        <v>-1.8009836131589241E-2</v>
      </c>
      <c r="D55" s="36" cm="1">
        <f t="array" aca="1" ref="D55" ca="1">INDIRECT(D$34&amp;"!"&amp;"K"&amp;(7+$O55))</f>
        <v>-5.8818883561793212E-2</v>
      </c>
      <c r="E55" s="36" cm="1">
        <f t="array" aca="1" ref="E55" ca="1">INDIRECT(E$34&amp;"!"&amp;"K"&amp;(7+$O55))</f>
        <v>-6.8045939319199777E-2</v>
      </c>
      <c r="F55" s="36" cm="1">
        <f t="array" aca="1" ref="F55" ca="1">INDIRECT(F$34&amp;"!"&amp;"K"&amp;(7+$O55))</f>
        <v>6.933883133152241E-3</v>
      </c>
      <c r="G55" s="36" cm="1">
        <f t="array" aca="1" ref="G55" ca="1">INDIRECT(G$34&amp;"!"&amp;"K"&amp;(7+$O55))</f>
        <v>-0.32108700375686283</v>
      </c>
      <c r="H55" s="36" cm="1">
        <f t="array" aca="1" ref="H55" ca="1">INDIRECT(H$34&amp;"!"&amp;"K"&amp;(7+$O55))</f>
        <v>-1.0047458668497544E-2</v>
      </c>
      <c r="I55" s="36" cm="1">
        <f t="array" aca="1" ref="I55" ca="1">INDIRECT(I$34&amp;"!"&amp;"K"&amp;(7+$O55))</f>
        <v>0</v>
      </c>
      <c r="J55" s="36" cm="1">
        <f t="array" aca="1" ref="J55" ca="1">INDIRECT(J$34&amp;"!"&amp;"K"&amp;(7+$O55))</f>
        <v>6.8030097298217296E-3</v>
      </c>
      <c r="K55" s="36" cm="1">
        <f t="array" aca="1" ref="K55" ca="1">INDIRECT(K$34&amp;"!"&amp;"K"&amp;(7+$O55))</f>
        <v>0</v>
      </c>
      <c r="L55" s="36" cm="1">
        <f t="array" aca="1" ref="L55" ca="1">INDIRECT(L$34&amp;"!"&amp;"K"&amp;(7+$O55))</f>
        <v>-2.5606118633233033E-2</v>
      </c>
      <c r="M55" s="36" cm="1">
        <f t="array" aca="1" ref="M55" ca="1">INDIRECT(M$34&amp;"!"&amp;"K"&amp;(7+$O55))</f>
        <v>-6.586295218897753E-3</v>
      </c>
      <c r="N55" s="36" cm="1">
        <f t="array" aca="1" ref="N55" ca="1">INDIRECT(N$34&amp;"!"&amp;"K"&amp;(7+$O55))</f>
        <v>4.7062467949758879E-3</v>
      </c>
      <c r="O55" s="57">
        <f t="shared" si="37"/>
        <v>18</v>
      </c>
      <c r="R55">
        <f t="shared" si="36"/>
        <v>20202</v>
      </c>
      <c r="S55" s="29">
        <f t="shared" ca="1" si="23"/>
        <v>-2.979650620053409E-2</v>
      </c>
      <c r="T55" s="29">
        <f t="shared" ca="1" si="24"/>
        <v>-1.8009836131589241E-2</v>
      </c>
      <c r="U55" s="29">
        <f t="shared" ca="1" si="25"/>
        <v>-5.8818883561793212E-2</v>
      </c>
      <c r="V55" s="29">
        <f t="shared" ca="1" si="26"/>
        <v>-6.8045939319199777E-2</v>
      </c>
      <c r="W55" s="29">
        <f t="shared" ca="1" si="27"/>
        <v>6.933883133152241E-3</v>
      </c>
      <c r="X55" s="29">
        <f t="shared" ca="1" si="28"/>
        <v>-0.32108700375686283</v>
      </c>
      <c r="Y55" s="29">
        <f t="shared" ca="1" si="29"/>
        <v>-1.0047458668497544E-2</v>
      </c>
      <c r="Z55" s="29">
        <f t="shared" ca="1" si="30"/>
        <v>-2.979650620053409E-2</v>
      </c>
      <c r="AA55" s="29">
        <f t="shared" ca="1" si="31"/>
        <v>6.8030097298217296E-3</v>
      </c>
      <c r="AB55" s="29">
        <f t="shared" ca="1" si="32"/>
        <v>-2.979650620053409E-2</v>
      </c>
      <c r="AC55" s="29">
        <f t="shared" ca="1" si="33"/>
        <v>-2.5606118633233033E-2</v>
      </c>
      <c r="AD55" s="29">
        <f t="shared" ca="1" si="34"/>
        <v>-6.586295218897753E-3</v>
      </c>
      <c r="AE55" s="29">
        <f t="shared" ca="1" si="35"/>
        <v>4.7062467949758879E-3</v>
      </c>
      <c r="AG55" s="39">
        <f t="shared" si="22"/>
        <v>22</v>
      </c>
      <c r="AI55" s="32"/>
      <c r="AJ55" s="32"/>
    </row>
    <row r="56" spans="1:36" x14ac:dyDescent="0.25">
      <c r="A56">
        <f>Apartment!A26</f>
        <v>20201</v>
      </c>
      <c r="B56" s="36" cm="1">
        <f t="array" aca="1" ref="B56" ca="1">INDIRECT(B$34&amp;"!"&amp;"K"&amp;(7+$O56))</f>
        <v>1.9135143372115415E-3</v>
      </c>
      <c r="C56" s="36" cm="1">
        <f t="array" aca="1" ref="C56" ca="1">INDIRECT(C$34&amp;"!"&amp;"K"&amp;(7+$O56))</f>
        <v>1.6443099030316599E-2</v>
      </c>
      <c r="D56" s="36" cm="1">
        <f t="array" aca="1" ref="D56" ca="1">INDIRECT(D$34&amp;"!"&amp;"K"&amp;(7+$O56))</f>
        <v>1.2393710237930122E-3</v>
      </c>
      <c r="E56" s="36" cm="1">
        <f t="array" aca="1" ref="E56" ca="1">INDIRECT(E$34&amp;"!"&amp;"K"&amp;(7+$O56))</f>
        <v>-6.2716527511380793E-2</v>
      </c>
      <c r="F56" s="36" cm="1">
        <f t="array" aca="1" ref="F56" ca="1">INDIRECT(F$34&amp;"!"&amp;"K"&amp;(7+$O56))</f>
        <v>1.4194141525993409E-2</v>
      </c>
      <c r="G56" s="36" cm="1">
        <f t="array" aca="1" ref="G56" ca="1">INDIRECT(G$34&amp;"!"&amp;"K"&amp;(7+$O56))</f>
        <v>-4.6799958068694969E-2</v>
      </c>
      <c r="H56" s="36" cm="1">
        <f t="array" aca="1" ref="H56" ca="1">INDIRECT(H$34&amp;"!"&amp;"K"&amp;(7+$O56))</f>
        <v>7.1706480210397494E-2</v>
      </c>
      <c r="I56" s="36" cm="1">
        <f t="array" aca="1" ref="I56" ca="1">INDIRECT(I$34&amp;"!"&amp;"K"&amp;(7+$O56))</f>
        <v>0</v>
      </c>
      <c r="J56" s="36" cm="1">
        <f t="array" aca="1" ref="J56" ca="1">INDIRECT(J$34&amp;"!"&amp;"K"&amp;(7+$O56))</f>
        <v>2.2960598410629363E-2</v>
      </c>
      <c r="K56" s="36" cm="1">
        <f t="array" aca="1" ref="K56" ca="1">INDIRECT(K$34&amp;"!"&amp;"K"&amp;(7+$O56))</f>
        <v>0</v>
      </c>
      <c r="L56" s="36" cm="1">
        <f t="array" aca="1" ref="L56" ca="1">INDIRECT(L$34&amp;"!"&amp;"K"&amp;(7+$O56))</f>
        <v>1.1371502290278057E-2</v>
      </c>
      <c r="M56" s="36" cm="1">
        <f t="array" aca="1" ref="M56" ca="1">INDIRECT(M$34&amp;"!"&amp;"K"&amp;(7+$O56))</f>
        <v>1.1896193360218854E-2</v>
      </c>
      <c r="N56" s="36" cm="1">
        <f t="array" aca="1" ref="N56" ca="1">INDIRECT(N$34&amp;"!"&amp;"K"&amp;(7+$O56))</f>
        <v>7.8062293901937085E-3</v>
      </c>
      <c r="O56" s="57">
        <f t="shared" si="37"/>
        <v>19</v>
      </c>
      <c r="R56">
        <f t="shared" si="36"/>
        <v>20201</v>
      </c>
      <c r="S56" s="29">
        <f t="shared" ca="1" si="23"/>
        <v>1.9135143372115415E-3</v>
      </c>
      <c r="T56" s="29">
        <f t="shared" ca="1" si="24"/>
        <v>1.6443099030316599E-2</v>
      </c>
      <c r="U56" s="29">
        <f t="shared" ca="1" si="25"/>
        <v>1.2393710237930122E-3</v>
      </c>
      <c r="V56" s="29">
        <f t="shared" ca="1" si="26"/>
        <v>-6.2716527511380793E-2</v>
      </c>
      <c r="W56" s="29">
        <f t="shared" ca="1" si="27"/>
        <v>1.4194141525993409E-2</v>
      </c>
      <c r="X56" s="29">
        <f t="shared" ca="1" si="28"/>
        <v>-4.6799958068694969E-2</v>
      </c>
      <c r="Y56" s="29">
        <f t="shared" ca="1" si="29"/>
        <v>7.1706480210397494E-2</v>
      </c>
      <c r="Z56" s="29">
        <f t="shared" ca="1" si="30"/>
        <v>1.9135143372115415E-3</v>
      </c>
      <c r="AA56" s="29">
        <f t="shared" ca="1" si="31"/>
        <v>2.2960598410629363E-2</v>
      </c>
      <c r="AB56" s="29">
        <f t="shared" ca="1" si="32"/>
        <v>1.9135143372115415E-3</v>
      </c>
      <c r="AC56" s="29">
        <f t="shared" ca="1" si="33"/>
        <v>1.1371502290278057E-2</v>
      </c>
      <c r="AD56" s="29">
        <f t="shared" ca="1" si="34"/>
        <v>1.1896193360218854E-2</v>
      </c>
      <c r="AE56" s="29">
        <f t="shared" ca="1" si="35"/>
        <v>7.8062293901937085E-3</v>
      </c>
      <c r="AG56" s="39">
        <f t="shared" si="22"/>
        <v>23</v>
      </c>
      <c r="AI56" s="32"/>
      <c r="AJ56" s="32"/>
    </row>
    <row r="57" spans="1:36" x14ac:dyDescent="0.25">
      <c r="A57">
        <f>Apartment!A27</f>
        <v>20194</v>
      </c>
      <c r="B57" s="36" cm="1">
        <f t="array" aca="1" ref="B57" ca="1">INDIRECT(B$34&amp;"!"&amp;"K"&amp;(7+$O57))</f>
        <v>1.8559529704267774E-2</v>
      </c>
      <c r="C57" s="36" cm="1">
        <f t="array" aca="1" ref="C57" ca="1">INDIRECT(C$34&amp;"!"&amp;"K"&amp;(7+$O57))</f>
        <v>3.0768631482518405E-2</v>
      </c>
      <c r="D57" s="36" cm="1">
        <f t="array" aca="1" ref="D57" ca="1">INDIRECT(D$34&amp;"!"&amp;"K"&amp;(7+$O57))</f>
        <v>2.5715555099447451E-2</v>
      </c>
      <c r="E57" s="36" cm="1">
        <f t="array" aca="1" ref="E57" ca="1">INDIRECT(E$34&amp;"!"&amp;"K"&amp;(7+$O57))</f>
        <v>-2.9308411762360986E-3</v>
      </c>
      <c r="F57" s="36" cm="1">
        <f t="array" aca="1" ref="F57" ca="1">INDIRECT(F$34&amp;"!"&amp;"K"&amp;(7+$O57))</f>
        <v>2.7367202581058958E-2</v>
      </c>
      <c r="G57" s="36" cm="1">
        <f t="array" aca="1" ref="G57" ca="1">INDIRECT(G$34&amp;"!"&amp;"K"&amp;(7+$O57))</f>
        <v>-1.7356748356353147E-2</v>
      </c>
      <c r="H57" s="36" cm="1">
        <f t="array" aca="1" ref="H57" ca="1">INDIRECT(H$34&amp;"!"&amp;"K"&amp;(7+$O57))</f>
        <v>2.4736422448237594E-2</v>
      </c>
      <c r="I57" s="36" cm="1">
        <f t="array" aca="1" ref="I57" ca="1">INDIRECT(I$34&amp;"!"&amp;"K"&amp;(7+$O57))</f>
        <v>0</v>
      </c>
      <c r="J57" s="36" cm="1">
        <f t="array" aca="1" ref="J57" ca="1">INDIRECT(J$34&amp;"!"&amp;"K"&amp;(7+$O57))</f>
        <v>1.195496601799606E-2</v>
      </c>
      <c r="K57" s="36" cm="1">
        <f t="array" aca="1" ref="K57" ca="1">INDIRECT(K$34&amp;"!"&amp;"K"&amp;(7+$O57))</f>
        <v>0</v>
      </c>
      <c r="L57" s="36" cm="1">
        <f t="array" aca="1" ref="L57" ca="1">INDIRECT(L$34&amp;"!"&amp;"K"&amp;(7+$O57))</f>
        <v>4.1436087248376552E-3</v>
      </c>
      <c r="M57" s="36" cm="1">
        <f t="array" aca="1" ref="M57" ca="1">INDIRECT(M$34&amp;"!"&amp;"K"&amp;(7+$O57))</f>
        <v>9.1159849187958386E-3</v>
      </c>
      <c r="N57" s="36" cm="1">
        <f t="array" aca="1" ref="N57" ca="1">INDIRECT(N$34&amp;"!"&amp;"K"&amp;(7+$O57))</f>
        <v>1.2037330962184623E-2</v>
      </c>
      <c r="O57" s="57">
        <f t="shared" si="37"/>
        <v>20</v>
      </c>
      <c r="R57">
        <f t="shared" si="36"/>
        <v>20194</v>
      </c>
      <c r="S57" s="29">
        <f t="shared" ca="1" si="23"/>
        <v>1.8559529704267774E-2</v>
      </c>
      <c r="T57" s="29">
        <f t="shared" ca="1" si="24"/>
        <v>3.0768631482518405E-2</v>
      </c>
      <c r="U57" s="29">
        <f t="shared" ca="1" si="25"/>
        <v>2.5715555099447451E-2</v>
      </c>
      <c r="V57" s="29">
        <f t="shared" ca="1" si="26"/>
        <v>-2.9308411762360986E-3</v>
      </c>
      <c r="W57" s="29">
        <f t="shared" ca="1" si="27"/>
        <v>2.7367202581058958E-2</v>
      </c>
      <c r="X57" s="29">
        <f t="shared" ca="1" si="28"/>
        <v>-1.7356748356353147E-2</v>
      </c>
      <c r="Y57" s="29">
        <f t="shared" ca="1" si="29"/>
        <v>2.4736422448237594E-2</v>
      </c>
      <c r="Z57" s="29">
        <f t="shared" ca="1" si="30"/>
        <v>1.8559529704267774E-2</v>
      </c>
      <c r="AA57" s="29">
        <f t="shared" ca="1" si="31"/>
        <v>1.195496601799606E-2</v>
      </c>
      <c r="AB57" s="29">
        <f t="shared" ca="1" si="32"/>
        <v>1.8559529704267774E-2</v>
      </c>
      <c r="AC57" s="29">
        <f t="shared" ca="1" si="33"/>
        <v>4.1436087248376552E-3</v>
      </c>
      <c r="AD57" s="29">
        <f t="shared" ca="1" si="34"/>
        <v>9.1159849187958386E-3</v>
      </c>
      <c r="AE57" s="29">
        <f t="shared" ca="1" si="35"/>
        <v>1.2037330962184623E-2</v>
      </c>
      <c r="AG57" s="39">
        <f t="shared" si="22"/>
        <v>24</v>
      </c>
      <c r="AI57" s="32"/>
      <c r="AJ57" s="32"/>
    </row>
    <row r="58" spans="1:36" x14ac:dyDescent="0.25">
      <c r="A58">
        <f>Apartment!A28</f>
        <v>20193</v>
      </c>
      <c r="B58" s="36" cm="1">
        <f t="array" aca="1" ref="B58" ca="1">INDIRECT(B$34&amp;"!"&amp;"K"&amp;(7+$O58))</f>
        <v>8.1029067297115898E-3</v>
      </c>
      <c r="C58" s="36" cm="1">
        <f t="array" aca="1" ref="C58" ca="1">INDIRECT(C$34&amp;"!"&amp;"K"&amp;(7+$O58))</f>
        <v>2.7204330844517122E-2</v>
      </c>
      <c r="D58" s="36" cm="1">
        <f t="array" aca="1" ref="D58" ca="1">INDIRECT(D$34&amp;"!"&amp;"K"&amp;(7+$O58))</f>
        <v>8.3484456463329693E-3</v>
      </c>
      <c r="E58" s="36" cm="1">
        <f t="array" aca="1" ref="E58" ca="1">INDIRECT(E$34&amp;"!"&amp;"K"&amp;(7+$O58))</f>
        <v>8.0797238822409856E-3</v>
      </c>
      <c r="F58" s="36" cm="1">
        <f t="array" aca="1" ref="F58" ca="1">INDIRECT(F$34&amp;"!"&amp;"K"&amp;(7+$O58))</f>
        <v>4.1972209412683315E-2</v>
      </c>
      <c r="G58" s="36" cm="1">
        <f t="array" aca="1" ref="G58" ca="1">INDIRECT(G$34&amp;"!"&amp;"K"&amp;(7+$O58))</f>
        <v>2.9992770454585704E-2</v>
      </c>
      <c r="H58" s="36" cm="1">
        <f t="array" aca="1" ref="H58" ca="1">INDIRECT(H$34&amp;"!"&amp;"K"&amp;(7+$O58))</f>
        <v>3.2051296286033537E-2</v>
      </c>
      <c r="I58" s="36" cm="1">
        <f t="array" aca="1" ref="I58" ca="1">INDIRECT(I$34&amp;"!"&amp;"K"&amp;(7+$O58))</f>
        <v>0</v>
      </c>
      <c r="J58" s="36" cm="1">
        <f t="array" aca="1" ref="J58" ca="1">INDIRECT(J$34&amp;"!"&amp;"K"&amp;(7+$O58))</f>
        <v>2.8787492335226483E-2</v>
      </c>
      <c r="K58" s="36" cm="1">
        <f t="array" aca="1" ref="K58" ca="1">INDIRECT(K$34&amp;"!"&amp;"K"&amp;(7+$O58))</f>
        <v>0</v>
      </c>
      <c r="L58" s="36" cm="1">
        <f t="array" aca="1" ref="L58" ca="1">INDIRECT(L$34&amp;"!"&amp;"K"&amp;(7+$O58))</f>
        <v>2.6902593212310144E-2</v>
      </c>
      <c r="M58" s="36" cm="1">
        <f t="array" aca="1" ref="M58" ca="1">INDIRECT(M$34&amp;"!"&amp;"K"&amp;(7+$O58))</f>
        <v>1.6827379019794808E-2</v>
      </c>
      <c r="N58" s="36" cm="1">
        <f t="array" aca="1" ref="N58" ca="1">INDIRECT(N$34&amp;"!"&amp;"K"&amp;(7+$O58))</f>
        <v>7.4074949066920137E-3</v>
      </c>
      <c r="O58" s="57">
        <f t="shared" si="37"/>
        <v>21</v>
      </c>
      <c r="R58">
        <f t="shared" si="36"/>
        <v>20193</v>
      </c>
      <c r="S58" s="29">
        <f t="shared" ca="1" si="23"/>
        <v>8.1029067297115898E-3</v>
      </c>
      <c r="T58" s="29">
        <f t="shared" ca="1" si="24"/>
        <v>2.7204330844517122E-2</v>
      </c>
      <c r="U58" s="29">
        <f t="shared" ca="1" si="25"/>
        <v>8.3484456463329693E-3</v>
      </c>
      <c r="V58" s="29">
        <f t="shared" ca="1" si="26"/>
        <v>8.0797238822409856E-3</v>
      </c>
      <c r="W58" s="29">
        <f t="shared" ca="1" si="27"/>
        <v>4.1972209412683315E-2</v>
      </c>
      <c r="X58" s="29">
        <f t="shared" ca="1" si="28"/>
        <v>2.9992770454585704E-2</v>
      </c>
      <c r="Y58" s="29">
        <f t="shared" ca="1" si="29"/>
        <v>3.2051296286033537E-2</v>
      </c>
      <c r="Z58" s="29">
        <f t="shared" ca="1" si="30"/>
        <v>8.1029067297115898E-3</v>
      </c>
      <c r="AA58" s="29">
        <f t="shared" ca="1" si="31"/>
        <v>2.8787492335226483E-2</v>
      </c>
      <c r="AB58" s="29">
        <f t="shared" ca="1" si="32"/>
        <v>8.1029067297115898E-3</v>
      </c>
      <c r="AC58" s="29">
        <f t="shared" ca="1" si="33"/>
        <v>2.6902593212310144E-2</v>
      </c>
      <c r="AD58" s="29">
        <f t="shared" ca="1" si="34"/>
        <v>1.6827379019794808E-2</v>
      </c>
      <c r="AE58" s="29">
        <f t="shared" ca="1" si="35"/>
        <v>7.4074949066920137E-3</v>
      </c>
      <c r="AG58" s="39">
        <f t="shared" si="22"/>
        <v>25</v>
      </c>
      <c r="AI58" s="32"/>
      <c r="AJ58" s="32"/>
    </row>
    <row r="59" spans="1:36" x14ac:dyDescent="0.25">
      <c r="A59">
        <f>Apartment!A29</f>
        <v>20192</v>
      </c>
      <c r="B59" s="36" cm="1">
        <f t="array" aca="1" ref="B59" ca="1">INDIRECT(B$34&amp;"!"&amp;"K"&amp;(7+$O59))</f>
        <v>1.5204439302237915E-2</v>
      </c>
      <c r="C59" s="36" cm="1">
        <f t="array" aca="1" ref="C59" ca="1">INDIRECT(C$34&amp;"!"&amp;"K"&amp;(7+$O59))</f>
        <v>4.2153903757733424E-2</v>
      </c>
      <c r="D59" s="36" cm="1">
        <f t="array" aca="1" ref="D59" ca="1">INDIRECT(D$34&amp;"!"&amp;"K"&amp;(7+$O59))</f>
        <v>1.7553614434890896E-2</v>
      </c>
      <c r="E59" s="36" cm="1">
        <f t="array" aca="1" ref="E59" ca="1">INDIRECT(E$34&amp;"!"&amp;"K"&amp;(7+$O59))</f>
        <v>-3.8086199111672547E-2</v>
      </c>
      <c r="F59" s="36" cm="1">
        <f t="array" aca="1" ref="F59" ca="1">INDIRECT(F$34&amp;"!"&amp;"K"&amp;(7+$O59))</f>
        <v>2.0550452227383387E-2</v>
      </c>
      <c r="G59" s="36" cm="1">
        <f t="array" aca="1" ref="G59" ca="1">INDIRECT(G$34&amp;"!"&amp;"K"&amp;(7+$O59))</f>
        <v>7.6779529390480494E-3</v>
      </c>
      <c r="H59" s="36" cm="1">
        <f t="array" aca="1" ref="H59" ca="1">INDIRECT(H$34&amp;"!"&amp;"K"&amp;(7+$O59))</f>
        <v>3.0102776952452004E-2</v>
      </c>
      <c r="I59" s="36" cm="1">
        <f t="array" aca="1" ref="I59" ca="1">INDIRECT(I$34&amp;"!"&amp;"K"&amp;(7+$O59))</f>
        <v>0</v>
      </c>
      <c r="J59" s="36" cm="1">
        <f t="array" aca="1" ref="J59" ca="1">INDIRECT(J$34&amp;"!"&amp;"K"&amp;(7+$O59))</f>
        <v>1.6196461059309053E-2</v>
      </c>
      <c r="K59" s="36" cm="1">
        <f t="array" aca="1" ref="K59" ca="1">INDIRECT(K$34&amp;"!"&amp;"K"&amp;(7+$O59))</f>
        <v>0</v>
      </c>
      <c r="L59" s="36" cm="1">
        <f t="array" aca="1" ref="L59" ca="1">INDIRECT(L$34&amp;"!"&amp;"K"&amp;(7+$O59))</f>
        <v>1.6490195626723825E-2</v>
      </c>
      <c r="M59" s="36" cm="1">
        <f t="array" aca="1" ref="M59" ca="1">INDIRECT(M$34&amp;"!"&amp;"K"&amp;(7+$O59))</f>
        <v>3.8965868030525819E-2</v>
      </c>
      <c r="N59" s="36" cm="1">
        <f t="array" aca="1" ref="N59" ca="1">INDIRECT(N$34&amp;"!"&amp;"K"&amp;(7+$O59))</f>
        <v>1.7371246559933384E-2</v>
      </c>
      <c r="O59" s="57">
        <f t="shared" si="37"/>
        <v>22</v>
      </c>
      <c r="R59">
        <f t="shared" si="36"/>
        <v>20192</v>
      </c>
      <c r="S59" s="29">
        <f t="shared" ca="1" si="23"/>
        <v>1.5204439302237915E-2</v>
      </c>
      <c r="T59" s="29">
        <f t="shared" ca="1" si="24"/>
        <v>4.2153903757733424E-2</v>
      </c>
      <c r="U59" s="29">
        <f t="shared" ca="1" si="25"/>
        <v>1.7553614434890896E-2</v>
      </c>
      <c r="V59" s="29">
        <f t="shared" ca="1" si="26"/>
        <v>-3.8086199111672547E-2</v>
      </c>
      <c r="W59" s="29">
        <f t="shared" ca="1" si="27"/>
        <v>2.0550452227383387E-2</v>
      </c>
      <c r="X59" s="29">
        <f t="shared" ca="1" si="28"/>
        <v>7.6779529390480494E-3</v>
      </c>
      <c r="Y59" s="29">
        <f t="shared" ca="1" si="29"/>
        <v>3.0102776952452004E-2</v>
      </c>
      <c r="Z59" s="29">
        <f t="shared" ca="1" si="30"/>
        <v>1.5204439302237915E-2</v>
      </c>
      <c r="AA59" s="29">
        <f t="shared" ca="1" si="31"/>
        <v>1.6196461059309053E-2</v>
      </c>
      <c r="AB59" s="29">
        <f t="shared" ca="1" si="32"/>
        <v>1.5204439302237915E-2</v>
      </c>
      <c r="AC59" s="29">
        <f t="shared" ca="1" si="33"/>
        <v>1.6490195626723825E-2</v>
      </c>
      <c r="AD59" s="29">
        <f t="shared" ca="1" si="34"/>
        <v>3.8965868030525819E-2</v>
      </c>
      <c r="AE59" s="29">
        <f t="shared" ca="1" si="35"/>
        <v>1.7371246559933384E-2</v>
      </c>
      <c r="AG59" s="39">
        <f t="shared" si="22"/>
        <v>26</v>
      </c>
      <c r="AI59" s="32"/>
      <c r="AJ59" s="32"/>
    </row>
    <row r="60" spans="1:36" x14ac:dyDescent="0.25">
      <c r="A60">
        <f>Apartment!A30</f>
        <v>20191</v>
      </c>
      <c r="B60" s="36" cm="1">
        <f t="array" aca="1" ref="B60" ca="1">INDIRECT(B$34&amp;"!"&amp;"K"&amp;(7+$O60))</f>
        <v>1.353344941480783E-2</v>
      </c>
      <c r="C60" s="36" cm="1">
        <f t="array" aca="1" ref="C60" ca="1">INDIRECT(C$34&amp;"!"&amp;"K"&amp;(7+$O60))</f>
        <v>2.2725866413637386E-2</v>
      </c>
      <c r="D60" s="36" cm="1">
        <f t="array" aca="1" ref="D60" ca="1">INDIRECT(D$34&amp;"!"&amp;"K"&amp;(7+$O60))</f>
        <v>1.5970842213533398E-2</v>
      </c>
      <c r="E60" s="36" cm="1">
        <f t="array" aca="1" ref="E60" ca="1">INDIRECT(E$34&amp;"!"&amp;"K"&amp;(7+$O60))</f>
        <v>6.0608378672049268E-2</v>
      </c>
      <c r="F60" s="36" cm="1">
        <f t="array" aca="1" ref="F60" ca="1">INDIRECT(F$34&amp;"!"&amp;"K"&amp;(7+$O60))</f>
        <v>0</v>
      </c>
      <c r="G60" s="36" cm="1">
        <f t="array" aca="1" ref="G60" ca="1">INDIRECT(G$34&amp;"!"&amp;"K"&amp;(7+$O60))</f>
        <v>1.2365123116141685E-2</v>
      </c>
      <c r="H60" s="36" cm="1">
        <f t="array" aca="1" ref="H60" ca="1">INDIRECT(H$34&amp;"!"&amp;"K"&amp;(7+$O60))</f>
        <v>2.2368285571640278E-2</v>
      </c>
      <c r="I60" s="36" cm="1">
        <f t="array" aca="1" ref="I60" ca="1">INDIRECT(I$34&amp;"!"&amp;"K"&amp;(7+$O60))</f>
        <v>0</v>
      </c>
      <c r="J60" s="36" cm="1">
        <f t="array" aca="1" ref="J60" ca="1">INDIRECT(J$34&amp;"!"&amp;"K"&amp;(7+$O60))</f>
        <v>2.4542947172368601E-2</v>
      </c>
      <c r="K60" s="36" cm="1">
        <f t="array" aca="1" ref="K60" ca="1">INDIRECT(K$34&amp;"!"&amp;"K"&amp;(7+$O60))</f>
        <v>0</v>
      </c>
      <c r="L60" s="36" cm="1">
        <f t="array" aca="1" ref="L60" ca="1">INDIRECT(L$34&amp;"!"&amp;"K"&amp;(7+$O60))</f>
        <v>4.9085826007606581E-3</v>
      </c>
      <c r="M60" s="36" cm="1">
        <f t="array" aca="1" ref="M60" ca="1">INDIRECT(M$34&amp;"!"&amp;"K"&amp;(7+$O60))</f>
        <v>-9.0787167278369996E-3</v>
      </c>
      <c r="N60" s="36" cm="1">
        <f t="array" aca="1" ref="N60" ca="1">INDIRECT(N$34&amp;"!"&amp;"K"&amp;(7+$O60))</f>
        <v>2.392918556903223E-2</v>
      </c>
      <c r="O60" s="57">
        <f t="shared" si="37"/>
        <v>23</v>
      </c>
      <c r="R60">
        <f t="shared" si="36"/>
        <v>20191</v>
      </c>
      <c r="S60" s="29">
        <f t="shared" ca="1" si="23"/>
        <v>1.353344941480783E-2</v>
      </c>
      <c r="T60" s="29">
        <f t="shared" ca="1" si="24"/>
        <v>2.2725866413637386E-2</v>
      </c>
      <c r="U60" s="29">
        <f t="shared" ca="1" si="25"/>
        <v>1.5970842213533398E-2</v>
      </c>
      <c r="V60" s="29">
        <f t="shared" ca="1" si="26"/>
        <v>6.0608378672049268E-2</v>
      </c>
      <c r="W60" s="29">
        <f t="shared" ca="1" si="27"/>
        <v>2.2725866413637386E-2</v>
      </c>
      <c r="X60" s="29">
        <f t="shared" ca="1" si="28"/>
        <v>1.2365123116141685E-2</v>
      </c>
      <c r="Y60" s="29">
        <f t="shared" ca="1" si="29"/>
        <v>2.2368285571640278E-2</v>
      </c>
      <c r="Z60" s="29">
        <f t="shared" ca="1" si="30"/>
        <v>1.353344941480783E-2</v>
      </c>
      <c r="AA60" s="29">
        <f t="shared" ca="1" si="31"/>
        <v>2.4542947172368601E-2</v>
      </c>
      <c r="AB60" s="29">
        <f t="shared" ca="1" si="32"/>
        <v>1.353344941480783E-2</v>
      </c>
      <c r="AC60" s="29">
        <f t="shared" ca="1" si="33"/>
        <v>4.9085826007606581E-3</v>
      </c>
      <c r="AD60" s="29">
        <f t="shared" ca="1" si="34"/>
        <v>-9.0787167278369996E-3</v>
      </c>
      <c r="AE60" s="29">
        <f t="shared" ca="1" si="35"/>
        <v>2.392918556903223E-2</v>
      </c>
      <c r="AG60" s="39">
        <f t="shared" si="22"/>
        <v>27</v>
      </c>
      <c r="AI60" s="32"/>
      <c r="AJ60" s="32"/>
    </row>
    <row r="61" spans="1:36" x14ac:dyDescent="0.25">
      <c r="A61">
        <f>Apartment!A31</f>
        <v>20184</v>
      </c>
      <c r="B61" s="36" cm="1">
        <f t="array" aca="1" ref="B61" ca="1">INDIRECT(B$34&amp;"!"&amp;"K"&amp;(7+$O61))</f>
        <v>9.2125073149038617E-3</v>
      </c>
      <c r="C61" s="36" cm="1">
        <f t="array" aca="1" ref="C61" ca="1">INDIRECT(C$34&amp;"!"&amp;"K"&amp;(7+$O61))</f>
        <v>3.641551359944728E-2</v>
      </c>
      <c r="D61" s="36" cm="1">
        <f t="array" aca="1" ref="D61" ca="1">INDIRECT(D$34&amp;"!"&amp;"K"&amp;(7+$O61))</f>
        <v>1.5871507186170586E-2</v>
      </c>
      <c r="E61" s="36" cm="1">
        <f t="array" aca="1" ref="E61" ca="1">INDIRECT(E$34&amp;"!"&amp;"K"&amp;(7+$O61))</f>
        <v>-2.4555738175356279E-2</v>
      </c>
      <c r="F61" s="36" cm="1">
        <f t="array" aca="1" ref="F61" ca="1">INDIRECT(F$34&amp;"!"&amp;"K"&amp;(7+$O61))</f>
        <v>0</v>
      </c>
      <c r="G61" s="36" cm="1">
        <f t="array" aca="1" ref="G61" ca="1">INDIRECT(G$34&amp;"!"&amp;"K"&amp;(7+$O61))</f>
        <v>1.1438772107200679E-2</v>
      </c>
      <c r="H61" s="36" cm="1">
        <f t="array" aca="1" ref="H61" ca="1">INDIRECT(H$34&amp;"!"&amp;"K"&amp;(7+$O61))</f>
        <v>4.6307407352661256E-2</v>
      </c>
      <c r="I61" s="36" cm="1">
        <f t="array" aca="1" ref="I61" ca="1">INDIRECT(I$34&amp;"!"&amp;"K"&amp;(7+$O61))</f>
        <v>0</v>
      </c>
      <c r="J61" s="36" cm="1">
        <f t="array" aca="1" ref="J61" ca="1">INDIRECT(J$34&amp;"!"&amp;"K"&amp;(7+$O61))</f>
        <v>1.4576515317001881E-2</v>
      </c>
      <c r="K61" s="36" cm="1">
        <f t="array" aca="1" ref="K61" ca="1">INDIRECT(K$34&amp;"!"&amp;"K"&amp;(7+$O61))</f>
        <v>0</v>
      </c>
      <c r="L61" s="36" cm="1">
        <f t="array" aca="1" ref="L61" ca="1">INDIRECT(L$34&amp;"!"&amp;"K"&amp;(7+$O61))</f>
        <v>2.7349177162023786E-2</v>
      </c>
      <c r="M61" s="36" cm="1">
        <f t="array" aca="1" ref="M61" ca="1">INDIRECT(M$34&amp;"!"&amp;"K"&amp;(7+$O61))</f>
        <v>2.6188911447488028E-2</v>
      </c>
      <c r="N61" s="36" cm="1">
        <f t="array" aca="1" ref="N61" ca="1">INDIRECT(N$34&amp;"!"&amp;"K"&amp;(7+$O61))</f>
        <v>1.6990871177825051E-2</v>
      </c>
      <c r="O61" s="57">
        <f t="shared" si="37"/>
        <v>24</v>
      </c>
      <c r="R61">
        <f t="shared" si="36"/>
        <v>20184</v>
      </c>
      <c r="S61" s="29">
        <f t="shared" ca="1" si="23"/>
        <v>9.2125073149038617E-3</v>
      </c>
      <c r="T61" s="29">
        <f t="shared" ca="1" si="24"/>
        <v>3.641551359944728E-2</v>
      </c>
      <c r="U61" s="29">
        <f t="shared" ca="1" si="25"/>
        <v>1.5871507186170586E-2</v>
      </c>
      <c r="V61" s="29">
        <f t="shared" ca="1" si="26"/>
        <v>-2.4555738175356279E-2</v>
      </c>
      <c r="W61" s="29">
        <f t="shared" ca="1" si="27"/>
        <v>3.641551359944728E-2</v>
      </c>
      <c r="X61" s="29">
        <f t="shared" ca="1" si="28"/>
        <v>1.1438772107200679E-2</v>
      </c>
      <c r="Y61" s="29">
        <f t="shared" ca="1" si="29"/>
        <v>4.6307407352661256E-2</v>
      </c>
      <c r="Z61" s="29">
        <f t="shared" ca="1" si="30"/>
        <v>9.2125073149038617E-3</v>
      </c>
      <c r="AA61" s="29">
        <f t="shared" ca="1" si="31"/>
        <v>1.4576515317001881E-2</v>
      </c>
      <c r="AB61" s="29">
        <f t="shared" ca="1" si="32"/>
        <v>9.2125073149038617E-3</v>
      </c>
      <c r="AC61" s="29">
        <f t="shared" ca="1" si="33"/>
        <v>2.7349177162023786E-2</v>
      </c>
      <c r="AD61" s="29">
        <f t="shared" ca="1" si="34"/>
        <v>2.6188911447488028E-2</v>
      </c>
      <c r="AE61" s="29">
        <f t="shared" ca="1" si="35"/>
        <v>1.6990871177825051E-2</v>
      </c>
      <c r="AG61" s="39">
        <f t="shared" si="22"/>
        <v>28</v>
      </c>
      <c r="AI61" s="32"/>
      <c r="AJ61" s="32"/>
    </row>
    <row r="62" spans="1:36" x14ac:dyDescent="0.25">
      <c r="A62">
        <f>Apartment!A32</f>
        <v>20183</v>
      </c>
      <c r="B62" s="36" cm="1">
        <f t="array" aca="1" ref="B62" ca="1">INDIRECT(B$34&amp;"!"&amp;"K"&amp;(7+$O62))</f>
        <v>1.6467798244423015E-2</v>
      </c>
      <c r="C62" s="36" cm="1">
        <f t="array" aca="1" ref="C62" ca="1">INDIRECT(C$34&amp;"!"&amp;"K"&amp;(7+$O62))</f>
        <v>2.9683829019257368E-2</v>
      </c>
      <c r="D62" s="36" cm="1">
        <f t="array" aca="1" ref="D62" ca="1">INDIRECT(D$34&amp;"!"&amp;"K"&amp;(7+$O62))</f>
        <v>2.2962651106786192E-2</v>
      </c>
      <c r="E62" s="36" cm="1">
        <f t="array" aca="1" ref="E62" ca="1">INDIRECT(E$34&amp;"!"&amp;"K"&amp;(7+$O62))</f>
        <v>-9.2398477390839284E-3</v>
      </c>
      <c r="F62" s="36" cm="1">
        <f t="array" aca="1" ref="F62" ca="1">INDIRECT(F$34&amp;"!"&amp;"K"&amp;(7+$O62))</f>
        <v>0</v>
      </c>
      <c r="G62" s="36" cm="1">
        <f t="array" aca="1" ref="G62" ca="1">INDIRECT(G$34&amp;"!"&amp;"K"&amp;(7+$O62))</f>
        <v>2.7714848523391344E-2</v>
      </c>
      <c r="H62" s="36" cm="1">
        <f t="array" aca="1" ref="H62" ca="1">INDIRECT(H$34&amp;"!"&amp;"K"&amp;(7+$O62))</f>
        <v>-1.0237539402026097E-2</v>
      </c>
      <c r="I62" s="36" cm="1">
        <f t="array" aca="1" ref="I62" ca="1">INDIRECT(I$34&amp;"!"&amp;"K"&amp;(7+$O62))</f>
        <v>0</v>
      </c>
      <c r="J62" s="36" cm="1">
        <f t="array" aca="1" ref="J62" ca="1">INDIRECT(J$34&amp;"!"&amp;"K"&amp;(7+$O62))</f>
        <v>2.2080762844080448E-2</v>
      </c>
      <c r="K62" s="36" cm="1">
        <f t="array" aca="1" ref="K62" ca="1">INDIRECT(K$34&amp;"!"&amp;"K"&amp;(7+$O62))</f>
        <v>0</v>
      </c>
      <c r="L62" s="36" cm="1">
        <f t="array" aca="1" ref="L62" ca="1">INDIRECT(L$34&amp;"!"&amp;"K"&amp;(7+$O62))</f>
        <v>2.5192385805557604E-2</v>
      </c>
      <c r="M62" s="36" cm="1">
        <f t="array" aca="1" ref="M62" ca="1">INDIRECT(M$34&amp;"!"&amp;"K"&amp;(7+$O62))</f>
        <v>3.2246235073446927E-2</v>
      </c>
      <c r="N62" s="36" cm="1">
        <f t="array" aca="1" ref="N62" ca="1">INDIRECT(N$34&amp;"!"&amp;"K"&amp;(7+$O62))</f>
        <v>7.4964650600701788E-3</v>
      </c>
      <c r="O62" s="57">
        <f t="shared" si="37"/>
        <v>25</v>
      </c>
      <c r="R62">
        <f t="shared" si="36"/>
        <v>20183</v>
      </c>
      <c r="S62" s="29">
        <f t="shared" ca="1" si="23"/>
        <v>1.6467798244423015E-2</v>
      </c>
      <c r="T62" s="29">
        <f t="shared" ca="1" si="24"/>
        <v>2.9683829019257368E-2</v>
      </c>
      <c r="U62" s="29">
        <f t="shared" ca="1" si="25"/>
        <v>2.2962651106786192E-2</v>
      </c>
      <c r="V62" s="29">
        <f t="shared" ca="1" si="26"/>
        <v>-9.2398477390839284E-3</v>
      </c>
      <c r="W62" s="29">
        <f t="shared" ca="1" si="27"/>
        <v>2.9683829019257368E-2</v>
      </c>
      <c r="X62" s="29">
        <f t="shared" ca="1" si="28"/>
        <v>2.7714848523391344E-2</v>
      </c>
      <c r="Y62" s="29">
        <f t="shared" ca="1" si="29"/>
        <v>-1.0237539402026097E-2</v>
      </c>
      <c r="Z62" s="29">
        <f t="shared" ca="1" si="30"/>
        <v>1.6467798244423015E-2</v>
      </c>
      <c r="AA62" s="29">
        <f t="shared" ca="1" si="31"/>
        <v>2.2080762844080448E-2</v>
      </c>
      <c r="AB62" s="29">
        <f t="shared" ca="1" si="32"/>
        <v>1.6467798244423015E-2</v>
      </c>
      <c r="AC62" s="29">
        <f t="shared" ca="1" si="33"/>
        <v>2.5192385805557604E-2</v>
      </c>
      <c r="AD62" s="29">
        <f t="shared" ca="1" si="34"/>
        <v>3.2246235073446927E-2</v>
      </c>
      <c r="AE62" s="29">
        <f t="shared" ca="1" si="35"/>
        <v>7.4964650600701788E-3</v>
      </c>
      <c r="AG62" s="39">
        <f t="shared" si="22"/>
        <v>29</v>
      </c>
      <c r="AI62" s="32"/>
      <c r="AJ62" s="32"/>
    </row>
    <row r="63" spans="1:36" x14ac:dyDescent="0.25">
      <c r="A63">
        <f>Apartment!A33</f>
        <v>20182</v>
      </c>
      <c r="B63" s="36" cm="1">
        <f t="array" aca="1" ref="B63" ca="1">INDIRECT(B$34&amp;"!"&amp;"K"&amp;(7+$O63))</f>
        <v>1.6163089980665735E-2</v>
      </c>
      <c r="C63" s="36" cm="1">
        <f t="array" aca="1" ref="C63" ca="1">INDIRECT(C$34&amp;"!"&amp;"K"&amp;(7+$O63))</f>
        <v>4.2957590393295941E-2</v>
      </c>
      <c r="D63" s="36" cm="1">
        <f t="array" aca="1" ref="D63" ca="1">INDIRECT(D$34&amp;"!"&amp;"K"&amp;(7+$O63))</f>
        <v>5.7106847757903978E-3</v>
      </c>
      <c r="E63" s="36" cm="1">
        <f t="array" aca="1" ref="E63" ca="1">INDIRECT(E$34&amp;"!"&amp;"K"&amp;(7+$O63))</f>
        <v>2.5002296332816476E-2</v>
      </c>
      <c r="F63" s="36" cm="1">
        <f t="array" aca="1" ref="F63" ca="1">INDIRECT(F$34&amp;"!"&amp;"K"&amp;(7+$O63))</f>
        <v>0</v>
      </c>
      <c r="G63" s="36" cm="1">
        <f t="array" aca="1" ref="G63" ca="1">INDIRECT(G$34&amp;"!"&amp;"K"&amp;(7+$O63))</f>
        <v>7.4924299436038844E-3</v>
      </c>
      <c r="H63" s="36" cm="1">
        <f t="array" aca="1" ref="H63" ca="1">INDIRECT(H$34&amp;"!"&amp;"K"&amp;(7+$O63))</f>
        <v>9.2835271260992558E-2</v>
      </c>
      <c r="I63" s="36" cm="1">
        <f t="array" aca="1" ref="I63" ca="1">INDIRECT(I$34&amp;"!"&amp;"K"&amp;(7+$O63))</f>
        <v>0</v>
      </c>
      <c r="J63" s="36" cm="1">
        <f t="array" aca="1" ref="J63" ca="1">INDIRECT(J$34&amp;"!"&amp;"K"&amp;(7+$O63))</f>
        <v>6.5146147704910895E-3</v>
      </c>
      <c r="K63" s="36" cm="1">
        <f t="array" aca="1" ref="K63" ca="1">INDIRECT(K$34&amp;"!"&amp;"K"&amp;(7+$O63))</f>
        <v>0</v>
      </c>
      <c r="L63" s="36" cm="1">
        <f t="array" aca="1" ref="L63" ca="1">INDIRECT(L$34&amp;"!"&amp;"K"&amp;(7+$O63))</f>
        <v>1.8600382326338982E-2</v>
      </c>
      <c r="M63" s="36" cm="1">
        <f t="array" aca="1" ref="M63" ca="1">INDIRECT(M$34&amp;"!"&amp;"K"&amp;(7+$O63))</f>
        <v>-3.6900634814386657E-2</v>
      </c>
      <c r="N63" s="36" cm="1">
        <f t="array" aca="1" ref="N63" ca="1">INDIRECT(N$34&amp;"!"&amp;"K"&amp;(7+$O63))</f>
        <v>1.2982092619516106E-2</v>
      </c>
      <c r="O63" s="57">
        <f t="shared" si="37"/>
        <v>26</v>
      </c>
      <c r="R63">
        <f t="shared" si="36"/>
        <v>20182</v>
      </c>
      <c r="S63" s="29">
        <f t="shared" ca="1" si="23"/>
        <v>1.6163089980665735E-2</v>
      </c>
      <c r="T63" s="29">
        <f t="shared" ca="1" si="24"/>
        <v>4.2957590393295941E-2</v>
      </c>
      <c r="U63" s="29">
        <f t="shared" ca="1" si="25"/>
        <v>5.7106847757903978E-3</v>
      </c>
      <c r="V63" s="29">
        <f t="shared" ca="1" si="26"/>
        <v>2.5002296332816476E-2</v>
      </c>
      <c r="W63" s="29">
        <f t="shared" ca="1" si="27"/>
        <v>4.2957590393295941E-2</v>
      </c>
      <c r="X63" s="29">
        <f t="shared" ca="1" si="28"/>
        <v>7.4924299436038844E-3</v>
      </c>
      <c r="Y63" s="29">
        <f t="shared" ca="1" si="29"/>
        <v>9.2835271260992558E-2</v>
      </c>
      <c r="Z63" s="29">
        <f t="shared" ca="1" si="30"/>
        <v>1.6163089980665735E-2</v>
      </c>
      <c r="AA63" s="29">
        <f t="shared" ca="1" si="31"/>
        <v>6.5146147704910895E-3</v>
      </c>
      <c r="AB63" s="29">
        <f t="shared" ca="1" si="32"/>
        <v>1.6163089980665735E-2</v>
      </c>
      <c r="AC63" s="29">
        <f t="shared" ca="1" si="33"/>
        <v>1.8600382326338982E-2</v>
      </c>
      <c r="AD63" s="29">
        <f t="shared" ca="1" si="34"/>
        <v>-3.6900634814386657E-2</v>
      </c>
      <c r="AE63" s="29">
        <f t="shared" ca="1" si="35"/>
        <v>1.2982092619516106E-2</v>
      </c>
      <c r="AG63" s="39">
        <f t="shared" si="22"/>
        <v>30</v>
      </c>
      <c r="AI63" s="32"/>
      <c r="AJ63" s="32"/>
    </row>
    <row r="64" spans="1:36" x14ac:dyDescent="0.25">
      <c r="A64">
        <f>Apartment!A34</f>
        <v>20181</v>
      </c>
      <c r="B64" s="36" cm="1">
        <f t="array" aca="1" ref="B64" ca="1">INDIRECT(B$34&amp;"!"&amp;"K"&amp;(7+$O64))</f>
        <v>1.2557121295843743E-2</v>
      </c>
      <c r="C64" s="36" cm="1">
        <f t="array" aca="1" ref="C64" ca="1">INDIRECT(C$34&amp;"!"&amp;"K"&amp;(7+$O64))</f>
        <v>3.1164833245933998E-2</v>
      </c>
      <c r="D64" s="36" cm="1">
        <f t="array" aca="1" ref="D64" ca="1">INDIRECT(D$34&amp;"!"&amp;"K"&amp;(7+$O64))</f>
        <v>2.6239580117294992E-2</v>
      </c>
      <c r="E64" s="36" cm="1">
        <f t="array" aca="1" ref="E64" ca="1">INDIRECT(E$34&amp;"!"&amp;"K"&amp;(7+$O64))</f>
        <v>-3.8307101692499623E-3</v>
      </c>
      <c r="F64" s="36" cm="1">
        <f t="array" aca="1" ref="F64" ca="1">INDIRECT(F$34&amp;"!"&amp;"K"&amp;(7+$O64))</f>
        <v>0</v>
      </c>
      <c r="G64" s="36" cm="1">
        <f t="array" aca="1" ref="G64" ca="1">INDIRECT(G$34&amp;"!"&amp;"K"&amp;(7+$O64))</f>
        <v>3.079856243106005E-2</v>
      </c>
      <c r="H64" s="36" cm="1">
        <f t="array" aca="1" ref="H64" ca="1">INDIRECT(H$34&amp;"!"&amp;"K"&amp;(7+$O64))</f>
        <v>9.7654949716194928E-3</v>
      </c>
      <c r="I64" s="36" cm="1">
        <f t="array" aca="1" ref="I64" ca="1">INDIRECT(I$34&amp;"!"&amp;"K"&amp;(7+$O64))</f>
        <v>0</v>
      </c>
      <c r="J64" s="36" cm="1">
        <f t="array" aca="1" ref="J64" ca="1">INDIRECT(J$34&amp;"!"&amp;"K"&amp;(7+$O64))</f>
        <v>3.2983103598706487E-2</v>
      </c>
      <c r="K64" s="36" cm="1">
        <f t="array" aca="1" ref="K64" ca="1">INDIRECT(K$34&amp;"!"&amp;"K"&amp;(7+$O64))</f>
        <v>0</v>
      </c>
      <c r="L64" s="36" cm="1">
        <f t="array" aca="1" ref="L64" ca="1">INDIRECT(L$34&amp;"!"&amp;"K"&amp;(7+$O64))</f>
        <v>1.2193480937049417E-2</v>
      </c>
      <c r="M64" s="36" cm="1">
        <f t="array" aca="1" ref="M64" ca="1">INDIRECT(M$34&amp;"!"&amp;"K"&amp;(7+$O64))</f>
        <v>8.6538305833214535E-2</v>
      </c>
      <c r="N64" s="36" cm="1">
        <f t="array" aca="1" ref="N64" ca="1">INDIRECT(N$34&amp;"!"&amp;"K"&amp;(7+$O64))</f>
        <v>2.5476486688832845E-2</v>
      </c>
      <c r="O64" s="57">
        <f t="shared" si="37"/>
        <v>27</v>
      </c>
      <c r="R64">
        <f t="shared" si="36"/>
        <v>20181</v>
      </c>
      <c r="S64" s="29">
        <f t="shared" ca="1" si="23"/>
        <v>1.2557121295843743E-2</v>
      </c>
      <c r="T64" s="29">
        <f t="shared" ca="1" si="24"/>
        <v>3.1164833245933998E-2</v>
      </c>
      <c r="U64" s="29">
        <f t="shared" ca="1" si="25"/>
        <v>2.6239580117294992E-2</v>
      </c>
      <c r="V64" s="29">
        <f t="shared" ca="1" si="26"/>
        <v>-3.8307101692499623E-3</v>
      </c>
      <c r="W64" s="29">
        <f t="shared" ca="1" si="27"/>
        <v>3.1164833245933998E-2</v>
      </c>
      <c r="X64" s="29">
        <f t="shared" ca="1" si="28"/>
        <v>3.079856243106005E-2</v>
      </c>
      <c r="Y64" s="29">
        <f t="shared" ca="1" si="29"/>
        <v>9.7654949716194928E-3</v>
      </c>
      <c r="Z64" s="29">
        <f t="shared" ca="1" si="30"/>
        <v>1.2557121295843743E-2</v>
      </c>
      <c r="AA64" s="29">
        <f t="shared" ca="1" si="31"/>
        <v>3.2983103598706487E-2</v>
      </c>
      <c r="AB64" s="29">
        <f t="shared" ca="1" si="32"/>
        <v>1.2557121295843743E-2</v>
      </c>
      <c r="AC64" s="29">
        <f t="shared" ca="1" si="33"/>
        <v>1.2193480937049417E-2</v>
      </c>
      <c r="AD64" s="29">
        <f t="shared" ca="1" si="34"/>
        <v>8.6538305833214535E-2</v>
      </c>
      <c r="AE64" s="29">
        <f t="shared" ca="1" si="35"/>
        <v>2.5476486688832845E-2</v>
      </c>
      <c r="AG64" s="39">
        <f t="shared" si="22"/>
        <v>31</v>
      </c>
      <c r="AI64" s="32"/>
      <c r="AJ64" s="32"/>
    </row>
    <row r="65" spans="1:36" x14ac:dyDescent="0.25">
      <c r="A65">
        <f>Apartment!A35</f>
        <v>20174</v>
      </c>
      <c r="B65" s="36" cm="1">
        <f t="array" aca="1" ref="B65" ca="1">INDIRECT(B$34&amp;"!"&amp;"K"&amp;(7+$O65))</f>
        <v>1.4176191096483048E-2</v>
      </c>
      <c r="C65" s="36" cm="1">
        <f t="array" aca="1" ref="C65" ca="1">INDIRECT(C$34&amp;"!"&amp;"K"&amp;(7+$O65))</f>
        <v>3.5863810975356847E-2</v>
      </c>
      <c r="D65" s="36" cm="1">
        <f t="array" aca="1" ref="D65" ca="1">INDIRECT(D$34&amp;"!"&amp;"K"&amp;(7+$O65))</f>
        <v>2.0763482696573021E-2</v>
      </c>
      <c r="E65" s="36" cm="1">
        <f t="array" aca="1" ref="E65" ca="1">INDIRECT(E$34&amp;"!"&amp;"K"&amp;(7+$O65))</f>
        <v>1.3912946927554515E-2</v>
      </c>
      <c r="F65" s="36" cm="1">
        <f t="array" aca="1" ref="F65" ca="1">INDIRECT(F$34&amp;"!"&amp;"K"&amp;(7+$O65))</f>
        <v>0</v>
      </c>
      <c r="G65" s="36" cm="1">
        <f t="array" aca="1" ref="G65" ca="1">INDIRECT(G$34&amp;"!"&amp;"K"&amp;(7+$O65))</f>
        <v>7.1987989594204382E-3</v>
      </c>
      <c r="H65" s="36" cm="1">
        <f t="array" aca="1" ref="H65" ca="1">INDIRECT(H$34&amp;"!"&amp;"K"&amp;(7+$O65))</f>
        <v>2.9235374084328969E-2</v>
      </c>
      <c r="I65" s="36" cm="1">
        <f t="array" aca="1" ref="I65" ca="1">INDIRECT(I$34&amp;"!"&amp;"K"&amp;(7+$O65))</f>
        <v>0</v>
      </c>
      <c r="J65" s="36" cm="1">
        <f t="array" aca="1" ref="J65" ca="1">INDIRECT(J$34&amp;"!"&amp;"K"&amp;(7+$O65))</f>
        <v>1.4232956180158407E-2</v>
      </c>
      <c r="K65" s="36" cm="1">
        <f t="array" aca="1" ref="K65" ca="1">INDIRECT(K$34&amp;"!"&amp;"K"&amp;(7+$O65))</f>
        <v>0</v>
      </c>
      <c r="L65" s="36" cm="1">
        <f t="array" aca="1" ref="L65" ca="1">INDIRECT(L$34&amp;"!"&amp;"K"&amp;(7+$O65))</f>
        <v>4.9961093584062199E-2</v>
      </c>
      <c r="M65" s="36" cm="1">
        <f t="array" aca="1" ref="M65" ca="1">INDIRECT(M$34&amp;"!"&amp;"K"&amp;(7+$O65))</f>
        <v>2.7708943421380194E-2</v>
      </c>
      <c r="N65" s="36" cm="1">
        <f t="array" aca="1" ref="N65" ca="1">INDIRECT(N$34&amp;"!"&amp;"K"&amp;(7+$O65))</f>
        <v>2.1184188057003173E-2</v>
      </c>
      <c r="O65" s="57">
        <f t="shared" si="37"/>
        <v>28</v>
      </c>
      <c r="R65">
        <f t="shared" si="36"/>
        <v>20174</v>
      </c>
      <c r="S65" s="29">
        <f t="shared" ca="1" si="23"/>
        <v>1.4176191096483048E-2</v>
      </c>
      <c r="T65" s="29">
        <f t="shared" ca="1" si="24"/>
        <v>3.5863810975356847E-2</v>
      </c>
      <c r="U65" s="29">
        <f t="shared" ca="1" si="25"/>
        <v>2.0763482696573021E-2</v>
      </c>
      <c r="V65" s="29">
        <f t="shared" ca="1" si="26"/>
        <v>1.3912946927554515E-2</v>
      </c>
      <c r="W65" s="29">
        <f t="shared" ca="1" si="27"/>
        <v>3.5863810975356847E-2</v>
      </c>
      <c r="X65" s="29">
        <f t="shared" ca="1" si="28"/>
        <v>7.1987989594204382E-3</v>
      </c>
      <c r="Y65" s="29">
        <f t="shared" ca="1" si="29"/>
        <v>2.9235374084328969E-2</v>
      </c>
      <c r="Z65" s="29">
        <f t="shared" ca="1" si="30"/>
        <v>1.4176191096483048E-2</v>
      </c>
      <c r="AA65" s="29">
        <f t="shared" ca="1" si="31"/>
        <v>1.4232956180158407E-2</v>
      </c>
      <c r="AB65" s="29">
        <f t="shared" ca="1" si="32"/>
        <v>1.4176191096483048E-2</v>
      </c>
      <c r="AC65" s="29">
        <f t="shared" ca="1" si="33"/>
        <v>4.9961093584062199E-2</v>
      </c>
      <c r="AD65" s="29">
        <f t="shared" ca="1" si="34"/>
        <v>2.7708943421380194E-2</v>
      </c>
      <c r="AE65" s="29">
        <f t="shared" ca="1" si="35"/>
        <v>2.1184188057003173E-2</v>
      </c>
      <c r="AG65" s="39">
        <f t="shared" si="22"/>
        <v>32</v>
      </c>
      <c r="AI65" s="32"/>
      <c r="AJ65" s="32"/>
    </row>
    <row r="66" spans="1:36" x14ac:dyDescent="0.25">
      <c r="A66">
        <f>Apartment!A36</f>
        <v>20173</v>
      </c>
      <c r="B66" s="36" cm="1">
        <f t="array" aca="1" ref="B66" ca="1">INDIRECT(B$34&amp;"!"&amp;"K"&amp;(7+$O66))</f>
        <v>2.1034429916218844E-2</v>
      </c>
      <c r="C66" s="36" cm="1">
        <f t="array" aca="1" ref="C66" ca="1">INDIRECT(C$34&amp;"!"&amp;"K"&amp;(7+$O66))</f>
        <v>3.3826179503868792E-2</v>
      </c>
      <c r="D66" s="36" cm="1">
        <f t="array" aca="1" ref="D66" ca="1">INDIRECT(D$34&amp;"!"&amp;"K"&amp;(7+$O66))</f>
        <v>9.0182773034273023E-3</v>
      </c>
      <c r="E66" s="36" cm="1">
        <f t="array" aca="1" ref="E66" ca="1">INDIRECT(E$34&amp;"!"&amp;"K"&amp;(7+$O66))</f>
        <v>6.117345362227411E-3</v>
      </c>
      <c r="F66" s="36" cm="1">
        <f t="array" aca="1" ref="F66" ca="1">INDIRECT(F$34&amp;"!"&amp;"K"&amp;(7+$O66))</f>
        <v>0</v>
      </c>
      <c r="G66" s="36" cm="1">
        <f t="array" aca="1" ref="G66" ca="1">INDIRECT(G$34&amp;"!"&amp;"K"&amp;(7+$O66))</f>
        <v>1.5002054268302478E-2</v>
      </c>
      <c r="H66" s="36" cm="1">
        <f t="array" aca="1" ref="H66" ca="1">INDIRECT(H$34&amp;"!"&amp;"K"&amp;(7+$O66))</f>
        <v>2.694928990270995E-2</v>
      </c>
      <c r="I66" s="36" cm="1">
        <f t="array" aca="1" ref="I66" ca="1">INDIRECT(I$34&amp;"!"&amp;"K"&amp;(7+$O66))</f>
        <v>0</v>
      </c>
      <c r="J66" s="36" cm="1">
        <f t="array" aca="1" ref="J66" ca="1">INDIRECT(J$34&amp;"!"&amp;"K"&amp;(7+$O66))</f>
        <v>3.1870401595823994E-2</v>
      </c>
      <c r="K66" s="36" cm="1">
        <f t="array" aca="1" ref="K66" ca="1">INDIRECT(K$34&amp;"!"&amp;"K"&amp;(7+$O66))</f>
        <v>0</v>
      </c>
      <c r="L66" s="36" cm="1">
        <f t="array" aca="1" ref="L66" ca="1">INDIRECT(L$34&amp;"!"&amp;"K"&amp;(7+$O66))</f>
        <v>2.2730981201409595E-2</v>
      </c>
      <c r="M66" s="36" cm="1">
        <f t="array" aca="1" ref="M66" ca="1">INDIRECT(M$34&amp;"!"&amp;"K"&amp;(7+$O66))</f>
        <v>2.5784308033142134E-2</v>
      </c>
      <c r="N66" s="36" cm="1">
        <f t="array" aca="1" ref="N66" ca="1">INDIRECT(N$34&amp;"!"&amp;"K"&amp;(7+$O66))</f>
        <v>1.1849651812004369E-2</v>
      </c>
      <c r="O66" s="57">
        <f t="shared" si="37"/>
        <v>29</v>
      </c>
      <c r="R66">
        <f t="shared" si="36"/>
        <v>20173</v>
      </c>
      <c r="S66" s="29">
        <f t="shared" ca="1" si="23"/>
        <v>2.1034429916218844E-2</v>
      </c>
      <c r="T66" s="29">
        <f t="shared" ca="1" si="24"/>
        <v>3.3826179503868792E-2</v>
      </c>
      <c r="U66" s="29">
        <f t="shared" ca="1" si="25"/>
        <v>9.0182773034273023E-3</v>
      </c>
      <c r="V66" s="29">
        <f t="shared" ca="1" si="26"/>
        <v>6.117345362227411E-3</v>
      </c>
      <c r="W66" s="29">
        <f t="shared" ca="1" si="27"/>
        <v>3.3826179503868792E-2</v>
      </c>
      <c r="X66" s="29">
        <f t="shared" ca="1" si="28"/>
        <v>1.5002054268302478E-2</v>
      </c>
      <c r="Y66" s="29">
        <f t="shared" ca="1" si="29"/>
        <v>2.694928990270995E-2</v>
      </c>
      <c r="Z66" s="29">
        <f t="shared" ca="1" si="30"/>
        <v>2.1034429916218844E-2</v>
      </c>
      <c r="AA66" s="29">
        <f t="shared" ca="1" si="31"/>
        <v>3.1870401595823994E-2</v>
      </c>
      <c r="AB66" s="29">
        <f t="shared" ca="1" si="32"/>
        <v>2.1034429916218844E-2</v>
      </c>
      <c r="AC66" s="29">
        <f t="shared" ca="1" si="33"/>
        <v>2.2730981201409595E-2</v>
      </c>
      <c r="AD66" s="29">
        <f t="shared" ca="1" si="34"/>
        <v>2.5784308033142134E-2</v>
      </c>
      <c r="AE66" s="29">
        <f t="shared" ca="1" si="35"/>
        <v>1.1849651812004369E-2</v>
      </c>
      <c r="AG66" s="39">
        <f t="shared" si="22"/>
        <v>33</v>
      </c>
      <c r="AI66" s="32"/>
      <c r="AJ66" s="32"/>
    </row>
    <row r="67" spans="1:36" x14ac:dyDescent="0.25">
      <c r="A67">
        <f>Apartment!A37</f>
        <v>20172</v>
      </c>
      <c r="B67" s="36" cm="1">
        <f t="array" aca="1" ref="B67" ca="1">INDIRECT(B$34&amp;"!"&amp;"K"&amp;(7+$O67))</f>
        <v>1.7640125436877652E-2</v>
      </c>
      <c r="C67" s="36" cm="1">
        <f t="array" aca="1" ref="C67" ca="1">INDIRECT(C$34&amp;"!"&amp;"K"&amp;(7+$O67))</f>
        <v>3.849071218931388E-2</v>
      </c>
      <c r="D67" s="36" cm="1">
        <f t="array" aca="1" ref="D67" ca="1">INDIRECT(D$34&amp;"!"&amp;"K"&amp;(7+$O67))</f>
        <v>1.8900755416577875E-2</v>
      </c>
      <c r="E67" s="36" cm="1">
        <f t="array" aca="1" ref="E67" ca="1">INDIRECT(E$34&amp;"!"&amp;"K"&amp;(7+$O67))</f>
        <v>1.5042842435037063E-2</v>
      </c>
      <c r="F67" s="36" cm="1">
        <f t="array" aca="1" ref="F67" ca="1">INDIRECT(F$34&amp;"!"&amp;"K"&amp;(7+$O67))</f>
        <v>0</v>
      </c>
      <c r="G67" s="36" cm="1">
        <f t="array" aca="1" ref="G67" ca="1">INDIRECT(G$34&amp;"!"&amp;"K"&amp;(7+$O67))</f>
        <v>1.9358935319871984E-2</v>
      </c>
      <c r="H67" s="36" cm="1">
        <f t="array" aca="1" ref="H67" ca="1">INDIRECT(H$34&amp;"!"&amp;"K"&amp;(7+$O67))</f>
        <v>3.2279857787869126E-2</v>
      </c>
      <c r="I67" s="36" cm="1">
        <f t="array" aca="1" ref="I67" ca="1">INDIRECT(I$34&amp;"!"&amp;"K"&amp;(7+$O67))</f>
        <v>0</v>
      </c>
      <c r="J67" s="36" cm="1">
        <f t="array" aca="1" ref="J67" ca="1">INDIRECT(J$34&amp;"!"&amp;"K"&amp;(7+$O67))</f>
        <v>1.637239813127378E-2</v>
      </c>
      <c r="K67" s="36" cm="1">
        <f t="array" aca="1" ref="K67" ca="1">INDIRECT(K$34&amp;"!"&amp;"K"&amp;(7+$O67))</f>
        <v>0</v>
      </c>
      <c r="L67" s="36" cm="1">
        <f t="array" aca="1" ref="L67" ca="1">INDIRECT(L$34&amp;"!"&amp;"K"&amp;(7+$O67))</f>
        <v>3.2939320246708315E-2</v>
      </c>
      <c r="M67" s="36" cm="1">
        <f t="array" aca="1" ref="M67" ca="1">INDIRECT(M$34&amp;"!"&amp;"K"&amp;(7+$O67))</f>
        <v>2.0797095288229039E-2</v>
      </c>
      <c r="N67" s="36" cm="1">
        <f t="array" aca="1" ref="N67" ca="1">INDIRECT(N$34&amp;"!"&amp;"K"&amp;(7+$O67))</f>
        <v>1.9138914486602321E-2</v>
      </c>
      <c r="O67" s="57">
        <f t="shared" si="37"/>
        <v>30</v>
      </c>
      <c r="R67">
        <f t="shared" si="36"/>
        <v>20172</v>
      </c>
      <c r="S67" s="29">
        <f t="shared" ca="1" si="23"/>
        <v>1.7640125436877652E-2</v>
      </c>
      <c r="T67" s="29">
        <f t="shared" ca="1" si="24"/>
        <v>3.849071218931388E-2</v>
      </c>
      <c r="U67" s="29">
        <f t="shared" ca="1" si="25"/>
        <v>1.8900755416577875E-2</v>
      </c>
      <c r="V67" s="29">
        <f t="shared" ca="1" si="26"/>
        <v>1.5042842435037063E-2</v>
      </c>
      <c r="W67" s="29">
        <f t="shared" ca="1" si="27"/>
        <v>3.849071218931388E-2</v>
      </c>
      <c r="X67" s="29">
        <f t="shared" ca="1" si="28"/>
        <v>1.9358935319871984E-2</v>
      </c>
      <c r="Y67" s="29">
        <f t="shared" ca="1" si="29"/>
        <v>3.2279857787869126E-2</v>
      </c>
      <c r="Z67" s="29">
        <f t="shared" ca="1" si="30"/>
        <v>1.7640125436877652E-2</v>
      </c>
      <c r="AA67" s="29">
        <f t="shared" ca="1" si="31"/>
        <v>1.637239813127378E-2</v>
      </c>
      <c r="AB67" s="29">
        <f t="shared" ca="1" si="32"/>
        <v>1.7640125436877652E-2</v>
      </c>
      <c r="AC67" s="29">
        <f t="shared" ca="1" si="33"/>
        <v>3.2939320246708315E-2</v>
      </c>
      <c r="AD67" s="29">
        <f t="shared" ca="1" si="34"/>
        <v>2.0797095288229039E-2</v>
      </c>
      <c r="AE67" s="29">
        <f t="shared" ca="1" si="35"/>
        <v>1.9138914486602321E-2</v>
      </c>
      <c r="AG67" s="39">
        <f t="shared" si="22"/>
        <v>34</v>
      </c>
      <c r="AI67" s="32"/>
      <c r="AJ67" s="32"/>
    </row>
    <row r="68" spans="1:36" x14ac:dyDescent="0.25">
      <c r="A68">
        <f>Apartment!A38</f>
        <v>20171</v>
      </c>
      <c r="B68" s="36" cm="1">
        <f t="array" aca="1" ref="B68" ca="1">INDIRECT(B$34&amp;"!"&amp;"K"&amp;(7+$O68))</f>
        <v>6.9189427916465096E-3</v>
      </c>
      <c r="C68" s="36" cm="1">
        <f t="array" aca="1" ref="C68" ca="1">INDIRECT(C$34&amp;"!"&amp;"K"&amp;(7+$O68))</f>
        <v>2.2517583689456444E-2</v>
      </c>
      <c r="D68" s="36" cm="1">
        <f t="array" aca="1" ref="D68" ca="1">INDIRECT(D$34&amp;"!"&amp;"K"&amp;(7+$O68))</f>
        <v>1.6508523304672895E-2</v>
      </c>
      <c r="E68" s="36" cm="1">
        <f t="array" aca="1" ref="E68" ca="1">INDIRECT(E$34&amp;"!"&amp;"K"&amp;(7+$O68))</f>
        <v>1.394714114199247E-2</v>
      </c>
      <c r="F68" s="36" cm="1">
        <f t="array" aca="1" ref="F68" ca="1">INDIRECT(F$34&amp;"!"&amp;"K"&amp;(7+$O68))</f>
        <v>0</v>
      </c>
      <c r="G68" s="36" cm="1">
        <f t="array" aca="1" ref="G68" ca="1">INDIRECT(G$34&amp;"!"&amp;"K"&amp;(7+$O68))</f>
        <v>6.152825711786436E-3</v>
      </c>
      <c r="H68" s="36" cm="1">
        <f t="array" aca="1" ref="H68" ca="1">INDIRECT(H$34&amp;"!"&amp;"K"&amp;(7+$O68))</f>
        <v>1.1148726290684197E-2</v>
      </c>
      <c r="I68" s="36" cm="1">
        <f t="array" aca="1" ref="I68" ca="1">INDIRECT(I$34&amp;"!"&amp;"K"&amp;(7+$O68))</f>
        <v>0</v>
      </c>
      <c r="J68" s="36" cm="1">
        <f t="array" aca="1" ref="J68" ca="1">INDIRECT(J$34&amp;"!"&amp;"K"&amp;(7+$O68))</f>
        <v>2.4186541197710021E-2</v>
      </c>
      <c r="K68" s="36" cm="1">
        <f t="array" aca="1" ref="K68" ca="1">INDIRECT(K$34&amp;"!"&amp;"K"&amp;(7+$O68))</f>
        <v>0</v>
      </c>
      <c r="L68" s="36" cm="1">
        <f t="array" aca="1" ref="L68" ca="1">INDIRECT(L$34&amp;"!"&amp;"K"&amp;(7+$O68))</f>
        <v>1.5826461237496758E-2</v>
      </c>
      <c r="M68" s="36" cm="1">
        <f t="array" aca="1" ref="M68" ca="1">INDIRECT(M$34&amp;"!"&amp;"K"&amp;(7+$O68))</f>
        <v>1.0772499699676308E-2</v>
      </c>
      <c r="N68" s="36" cm="1">
        <f t="array" aca="1" ref="N68" ca="1">INDIRECT(N$34&amp;"!"&amp;"K"&amp;(7+$O68))</f>
        <v>1.300828537209342E-2</v>
      </c>
      <c r="O68" s="57">
        <f t="shared" si="37"/>
        <v>31</v>
      </c>
      <c r="R68">
        <f t="shared" si="36"/>
        <v>20171</v>
      </c>
      <c r="S68" s="29">
        <f t="shared" ca="1" si="23"/>
        <v>6.9189427916465096E-3</v>
      </c>
      <c r="T68" s="29">
        <f t="shared" ca="1" si="24"/>
        <v>2.2517583689456444E-2</v>
      </c>
      <c r="U68" s="29">
        <f t="shared" ca="1" si="25"/>
        <v>1.6508523304672895E-2</v>
      </c>
      <c r="V68" s="29">
        <f t="shared" ca="1" si="26"/>
        <v>1.394714114199247E-2</v>
      </c>
      <c r="W68" s="29">
        <f t="shared" ca="1" si="27"/>
        <v>2.2517583689456444E-2</v>
      </c>
      <c r="X68" s="29">
        <f t="shared" ca="1" si="28"/>
        <v>6.152825711786436E-3</v>
      </c>
      <c r="Y68" s="29">
        <f t="shared" ca="1" si="29"/>
        <v>1.1148726290684197E-2</v>
      </c>
      <c r="Z68" s="29">
        <f t="shared" ca="1" si="30"/>
        <v>6.9189427916465096E-3</v>
      </c>
      <c r="AA68" s="29">
        <f t="shared" ca="1" si="31"/>
        <v>2.4186541197710021E-2</v>
      </c>
      <c r="AB68" s="29">
        <f t="shared" ca="1" si="32"/>
        <v>6.9189427916465096E-3</v>
      </c>
      <c r="AC68" s="29">
        <f t="shared" ca="1" si="33"/>
        <v>1.5826461237496758E-2</v>
      </c>
      <c r="AD68" s="29">
        <f t="shared" ca="1" si="34"/>
        <v>1.0772499699676308E-2</v>
      </c>
      <c r="AE68" s="29">
        <f t="shared" ca="1" si="35"/>
        <v>1.300828537209342E-2</v>
      </c>
      <c r="AG68" s="39">
        <f t="shared" si="22"/>
        <v>35</v>
      </c>
      <c r="AI68" s="32"/>
      <c r="AJ68" s="32"/>
    </row>
    <row r="69" spans="1:36" x14ac:dyDescent="0.25">
      <c r="A69">
        <f>Apartment!A39</f>
        <v>20164</v>
      </c>
      <c r="B69" s="36" cm="1">
        <f t="array" aca="1" ref="B69" ca="1">INDIRECT(B$34&amp;"!"&amp;"K"&amp;(7+$O69))</f>
        <v>1.6355769427697231E-2</v>
      </c>
      <c r="C69" s="36" cm="1">
        <f t="array" aca="1" ref="C69" ca="1">INDIRECT(C$34&amp;"!"&amp;"K"&amp;(7+$O69))</f>
        <v>3.42819606323852E-2</v>
      </c>
      <c r="D69" s="36" cm="1">
        <f t="array" aca="1" ref="D69" ca="1">INDIRECT(D$34&amp;"!"&amp;"K"&amp;(7+$O69))</f>
        <v>1.8152878535312666E-2</v>
      </c>
      <c r="E69" s="36" cm="1">
        <f t="array" aca="1" ref="E69" ca="1">INDIRECT(E$34&amp;"!"&amp;"K"&amp;(7+$O69))</f>
        <v>1.0562456117759078E-2</v>
      </c>
      <c r="F69" s="36" cm="1">
        <f t="array" aca="1" ref="F69" ca="1">INDIRECT(F$34&amp;"!"&amp;"K"&amp;(7+$O69))</f>
        <v>0</v>
      </c>
      <c r="G69" s="36" cm="1">
        <f t="array" aca="1" ref="G69" ca="1">INDIRECT(G$34&amp;"!"&amp;"K"&amp;(7+$O69))</f>
        <v>3.7967904670448194E-2</v>
      </c>
      <c r="H69" s="36" cm="1">
        <f t="array" aca="1" ref="H69" ca="1">INDIRECT(H$34&amp;"!"&amp;"K"&amp;(7+$O69))</f>
        <v>3.8204250457768651E-2</v>
      </c>
      <c r="I69" s="36" cm="1">
        <f t="array" aca="1" ref="I69" ca="1">INDIRECT(I$34&amp;"!"&amp;"K"&amp;(7+$O69))</f>
        <v>0</v>
      </c>
      <c r="J69" s="36" cm="1">
        <f t="array" aca="1" ref="J69" ca="1">INDIRECT(J$34&amp;"!"&amp;"K"&amp;(7+$O69))</f>
        <v>6.1865393453035544E-3</v>
      </c>
      <c r="K69" s="36" cm="1">
        <f t="array" aca="1" ref="K69" ca="1">INDIRECT(K$34&amp;"!"&amp;"K"&amp;(7+$O69))</f>
        <v>0</v>
      </c>
      <c r="L69" s="36" cm="1">
        <f t="array" aca="1" ref="L69" ca="1">INDIRECT(L$34&amp;"!"&amp;"K"&amp;(7+$O69))</f>
        <v>4.1781563881479133E-2</v>
      </c>
      <c r="M69" s="36" cm="1">
        <f t="array" aca="1" ref="M69" ca="1">INDIRECT(M$34&amp;"!"&amp;"K"&amp;(7+$O69))</f>
        <v>3.2454646704165757E-2</v>
      </c>
      <c r="N69" s="36" cm="1">
        <f t="array" aca="1" ref="N69" ca="1">INDIRECT(N$34&amp;"!"&amp;"K"&amp;(7+$O69))</f>
        <v>1.7495903665466717E-2</v>
      </c>
      <c r="O69" s="57">
        <f t="shared" si="37"/>
        <v>32</v>
      </c>
      <c r="R69">
        <f t="shared" si="36"/>
        <v>20164</v>
      </c>
      <c r="S69" s="29">
        <f t="shared" ref="S69:S100" ca="1" si="38">IF(B69=0,HLOOKUP(S$5,$A$34:$N$224,$AG69,FALSE),B69)</f>
        <v>1.6355769427697231E-2</v>
      </c>
      <c r="T69" s="29">
        <f t="shared" ref="T69:T100" ca="1" si="39">IF(C69=0,HLOOKUP(T$5,$A$34:$N$224,$AG69,FALSE),C69)</f>
        <v>3.42819606323852E-2</v>
      </c>
      <c r="U69" s="29">
        <f t="shared" ref="U69:U100" ca="1" si="40">IF(D69=0,HLOOKUP(U$5,$A$34:$N$224,$AG69,FALSE),D69)</f>
        <v>1.8152878535312666E-2</v>
      </c>
      <c r="V69" s="29">
        <f t="shared" ref="V69:V100" ca="1" si="41">IF(E69=0,HLOOKUP(V$5,$A$34:$N$224,$AG69,FALSE),E69)</f>
        <v>1.0562456117759078E-2</v>
      </c>
      <c r="W69" s="29">
        <f t="shared" ref="W69:W100" ca="1" si="42">IF(F69=0,HLOOKUP(W$5,$A$34:$N$224,$AG69,FALSE),F69)</f>
        <v>3.42819606323852E-2</v>
      </c>
      <c r="X69" s="29">
        <f t="shared" ref="X69:X100" ca="1" si="43">IF(G69=0,HLOOKUP(X$5,$A$34:$N$224,$AG69,FALSE),G69)</f>
        <v>3.7967904670448194E-2</v>
      </c>
      <c r="Y69" s="29">
        <f t="shared" ref="Y69:Y100" ca="1" si="44">IF(H69=0,HLOOKUP(Y$5,$A$34:$N$224,$AG69,FALSE),H69)</f>
        <v>3.8204250457768651E-2</v>
      </c>
      <c r="Z69" s="29">
        <f t="shared" ref="Z69:Z100" ca="1" si="45">IF(I69=0,HLOOKUP(Z$5,$A$34:$N$224,$AG69,FALSE),I69)</f>
        <v>1.6355769427697231E-2</v>
      </c>
      <c r="AA69" s="29">
        <f t="shared" ref="AA69:AA100" ca="1" si="46">IF(J69=0,HLOOKUP(AA$5,$A$34:$N$224,$AG69,FALSE),J69)</f>
        <v>6.1865393453035544E-3</v>
      </c>
      <c r="AB69" s="29">
        <f t="shared" ref="AB69:AB100" ca="1" si="47">IF(K69=0,HLOOKUP(AB$5,$A$34:$N$224,$AG69,FALSE),K69)</f>
        <v>1.6355769427697231E-2</v>
      </c>
      <c r="AC69" s="29">
        <f t="shared" ref="AC69:AC100" ca="1" si="48">IF(L69=0,HLOOKUP(AC$5,$A$34:$N$224,$AG69,FALSE),L69)</f>
        <v>4.1781563881479133E-2</v>
      </c>
      <c r="AD69" s="29">
        <f t="shared" ref="AD69:AD100" ca="1" si="49">IF(M69=0,HLOOKUP(AD$5,$A$34:$N$224,$AG69,FALSE),M69)</f>
        <v>3.2454646704165757E-2</v>
      </c>
      <c r="AE69" s="29">
        <f t="shared" ref="AE69:AE100" ca="1" si="50">IF(N69=0,HLOOKUP(AE$5,$A$34:$N$224,$AG69,FALSE),N69)</f>
        <v>1.7495903665466717E-2</v>
      </c>
      <c r="AG69" s="39">
        <f t="shared" si="22"/>
        <v>36</v>
      </c>
      <c r="AI69" s="32"/>
      <c r="AJ69" s="32"/>
    </row>
    <row r="70" spans="1:36" x14ac:dyDescent="0.25">
      <c r="A70">
        <f>Apartment!A40</f>
        <v>20163</v>
      </c>
      <c r="B70" s="36" cm="1">
        <f t="array" aca="1" ref="B70" ca="1">INDIRECT(B$34&amp;"!"&amp;"K"&amp;(7+$O70))</f>
        <v>1.4469011855855918E-2</v>
      </c>
      <c r="C70" s="36" cm="1">
        <f t="array" aca="1" ref="C70" ca="1">INDIRECT(C$34&amp;"!"&amp;"K"&amp;(7+$O70))</f>
        <v>3.0438204611485498E-2</v>
      </c>
      <c r="D70" s="36" cm="1">
        <f t="array" aca="1" ref="D70" ca="1">INDIRECT(D$34&amp;"!"&amp;"K"&amp;(7+$O70))</f>
        <v>-4.5821443492943814E-4</v>
      </c>
      <c r="E70" s="36" cm="1">
        <f t="array" aca="1" ref="E70" ca="1">INDIRECT(E$34&amp;"!"&amp;"K"&amp;(7+$O70))</f>
        <v>1.5496112664649564E-2</v>
      </c>
      <c r="F70" s="36" cm="1">
        <f t="array" aca="1" ref="F70" ca="1">INDIRECT(F$34&amp;"!"&amp;"K"&amp;(7+$O70))</f>
        <v>0</v>
      </c>
      <c r="G70" s="36" cm="1">
        <f t="array" aca="1" ref="G70" ca="1">INDIRECT(G$34&amp;"!"&amp;"K"&amp;(7+$O70))</f>
        <v>3.7198243221147731E-2</v>
      </c>
      <c r="H70" s="36" cm="1">
        <f t="array" aca="1" ref="H70" ca="1">INDIRECT(H$34&amp;"!"&amp;"K"&amp;(7+$O70))</f>
        <v>1.5015466274856726E-2</v>
      </c>
      <c r="I70" s="36" cm="1">
        <f t="array" aca="1" ref="I70" ca="1">INDIRECT(I$34&amp;"!"&amp;"K"&amp;(7+$O70))</f>
        <v>0</v>
      </c>
      <c r="J70" s="36" cm="1">
        <f t="array" aca="1" ref="J70" ca="1">INDIRECT(J$34&amp;"!"&amp;"K"&amp;(7+$O70))</f>
        <v>3.8374213848084038E-2</v>
      </c>
      <c r="K70" s="36" cm="1">
        <f t="array" aca="1" ref="K70" ca="1">INDIRECT(K$34&amp;"!"&amp;"K"&amp;(7+$O70))</f>
        <v>0</v>
      </c>
      <c r="L70" s="36" cm="1">
        <f t="array" aca="1" ref="L70" ca="1">INDIRECT(L$34&amp;"!"&amp;"K"&amp;(7+$O70))</f>
        <v>1.836277296181632E-2</v>
      </c>
      <c r="M70" s="36" cm="1">
        <f t="array" aca="1" ref="M70" ca="1">INDIRECT(M$34&amp;"!"&amp;"K"&amp;(7+$O70))</f>
        <v>2.7128044905866844E-2</v>
      </c>
      <c r="N70" s="36" cm="1">
        <f t="array" aca="1" ref="N70" ca="1">INDIRECT(N$34&amp;"!"&amp;"K"&amp;(7+$O70))</f>
        <v>2.4343379452262948E-3</v>
      </c>
      <c r="O70" s="57">
        <f t="shared" si="37"/>
        <v>33</v>
      </c>
      <c r="R70">
        <f t="shared" si="36"/>
        <v>20163</v>
      </c>
      <c r="S70" s="29">
        <f t="shared" ca="1" si="38"/>
        <v>1.4469011855855918E-2</v>
      </c>
      <c r="T70" s="29">
        <f t="shared" ca="1" si="39"/>
        <v>3.0438204611485498E-2</v>
      </c>
      <c r="U70" s="29">
        <f t="shared" ca="1" si="40"/>
        <v>-4.5821443492943814E-4</v>
      </c>
      <c r="V70" s="29">
        <f t="shared" ca="1" si="41"/>
        <v>1.5496112664649564E-2</v>
      </c>
      <c r="W70" s="29">
        <f t="shared" ca="1" si="42"/>
        <v>3.0438204611485498E-2</v>
      </c>
      <c r="X70" s="29">
        <f t="shared" ca="1" si="43"/>
        <v>3.7198243221147731E-2</v>
      </c>
      <c r="Y70" s="29">
        <f t="shared" ca="1" si="44"/>
        <v>1.5015466274856726E-2</v>
      </c>
      <c r="Z70" s="29">
        <f t="shared" ca="1" si="45"/>
        <v>1.4469011855855918E-2</v>
      </c>
      <c r="AA70" s="29">
        <f t="shared" ca="1" si="46"/>
        <v>3.8374213848084038E-2</v>
      </c>
      <c r="AB70" s="29">
        <f t="shared" ca="1" si="47"/>
        <v>1.4469011855855918E-2</v>
      </c>
      <c r="AC70" s="29">
        <f t="shared" ca="1" si="48"/>
        <v>1.836277296181632E-2</v>
      </c>
      <c r="AD70" s="29">
        <f t="shared" ca="1" si="49"/>
        <v>2.7128044905866844E-2</v>
      </c>
      <c r="AE70" s="29">
        <f t="shared" ca="1" si="50"/>
        <v>2.4343379452262948E-3</v>
      </c>
      <c r="AG70" s="39">
        <f t="shared" si="22"/>
        <v>37</v>
      </c>
      <c r="AI70" s="32"/>
      <c r="AJ70" s="32"/>
    </row>
    <row r="71" spans="1:36" x14ac:dyDescent="0.25">
      <c r="A71">
        <f>Apartment!A41</f>
        <v>20162</v>
      </c>
      <c r="B71" s="36" cm="1">
        <f t="array" aca="1" ref="B71" ca="1">INDIRECT(B$34&amp;"!"&amp;"K"&amp;(7+$O71))</f>
        <v>1.9443202015949623E-2</v>
      </c>
      <c r="C71" s="36" cm="1">
        <f t="array" aca="1" ref="C71" ca="1">INDIRECT(C$34&amp;"!"&amp;"K"&amp;(7+$O71))</f>
        <v>2.7725365871819729E-2</v>
      </c>
      <c r="D71" s="36" cm="1">
        <f t="array" aca="1" ref="D71" ca="1">INDIRECT(D$34&amp;"!"&amp;"K"&amp;(7+$O71))</f>
        <v>1.5596851777416543E-2</v>
      </c>
      <c r="E71" s="36" cm="1">
        <f t="array" aca="1" ref="E71" ca="1">INDIRECT(E$34&amp;"!"&amp;"K"&amp;(7+$O71))</f>
        <v>6.6328429768265362E-3</v>
      </c>
      <c r="F71" s="36" cm="1">
        <f t="array" aca="1" ref="F71" ca="1">INDIRECT(F$34&amp;"!"&amp;"K"&amp;(7+$O71))</f>
        <v>0</v>
      </c>
      <c r="G71" s="36" cm="1">
        <f t="array" aca="1" ref="G71" ca="1">INDIRECT(G$34&amp;"!"&amp;"K"&amp;(7+$O71))</f>
        <v>2.1466277905222153E-3</v>
      </c>
      <c r="H71" s="36" cm="1">
        <f t="array" aca="1" ref="H71" ca="1">INDIRECT(H$34&amp;"!"&amp;"K"&amp;(7+$O71))</f>
        <v>-1.1833539640055846E-2</v>
      </c>
      <c r="I71" s="36" cm="1">
        <f t="array" aca="1" ref="I71" ca="1">INDIRECT(I$34&amp;"!"&amp;"K"&amp;(7+$O71))</f>
        <v>0</v>
      </c>
      <c r="J71" s="36" cm="1">
        <f t="array" aca="1" ref="J71" ca="1">INDIRECT(J$34&amp;"!"&amp;"K"&amp;(7+$O71))</f>
        <v>1.8857789989427332E-2</v>
      </c>
      <c r="K71" s="36" cm="1">
        <f t="array" aca="1" ref="K71" ca="1">INDIRECT(K$34&amp;"!"&amp;"K"&amp;(7+$O71))</f>
        <v>0</v>
      </c>
      <c r="L71" s="36" cm="1">
        <f t="array" aca="1" ref="L71" ca="1">INDIRECT(L$34&amp;"!"&amp;"K"&amp;(7+$O71))</f>
        <v>3.2268149697316728E-2</v>
      </c>
      <c r="M71" s="36" cm="1">
        <f t="array" aca="1" ref="M71" ca="1">INDIRECT(M$34&amp;"!"&amp;"K"&amp;(7+$O71))</f>
        <v>1.8483304354741215E-2</v>
      </c>
      <c r="N71" s="36" cm="1">
        <f t="array" aca="1" ref="N71" ca="1">INDIRECT(N$34&amp;"!"&amp;"K"&amp;(7+$O71))</f>
        <v>5.7566961196141575E-2</v>
      </c>
      <c r="O71" s="57">
        <f t="shared" si="37"/>
        <v>34</v>
      </c>
      <c r="R71">
        <f t="shared" si="36"/>
        <v>20162</v>
      </c>
      <c r="S71" s="29">
        <f t="shared" ca="1" si="38"/>
        <v>1.9443202015949623E-2</v>
      </c>
      <c r="T71" s="29">
        <f t="shared" ca="1" si="39"/>
        <v>2.7725365871819729E-2</v>
      </c>
      <c r="U71" s="29">
        <f t="shared" ca="1" si="40"/>
        <v>1.5596851777416543E-2</v>
      </c>
      <c r="V71" s="29">
        <f t="shared" ca="1" si="41"/>
        <v>6.6328429768265362E-3</v>
      </c>
      <c r="W71" s="29">
        <f t="shared" ca="1" si="42"/>
        <v>2.7725365871819729E-2</v>
      </c>
      <c r="X71" s="29">
        <f t="shared" ca="1" si="43"/>
        <v>2.1466277905222153E-3</v>
      </c>
      <c r="Y71" s="29">
        <f t="shared" ca="1" si="44"/>
        <v>-1.1833539640055846E-2</v>
      </c>
      <c r="Z71" s="29">
        <f t="shared" ca="1" si="45"/>
        <v>1.9443202015949623E-2</v>
      </c>
      <c r="AA71" s="29">
        <f t="shared" ca="1" si="46"/>
        <v>1.8857789989427332E-2</v>
      </c>
      <c r="AB71" s="29">
        <f t="shared" ca="1" si="47"/>
        <v>1.9443202015949623E-2</v>
      </c>
      <c r="AC71" s="29">
        <f t="shared" ca="1" si="48"/>
        <v>3.2268149697316728E-2</v>
      </c>
      <c r="AD71" s="29">
        <f t="shared" ca="1" si="49"/>
        <v>1.8483304354741215E-2</v>
      </c>
      <c r="AE71" s="29">
        <f t="shared" ca="1" si="50"/>
        <v>5.7566961196141575E-2</v>
      </c>
      <c r="AG71" s="39">
        <f t="shared" si="22"/>
        <v>38</v>
      </c>
      <c r="AI71" s="32"/>
      <c r="AJ71" s="32"/>
    </row>
    <row r="72" spans="1:36" x14ac:dyDescent="0.25">
      <c r="A72">
        <f>Apartment!A42</f>
        <v>20161</v>
      </c>
      <c r="B72" s="36" cm="1">
        <f t="array" aca="1" ref="B72" ca="1">INDIRECT(B$34&amp;"!"&amp;"K"&amp;(7+$O72))</f>
        <v>5.7553516558801476E-3</v>
      </c>
      <c r="C72" s="36" cm="1">
        <f t="array" aca="1" ref="C72" ca="1">INDIRECT(C$34&amp;"!"&amp;"K"&amp;(7+$O72))</f>
        <v>2.4828535551369324E-2</v>
      </c>
      <c r="D72" s="36" cm="1">
        <f t="array" aca="1" ref="D72" ca="1">INDIRECT(D$34&amp;"!"&amp;"K"&amp;(7+$O72))</f>
        <v>-3.7565757072681727E-3</v>
      </c>
      <c r="E72" s="36" cm="1">
        <f t="array" aca="1" ref="E72" ca="1">INDIRECT(E$34&amp;"!"&amp;"K"&amp;(7+$O72))</f>
        <v>2.0518542749425661E-2</v>
      </c>
      <c r="F72" s="36" cm="1">
        <f t="array" aca="1" ref="F72" ca="1">INDIRECT(F$34&amp;"!"&amp;"K"&amp;(7+$O72))</f>
        <v>0</v>
      </c>
      <c r="G72" s="36" cm="1">
        <f t="array" aca="1" ref="G72" ca="1">INDIRECT(G$34&amp;"!"&amp;"K"&amp;(7+$O72))</f>
        <v>2.569603879959792E-2</v>
      </c>
      <c r="H72" s="36" cm="1">
        <f t="array" aca="1" ref="H72" ca="1">INDIRECT(H$34&amp;"!"&amp;"K"&amp;(7+$O72))</f>
        <v>1.46331782735456E-2</v>
      </c>
      <c r="I72" s="36" cm="1">
        <f t="array" aca="1" ref="I72" ca="1">INDIRECT(I$34&amp;"!"&amp;"K"&amp;(7+$O72))</f>
        <v>0</v>
      </c>
      <c r="J72" s="36" cm="1">
        <f t="array" aca="1" ref="J72" ca="1">INDIRECT(J$34&amp;"!"&amp;"K"&amp;(7+$O72))</f>
        <v>-7.3754011174220757E-3</v>
      </c>
      <c r="K72" s="36" cm="1">
        <f t="array" aca="1" ref="K72" ca="1">INDIRECT(K$34&amp;"!"&amp;"K"&amp;(7+$O72))</f>
        <v>0</v>
      </c>
      <c r="L72" s="36" cm="1">
        <f t="array" aca="1" ref="L72" ca="1">INDIRECT(L$34&amp;"!"&amp;"K"&amp;(7+$O72))</f>
        <v>3.2163967453801678E-2</v>
      </c>
      <c r="M72" s="36" cm="1">
        <f t="array" aca="1" ref="M72" ca="1">INDIRECT(M$34&amp;"!"&amp;"K"&amp;(7+$O72))</f>
        <v>6.8340918018719332E-2</v>
      </c>
      <c r="N72" s="36" cm="1">
        <f t="array" aca="1" ref="N72" ca="1">INDIRECT(N$34&amp;"!"&amp;"K"&amp;(7+$O72))</f>
        <v>3.0026058344367668E-2</v>
      </c>
      <c r="O72" s="57">
        <f t="shared" si="37"/>
        <v>35</v>
      </c>
      <c r="R72">
        <f t="shared" si="36"/>
        <v>20161</v>
      </c>
      <c r="S72" s="29">
        <f t="shared" ca="1" si="38"/>
        <v>5.7553516558801476E-3</v>
      </c>
      <c r="T72" s="29">
        <f t="shared" ca="1" si="39"/>
        <v>2.4828535551369324E-2</v>
      </c>
      <c r="U72" s="29">
        <f t="shared" ca="1" si="40"/>
        <v>-3.7565757072681727E-3</v>
      </c>
      <c r="V72" s="29">
        <f t="shared" ca="1" si="41"/>
        <v>2.0518542749425661E-2</v>
      </c>
      <c r="W72" s="29">
        <f t="shared" ca="1" si="42"/>
        <v>2.4828535551369324E-2</v>
      </c>
      <c r="X72" s="29">
        <f t="shared" ca="1" si="43"/>
        <v>2.569603879959792E-2</v>
      </c>
      <c r="Y72" s="29">
        <f t="shared" ca="1" si="44"/>
        <v>1.46331782735456E-2</v>
      </c>
      <c r="Z72" s="29">
        <f t="shared" ca="1" si="45"/>
        <v>5.7553516558801476E-3</v>
      </c>
      <c r="AA72" s="29">
        <f t="shared" ca="1" si="46"/>
        <v>-7.3754011174220757E-3</v>
      </c>
      <c r="AB72" s="29">
        <f t="shared" ca="1" si="47"/>
        <v>5.7553516558801476E-3</v>
      </c>
      <c r="AC72" s="29">
        <f t="shared" ca="1" si="48"/>
        <v>3.2163967453801678E-2</v>
      </c>
      <c r="AD72" s="29">
        <f t="shared" ca="1" si="49"/>
        <v>6.8340918018719332E-2</v>
      </c>
      <c r="AE72" s="29">
        <f t="shared" ca="1" si="50"/>
        <v>3.0026058344367668E-2</v>
      </c>
      <c r="AG72" s="39">
        <f t="shared" si="22"/>
        <v>39</v>
      </c>
      <c r="AI72" s="32"/>
      <c r="AJ72" s="32"/>
    </row>
    <row r="73" spans="1:36" x14ac:dyDescent="0.25">
      <c r="A73">
        <f>Apartment!A43</f>
        <v>20154</v>
      </c>
      <c r="B73" s="36" cm="1">
        <f t="array" aca="1" ref="B73" ca="1">INDIRECT(B$34&amp;"!"&amp;"K"&amp;(7+$O73))</f>
        <v>2.534584193620204E-2</v>
      </c>
      <c r="C73" s="36" cm="1">
        <f t="array" aca="1" ref="C73" ca="1">INDIRECT(C$34&amp;"!"&amp;"K"&amp;(7+$O73))</f>
        <v>2.5727431297476233E-2</v>
      </c>
      <c r="D73" s="36" cm="1">
        <f t="array" aca="1" ref="D73" ca="1">INDIRECT(D$34&amp;"!"&amp;"K"&amp;(7+$O73))</f>
        <v>1.2373289649845187E-2</v>
      </c>
      <c r="E73" s="36" cm="1">
        <f t="array" aca="1" ref="E73" ca="1">INDIRECT(E$34&amp;"!"&amp;"K"&amp;(7+$O73))</f>
        <v>4.1771675070070291E-2</v>
      </c>
      <c r="F73" s="36" cm="1">
        <f t="array" aca="1" ref="F73" ca="1">INDIRECT(F$34&amp;"!"&amp;"K"&amp;(7+$O73))</f>
        <v>0</v>
      </c>
      <c r="G73" s="36" cm="1">
        <f t="array" aca="1" ref="G73" ca="1">INDIRECT(G$34&amp;"!"&amp;"K"&amp;(7+$O73))</f>
        <v>3.6638331041596084E-2</v>
      </c>
      <c r="H73" s="36" cm="1">
        <f t="array" aca="1" ref="H73" ca="1">INDIRECT(H$34&amp;"!"&amp;"K"&amp;(7+$O73))</f>
        <v>0.11771093996573967</v>
      </c>
      <c r="I73" s="36" cm="1">
        <f t="array" aca="1" ref="I73" ca="1">INDIRECT(I$34&amp;"!"&amp;"K"&amp;(7+$O73))</f>
        <v>0</v>
      </c>
      <c r="J73" s="36" cm="1">
        <f t="array" aca="1" ref="J73" ca="1">INDIRECT(J$34&amp;"!"&amp;"K"&amp;(7+$O73))</f>
        <v>3.2134835661545624E-2</v>
      </c>
      <c r="K73" s="36" cm="1">
        <f t="array" aca="1" ref="K73" ca="1">INDIRECT(K$34&amp;"!"&amp;"K"&amp;(7+$O73))</f>
        <v>0</v>
      </c>
      <c r="L73" s="36" cm="1">
        <f t="array" aca="1" ref="L73" ca="1">INDIRECT(L$34&amp;"!"&amp;"K"&amp;(7+$O73))</f>
        <v>3.8683351547894818E-2</v>
      </c>
      <c r="M73" s="36" cm="1">
        <f t="array" aca="1" ref="M73" ca="1">INDIRECT(M$34&amp;"!"&amp;"K"&amp;(7+$O73))</f>
        <v>5.7516985980322843E-2</v>
      </c>
      <c r="N73" s="36" cm="1">
        <f t="array" aca="1" ref="N73" ca="1">INDIRECT(N$34&amp;"!"&amp;"K"&amp;(7+$O73))</f>
        <v>1.7433687929133468E-2</v>
      </c>
      <c r="O73" s="57">
        <f t="shared" si="37"/>
        <v>36</v>
      </c>
      <c r="R73">
        <f t="shared" si="36"/>
        <v>20154</v>
      </c>
      <c r="S73" s="29">
        <f t="shared" ca="1" si="38"/>
        <v>2.534584193620204E-2</v>
      </c>
      <c r="T73" s="29">
        <f t="shared" ca="1" si="39"/>
        <v>2.5727431297476233E-2</v>
      </c>
      <c r="U73" s="29">
        <f t="shared" ca="1" si="40"/>
        <v>1.2373289649845187E-2</v>
      </c>
      <c r="V73" s="29">
        <f t="shared" ca="1" si="41"/>
        <v>4.1771675070070291E-2</v>
      </c>
      <c r="W73" s="29">
        <f t="shared" ca="1" si="42"/>
        <v>2.5727431297476233E-2</v>
      </c>
      <c r="X73" s="29">
        <f t="shared" ca="1" si="43"/>
        <v>3.6638331041596084E-2</v>
      </c>
      <c r="Y73" s="29">
        <f t="shared" ca="1" si="44"/>
        <v>0.11771093996573967</v>
      </c>
      <c r="Z73" s="29">
        <f t="shared" ca="1" si="45"/>
        <v>2.534584193620204E-2</v>
      </c>
      <c r="AA73" s="29">
        <f t="shared" ca="1" si="46"/>
        <v>3.2134835661545624E-2</v>
      </c>
      <c r="AB73" s="29">
        <f t="shared" ca="1" si="47"/>
        <v>2.534584193620204E-2</v>
      </c>
      <c r="AC73" s="29">
        <f t="shared" ca="1" si="48"/>
        <v>3.8683351547894818E-2</v>
      </c>
      <c r="AD73" s="29">
        <f t="shared" ca="1" si="49"/>
        <v>5.7516985980322843E-2</v>
      </c>
      <c r="AE73" s="29">
        <f t="shared" ca="1" si="50"/>
        <v>1.7433687929133468E-2</v>
      </c>
      <c r="AG73" s="39">
        <f t="shared" si="22"/>
        <v>40</v>
      </c>
      <c r="AI73" s="32"/>
      <c r="AJ73" s="32"/>
    </row>
    <row r="74" spans="1:36" x14ac:dyDescent="0.25">
      <c r="A74">
        <f>Apartment!A44</f>
        <v>20153</v>
      </c>
      <c r="B74" s="36" cm="1">
        <f t="array" aca="1" ref="B74" ca="1">INDIRECT(B$34&amp;"!"&amp;"K"&amp;(7+$O74))</f>
        <v>2.7220812215908552E-2</v>
      </c>
      <c r="C74" s="36" cm="1">
        <f t="array" aca="1" ref="C74" ca="1">INDIRECT(C$34&amp;"!"&amp;"K"&amp;(7+$O74))</f>
        <v>3.5092755995967506E-2</v>
      </c>
      <c r="D74" s="36" cm="1">
        <f t="array" aca="1" ref="D74" ca="1">INDIRECT(D$34&amp;"!"&amp;"K"&amp;(7+$O74))</f>
        <v>2.8435434860118791E-2</v>
      </c>
      <c r="E74" s="36" cm="1">
        <f t="array" aca="1" ref="E74" ca="1">INDIRECT(E$34&amp;"!"&amp;"K"&amp;(7+$O74))</f>
        <v>3.4132046439882657E-2</v>
      </c>
      <c r="F74" s="36" cm="1">
        <f t="array" aca="1" ref="F74" ca="1">INDIRECT(F$34&amp;"!"&amp;"K"&amp;(7+$O74))</f>
        <v>0</v>
      </c>
      <c r="G74" s="36" cm="1">
        <f t="array" aca="1" ref="G74" ca="1">INDIRECT(G$34&amp;"!"&amp;"K"&amp;(7+$O74))</f>
        <v>4.5869262772334274E-2</v>
      </c>
      <c r="H74" s="36" cm="1">
        <f t="array" aca="1" ref="H74" ca="1">INDIRECT(H$34&amp;"!"&amp;"K"&amp;(7+$O74))</f>
        <v>6.0865216539318645E-3</v>
      </c>
      <c r="I74" s="36" cm="1">
        <f t="array" aca="1" ref="I74" ca="1">INDIRECT(I$34&amp;"!"&amp;"K"&amp;(7+$O74))</f>
        <v>0</v>
      </c>
      <c r="J74" s="36" cm="1">
        <f t="array" aca="1" ref="J74" ca="1">INDIRECT(J$34&amp;"!"&amp;"K"&amp;(7+$O74))</f>
        <v>1.9045387373858746E-2</v>
      </c>
      <c r="K74" s="36" cm="1">
        <f t="array" aca="1" ref="K74" ca="1">INDIRECT(K$34&amp;"!"&amp;"K"&amp;(7+$O74))</f>
        <v>0</v>
      </c>
      <c r="L74" s="36" cm="1">
        <f t="array" aca="1" ref="L74" ca="1">INDIRECT(L$34&amp;"!"&amp;"K"&amp;(7+$O74))</f>
        <v>3.8548315345842132E-2</v>
      </c>
      <c r="M74" s="36" cm="1">
        <f t="array" aca="1" ref="M74" ca="1">INDIRECT(M$34&amp;"!"&amp;"K"&amp;(7+$O74))</f>
        <v>1.4890088806683854E-2</v>
      </c>
      <c r="N74" s="36" cm="1">
        <f t="array" aca="1" ref="N74" ca="1">INDIRECT(N$34&amp;"!"&amp;"K"&amp;(7+$O74))</f>
        <v>1.1106292875374457E-2</v>
      </c>
      <c r="O74" s="57">
        <f t="shared" si="37"/>
        <v>37</v>
      </c>
      <c r="R74">
        <f t="shared" si="36"/>
        <v>20153</v>
      </c>
      <c r="S74" s="29">
        <f t="shared" ca="1" si="38"/>
        <v>2.7220812215908552E-2</v>
      </c>
      <c r="T74" s="29">
        <f t="shared" ca="1" si="39"/>
        <v>3.5092755995967506E-2</v>
      </c>
      <c r="U74" s="29">
        <f t="shared" ca="1" si="40"/>
        <v>2.8435434860118791E-2</v>
      </c>
      <c r="V74" s="29">
        <f t="shared" ca="1" si="41"/>
        <v>3.4132046439882657E-2</v>
      </c>
      <c r="W74" s="29">
        <f t="shared" ca="1" si="42"/>
        <v>3.5092755995967506E-2</v>
      </c>
      <c r="X74" s="29">
        <f t="shared" ca="1" si="43"/>
        <v>4.5869262772334274E-2</v>
      </c>
      <c r="Y74" s="29">
        <f t="shared" ca="1" si="44"/>
        <v>6.0865216539318645E-3</v>
      </c>
      <c r="Z74" s="29">
        <f t="shared" ca="1" si="45"/>
        <v>2.7220812215908552E-2</v>
      </c>
      <c r="AA74" s="29">
        <f t="shared" ca="1" si="46"/>
        <v>1.9045387373858746E-2</v>
      </c>
      <c r="AB74" s="29">
        <f t="shared" ca="1" si="47"/>
        <v>2.7220812215908552E-2</v>
      </c>
      <c r="AC74" s="29">
        <f t="shared" ca="1" si="48"/>
        <v>3.8548315345842132E-2</v>
      </c>
      <c r="AD74" s="29">
        <f t="shared" ca="1" si="49"/>
        <v>1.4890088806683854E-2</v>
      </c>
      <c r="AE74" s="29">
        <f t="shared" ca="1" si="50"/>
        <v>1.1106292875374457E-2</v>
      </c>
      <c r="AG74" s="39">
        <f t="shared" si="22"/>
        <v>41</v>
      </c>
      <c r="AI74" s="32"/>
      <c r="AJ74" s="32"/>
    </row>
    <row r="75" spans="1:36" x14ac:dyDescent="0.25">
      <c r="A75">
        <f>Apartment!A45</f>
        <v>20152</v>
      </c>
      <c r="B75" s="36" cm="1">
        <f t="array" aca="1" ref="B75" ca="1">INDIRECT(B$34&amp;"!"&amp;"K"&amp;(7+$O75))</f>
        <v>3.0676901729498773E-2</v>
      </c>
      <c r="C75" s="36" cm="1">
        <f t="array" aca="1" ref="C75" ca="1">INDIRECT(C$34&amp;"!"&amp;"K"&amp;(7+$O75))</f>
        <v>4.4180699807673252E-2</v>
      </c>
      <c r="D75" s="36" cm="1">
        <f t="array" aca="1" ref="D75" ca="1">INDIRECT(D$34&amp;"!"&amp;"K"&amp;(7+$O75))</f>
        <v>9.7725739558514046E-3</v>
      </c>
      <c r="E75" s="36" cm="1">
        <f t="array" aca="1" ref="E75" ca="1">INDIRECT(E$34&amp;"!"&amp;"K"&amp;(7+$O75))</f>
        <v>-7.7723384984540456E-3</v>
      </c>
      <c r="F75" s="36" cm="1">
        <f t="array" aca="1" ref="F75" ca="1">INDIRECT(F$34&amp;"!"&amp;"K"&amp;(7+$O75))</f>
        <v>0</v>
      </c>
      <c r="G75" s="36" cm="1">
        <f t="array" aca="1" ref="G75" ca="1">INDIRECT(G$34&amp;"!"&amp;"K"&amp;(7+$O75))</f>
        <v>1.8042119656602296E-2</v>
      </c>
      <c r="H75" s="36" cm="1">
        <f t="array" aca="1" ref="H75" ca="1">INDIRECT(H$34&amp;"!"&amp;"K"&amp;(7+$O75))</f>
        <v>5.8721753467680937E-2</v>
      </c>
      <c r="I75" s="36" cm="1">
        <f t="array" aca="1" ref="I75" ca="1">INDIRECT(I$34&amp;"!"&amp;"K"&amp;(7+$O75))</f>
        <v>0</v>
      </c>
      <c r="J75" s="36" cm="1">
        <f t="array" aca="1" ref="J75" ca="1">INDIRECT(J$34&amp;"!"&amp;"K"&amp;(7+$O75))</f>
        <v>3.8029438445258412E-2</v>
      </c>
      <c r="K75" s="36" cm="1">
        <f t="array" aca="1" ref="K75" ca="1">INDIRECT(K$34&amp;"!"&amp;"K"&amp;(7+$O75))</f>
        <v>0</v>
      </c>
      <c r="L75" s="36" cm="1">
        <f t="array" aca="1" ref="L75" ca="1">INDIRECT(L$34&amp;"!"&amp;"K"&amp;(7+$O75))</f>
        <v>1.6588452112517693E-2</v>
      </c>
      <c r="M75" s="36" cm="1">
        <f t="array" aca="1" ref="M75" ca="1">INDIRECT(M$34&amp;"!"&amp;"K"&amp;(7+$O75))</f>
        <v>7.6557654587139368E-2</v>
      </c>
      <c r="N75" s="36" cm="1">
        <f t="array" aca="1" ref="N75" ca="1">INDIRECT(N$34&amp;"!"&amp;"K"&amp;(7+$O75))</f>
        <v>4.5418385002020223E-2</v>
      </c>
      <c r="O75" s="57">
        <f t="shared" si="37"/>
        <v>38</v>
      </c>
      <c r="R75">
        <f t="shared" si="36"/>
        <v>20152</v>
      </c>
      <c r="S75" s="29">
        <f t="shared" ca="1" si="38"/>
        <v>3.0676901729498773E-2</v>
      </c>
      <c r="T75" s="29">
        <f t="shared" ca="1" si="39"/>
        <v>4.4180699807673252E-2</v>
      </c>
      <c r="U75" s="29">
        <f t="shared" ca="1" si="40"/>
        <v>9.7725739558514046E-3</v>
      </c>
      <c r="V75" s="29">
        <f t="shared" ca="1" si="41"/>
        <v>-7.7723384984540456E-3</v>
      </c>
      <c r="W75" s="29">
        <f t="shared" ca="1" si="42"/>
        <v>4.4180699807673252E-2</v>
      </c>
      <c r="X75" s="29">
        <f t="shared" ca="1" si="43"/>
        <v>1.8042119656602296E-2</v>
      </c>
      <c r="Y75" s="29">
        <f t="shared" ca="1" si="44"/>
        <v>5.8721753467680937E-2</v>
      </c>
      <c r="Z75" s="29">
        <f t="shared" ca="1" si="45"/>
        <v>3.0676901729498773E-2</v>
      </c>
      <c r="AA75" s="29">
        <f t="shared" ca="1" si="46"/>
        <v>3.8029438445258412E-2</v>
      </c>
      <c r="AB75" s="29">
        <f t="shared" ca="1" si="47"/>
        <v>3.0676901729498773E-2</v>
      </c>
      <c r="AC75" s="29">
        <f t="shared" ca="1" si="48"/>
        <v>1.6588452112517693E-2</v>
      </c>
      <c r="AD75" s="29">
        <f t="shared" ca="1" si="49"/>
        <v>7.6557654587139368E-2</v>
      </c>
      <c r="AE75" s="29">
        <f t="shared" ca="1" si="50"/>
        <v>4.5418385002020223E-2</v>
      </c>
      <c r="AG75" s="39">
        <f t="shared" si="22"/>
        <v>42</v>
      </c>
      <c r="AI75" s="32"/>
      <c r="AJ75" s="32"/>
    </row>
    <row r="76" spans="1:36" x14ac:dyDescent="0.25">
      <c r="A76">
        <f>Apartment!A46</f>
        <v>20151</v>
      </c>
      <c r="B76" s="36" cm="1">
        <f t="array" aca="1" ref="B76" ca="1">INDIRECT(B$34&amp;"!"&amp;"K"&amp;(7+$O76))</f>
        <v>3.1037863458997617E-2</v>
      </c>
      <c r="C76" s="36" cm="1">
        <f t="array" aca="1" ref="C76" ca="1">INDIRECT(C$34&amp;"!"&amp;"K"&amp;(7+$O76))</f>
        <v>2.890140498823901E-2</v>
      </c>
      <c r="D76" s="36" cm="1">
        <f t="array" aca="1" ref="D76" ca="1">INDIRECT(D$34&amp;"!"&amp;"K"&amp;(7+$O76))</f>
        <v>5.9047737685932633E-2</v>
      </c>
      <c r="E76" s="36" cm="1">
        <f t="array" aca="1" ref="E76" ca="1">INDIRECT(E$34&amp;"!"&amp;"K"&amp;(7+$O76))</f>
        <v>9.4776902914943895E-2</v>
      </c>
      <c r="F76" s="36" cm="1">
        <f t="array" aca="1" ref="F76" ca="1">INDIRECT(F$34&amp;"!"&amp;"K"&amp;(7+$O76))</f>
        <v>0</v>
      </c>
      <c r="G76" s="36" cm="1">
        <f t="array" aca="1" ref="G76" ca="1">INDIRECT(G$34&amp;"!"&amp;"K"&amp;(7+$O76))</f>
        <v>1.5245291750639156E-2</v>
      </c>
      <c r="H76" s="36" cm="1">
        <f t="array" aca="1" ref="H76" ca="1">INDIRECT(H$34&amp;"!"&amp;"K"&amp;(7+$O76))</f>
        <v>2.3292130751654039E-2</v>
      </c>
      <c r="I76" s="36" cm="1">
        <f t="array" aca="1" ref="I76" ca="1">INDIRECT(I$34&amp;"!"&amp;"K"&amp;(7+$O76))</f>
        <v>0</v>
      </c>
      <c r="J76" s="36" cm="1">
        <f t="array" aca="1" ref="J76" ca="1">INDIRECT(J$34&amp;"!"&amp;"K"&amp;(7+$O76))</f>
        <v>-2.116155817786125E-3</v>
      </c>
      <c r="K76" s="36" cm="1">
        <f t="array" aca="1" ref="K76" ca="1">INDIRECT(K$34&amp;"!"&amp;"K"&amp;(7+$O76))</f>
        <v>0</v>
      </c>
      <c r="L76" s="36" cm="1">
        <f t="array" aca="1" ref="L76" ca="1">INDIRECT(L$34&amp;"!"&amp;"K"&amp;(7+$O76))</f>
        <v>5.1563065654955054E-2</v>
      </c>
      <c r="M76" s="36" cm="1">
        <f t="array" aca="1" ref="M76" ca="1">INDIRECT(M$34&amp;"!"&amp;"K"&amp;(7+$O76))</f>
        <v>4.004510559325003E-2</v>
      </c>
      <c r="N76" s="36" cm="1">
        <f t="array" aca="1" ref="N76" ca="1">INDIRECT(N$34&amp;"!"&amp;"K"&amp;(7+$O76))</f>
        <v>1.3965050854714889E-2</v>
      </c>
      <c r="O76" s="57">
        <f t="shared" si="37"/>
        <v>39</v>
      </c>
      <c r="R76">
        <f t="shared" si="36"/>
        <v>20151</v>
      </c>
      <c r="S76" s="29">
        <f t="shared" ca="1" si="38"/>
        <v>3.1037863458997617E-2</v>
      </c>
      <c r="T76" s="29">
        <f t="shared" ca="1" si="39"/>
        <v>2.890140498823901E-2</v>
      </c>
      <c r="U76" s="29">
        <f t="shared" ca="1" si="40"/>
        <v>5.9047737685932633E-2</v>
      </c>
      <c r="V76" s="29">
        <f t="shared" ca="1" si="41"/>
        <v>9.4776902914943895E-2</v>
      </c>
      <c r="W76" s="29">
        <f t="shared" ca="1" si="42"/>
        <v>2.890140498823901E-2</v>
      </c>
      <c r="X76" s="29">
        <f t="shared" ca="1" si="43"/>
        <v>1.5245291750639156E-2</v>
      </c>
      <c r="Y76" s="29">
        <f t="shared" ca="1" si="44"/>
        <v>2.3292130751654039E-2</v>
      </c>
      <c r="Z76" s="29">
        <f t="shared" ca="1" si="45"/>
        <v>3.1037863458997617E-2</v>
      </c>
      <c r="AA76" s="29">
        <f t="shared" ca="1" si="46"/>
        <v>-2.116155817786125E-3</v>
      </c>
      <c r="AB76" s="29">
        <f t="shared" ca="1" si="47"/>
        <v>3.1037863458997617E-2</v>
      </c>
      <c r="AC76" s="29">
        <f t="shared" ca="1" si="48"/>
        <v>5.1563065654955054E-2</v>
      </c>
      <c r="AD76" s="29">
        <f t="shared" ca="1" si="49"/>
        <v>4.004510559325003E-2</v>
      </c>
      <c r="AE76" s="29">
        <f t="shared" ca="1" si="50"/>
        <v>1.3965050854714889E-2</v>
      </c>
      <c r="AG76" s="39">
        <f t="shared" si="22"/>
        <v>43</v>
      </c>
      <c r="AI76" s="32"/>
      <c r="AJ76" s="32"/>
    </row>
    <row r="77" spans="1:36" x14ac:dyDescent="0.25">
      <c r="A77">
        <f>Apartment!A47</f>
        <v>20144</v>
      </c>
      <c r="B77" s="36" cm="1">
        <f t="array" aca="1" ref="B77" ca="1">INDIRECT(B$34&amp;"!"&amp;"K"&amp;(7+$O77))</f>
        <v>3.2574836936730689E-2</v>
      </c>
      <c r="C77" s="36" cm="1">
        <f t="array" aca="1" ref="C77" ca="1">INDIRECT(C$34&amp;"!"&amp;"K"&amp;(7+$O77))</f>
        <v>5.7903018778683757E-2</v>
      </c>
      <c r="D77" s="36" cm="1">
        <f t="array" aca="1" ref="D77" ca="1">INDIRECT(D$34&amp;"!"&amp;"K"&amp;(7+$O77))</f>
        <v>4.1860837693717512E-2</v>
      </c>
      <c r="E77" s="36" cm="1">
        <f t="array" aca="1" ref="E77" ca="1">INDIRECT(E$34&amp;"!"&amp;"K"&amp;(7+$O77))</f>
        <v>3.4186516396072397E-2</v>
      </c>
      <c r="F77" s="36" cm="1">
        <f t="array" aca="1" ref="F77" ca="1">INDIRECT(F$34&amp;"!"&amp;"K"&amp;(7+$O77))</f>
        <v>0</v>
      </c>
      <c r="G77" s="36" cm="1">
        <f t="array" aca="1" ref="G77" ca="1">INDIRECT(G$34&amp;"!"&amp;"K"&amp;(7+$O77))</f>
        <v>2.9774152794251885E-2</v>
      </c>
      <c r="H77" s="36" cm="1">
        <f t="array" aca="1" ref="H77" ca="1">INDIRECT(H$34&amp;"!"&amp;"K"&amp;(7+$O77))</f>
        <v>8.8522986740344756E-3</v>
      </c>
      <c r="I77" s="36" cm="1">
        <f t="array" aca="1" ref="I77" ca="1">INDIRECT(I$34&amp;"!"&amp;"K"&amp;(7+$O77))</f>
        <v>0</v>
      </c>
      <c r="J77" s="36" cm="1">
        <f t="array" aca="1" ref="J77" ca="1">INDIRECT(J$34&amp;"!"&amp;"K"&amp;(7+$O77))</f>
        <v>4.9853195222536284E-2</v>
      </c>
      <c r="K77" s="36" cm="1">
        <f t="array" aca="1" ref="K77" ca="1">INDIRECT(K$34&amp;"!"&amp;"K"&amp;(7+$O77))</f>
        <v>0</v>
      </c>
      <c r="L77" s="36" cm="1">
        <f t="array" aca="1" ref="L77" ca="1">INDIRECT(L$34&amp;"!"&amp;"K"&amp;(7+$O77))</f>
        <v>3.7364790728812824E-2</v>
      </c>
      <c r="M77" s="36" cm="1">
        <f t="array" aca="1" ref="M77" ca="1">INDIRECT(M$34&amp;"!"&amp;"K"&amp;(7+$O77))</f>
        <v>5.3145506382201058E-2</v>
      </c>
      <c r="N77" s="36" cm="1">
        <f t="array" aca="1" ref="N77" ca="1">INDIRECT(N$34&amp;"!"&amp;"K"&amp;(7+$O77))</f>
        <v>1.3744314497498245E-2</v>
      </c>
      <c r="O77" s="57">
        <f t="shared" si="37"/>
        <v>40</v>
      </c>
      <c r="R77">
        <f t="shared" si="36"/>
        <v>20144</v>
      </c>
      <c r="S77" s="29">
        <f t="shared" ca="1" si="38"/>
        <v>3.2574836936730689E-2</v>
      </c>
      <c r="T77" s="29">
        <f t="shared" ca="1" si="39"/>
        <v>5.7903018778683757E-2</v>
      </c>
      <c r="U77" s="29">
        <f t="shared" ca="1" si="40"/>
        <v>4.1860837693717512E-2</v>
      </c>
      <c r="V77" s="29">
        <f t="shared" ca="1" si="41"/>
        <v>3.4186516396072397E-2</v>
      </c>
      <c r="W77" s="29">
        <f t="shared" ca="1" si="42"/>
        <v>5.7903018778683757E-2</v>
      </c>
      <c r="X77" s="29">
        <f t="shared" ca="1" si="43"/>
        <v>2.9774152794251885E-2</v>
      </c>
      <c r="Y77" s="29">
        <f t="shared" ca="1" si="44"/>
        <v>8.8522986740344756E-3</v>
      </c>
      <c r="Z77" s="29">
        <f t="shared" ca="1" si="45"/>
        <v>3.2574836936730689E-2</v>
      </c>
      <c r="AA77" s="29">
        <f t="shared" ca="1" si="46"/>
        <v>4.9853195222536284E-2</v>
      </c>
      <c r="AB77" s="29">
        <f t="shared" ca="1" si="47"/>
        <v>3.2574836936730689E-2</v>
      </c>
      <c r="AC77" s="29">
        <f t="shared" ca="1" si="48"/>
        <v>3.7364790728812824E-2</v>
      </c>
      <c r="AD77" s="29">
        <f t="shared" ca="1" si="49"/>
        <v>5.3145506382201058E-2</v>
      </c>
      <c r="AE77" s="29">
        <f t="shared" ca="1" si="50"/>
        <v>1.3744314497498245E-2</v>
      </c>
      <c r="AG77" s="39">
        <f t="shared" si="22"/>
        <v>44</v>
      </c>
      <c r="AI77" s="32"/>
      <c r="AJ77" s="32"/>
    </row>
    <row r="78" spans="1:36" x14ac:dyDescent="0.25">
      <c r="A78">
        <f>Apartment!A48</f>
        <v>20143</v>
      </c>
      <c r="B78" s="36" cm="1">
        <f t="array" aca="1" ref="B78" ca="1">INDIRECT(B$34&amp;"!"&amp;"K"&amp;(7+$O78))</f>
        <v>2.5668218661879738E-2</v>
      </c>
      <c r="C78" s="36" cm="1">
        <f t="array" aca="1" ref="C78" ca="1">INDIRECT(C$34&amp;"!"&amp;"K"&amp;(7+$O78))</f>
        <v>2.3660429773120439E-2</v>
      </c>
      <c r="D78" s="36" cm="1">
        <f t="array" aca="1" ref="D78" ca="1">INDIRECT(D$34&amp;"!"&amp;"K"&amp;(7+$O78))</f>
        <v>2.3460412832840616E-2</v>
      </c>
      <c r="E78" s="36" cm="1">
        <f t="array" aca="1" ref="E78" ca="1">INDIRECT(E$34&amp;"!"&amp;"K"&amp;(7+$O78))</f>
        <v>6.6257135916820697E-3</v>
      </c>
      <c r="F78" s="36" cm="1">
        <f t="array" aca="1" ref="F78" ca="1">INDIRECT(F$34&amp;"!"&amp;"K"&amp;(7+$O78))</f>
        <v>0</v>
      </c>
      <c r="G78" s="36" cm="1">
        <f t="array" aca="1" ref="G78" ca="1">INDIRECT(G$34&amp;"!"&amp;"K"&amp;(7+$O78))</f>
        <v>7.0308739923675034E-2</v>
      </c>
      <c r="H78" s="36" cm="1">
        <f t="array" aca="1" ref="H78" ca="1">INDIRECT(H$34&amp;"!"&amp;"K"&amp;(7+$O78))</f>
        <v>6.0991901014339822E-2</v>
      </c>
      <c r="I78" s="36" cm="1">
        <f t="array" aca="1" ref="I78" ca="1">INDIRECT(I$34&amp;"!"&amp;"K"&amp;(7+$O78))</f>
        <v>0</v>
      </c>
      <c r="J78" s="36" cm="1">
        <f t="array" aca="1" ref="J78" ca="1">INDIRECT(J$34&amp;"!"&amp;"K"&amp;(7+$O78))</f>
        <v>1.4910825855256604E-2</v>
      </c>
      <c r="K78" s="36" cm="1">
        <f t="array" aca="1" ref="K78" ca="1">INDIRECT(K$34&amp;"!"&amp;"K"&amp;(7+$O78))</f>
        <v>0</v>
      </c>
      <c r="L78" s="36" cm="1">
        <f t="array" aca="1" ref="L78" ca="1">INDIRECT(L$34&amp;"!"&amp;"K"&amp;(7+$O78))</f>
        <v>3.0018888422097767E-2</v>
      </c>
      <c r="M78" s="36" cm="1">
        <f t="array" aca="1" ref="M78" ca="1">INDIRECT(M$34&amp;"!"&amp;"K"&amp;(7+$O78))</f>
        <v>2.6160171778250696E-2</v>
      </c>
      <c r="N78" s="36" cm="1">
        <f t="array" aca="1" ref="N78" ca="1">INDIRECT(N$34&amp;"!"&amp;"K"&amp;(7+$O78))</f>
        <v>9.3800581339100741E-3</v>
      </c>
      <c r="O78" s="57">
        <f t="shared" si="37"/>
        <v>41</v>
      </c>
      <c r="R78">
        <f t="shared" si="36"/>
        <v>20143</v>
      </c>
      <c r="S78" s="29">
        <f t="shared" ca="1" si="38"/>
        <v>2.5668218661879738E-2</v>
      </c>
      <c r="T78" s="29">
        <f t="shared" ca="1" si="39"/>
        <v>2.3660429773120439E-2</v>
      </c>
      <c r="U78" s="29">
        <f t="shared" ca="1" si="40"/>
        <v>2.3460412832840616E-2</v>
      </c>
      <c r="V78" s="29">
        <f t="shared" ca="1" si="41"/>
        <v>6.6257135916820697E-3</v>
      </c>
      <c r="W78" s="29">
        <f t="shared" ca="1" si="42"/>
        <v>2.3660429773120439E-2</v>
      </c>
      <c r="X78" s="29">
        <f t="shared" ca="1" si="43"/>
        <v>7.0308739923675034E-2</v>
      </c>
      <c r="Y78" s="29">
        <f t="shared" ca="1" si="44"/>
        <v>6.0991901014339822E-2</v>
      </c>
      <c r="Z78" s="29">
        <f t="shared" ca="1" si="45"/>
        <v>2.5668218661879738E-2</v>
      </c>
      <c r="AA78" s="29">
        <f t="shared" ca="1" si="46"/>
        <v>1.4910825855256604E-2</v>
      </c>
      <c r="AB78" s="29">
        <f t="shared" ca="1" si="47"/>
        <v>2.5668218661879738E-2</v>
      </c>
      <c r="AC78" s="29">
        <f t="shared" ca="1" si="48"/>
        <v>3.0018888422097767E-2</v>
      </c>
      <c r="AD78" s="29">
        <f t="shared" ca="1" si="49"/>
        <v>2.6160171778250696E-2</v>
      </c>
      <c r="AE78" s="29">
        <f t="shared" ca="1" si="50"/>
        <v>9.3800581339100741E-3</v>
      </c>
      <c r="AG78" s="39">
        <f t="shared" si="22"/>
        <v>45</v>
      </c>
      <c r="AI78" s="32"/>
      <c r="AJ78" s="32"/>
    </row>
    <row r="79" spans="1:36" x14ac:dyDescent="0.25">
      <c r="A79">
        <f>Apartment!A49</f>
        <v>20142</v>
      </c>
      <c r="B79" s="36" cm="1">
        <f t="array" aca="1" ref="B79" ca="1">INDIRECT(B$34&amp;"!"&amp;"K"&amp;(7+$O79))</f>
        <v>2.7301810802091264E-2</v>
      </c>
      <c r="C79" s="36" cm="1">
        <f t="array" aca="1" ref="C79" ca="1">INDIRECT(C$34&amp;"!"&amp;"K"&amp;(7+$O79))</f>
        <v>4.206061847918896E-2</v>
      </c>
      <c r="D79" s="36" cm="1">
        <f t="array" aca="1" ref="D79" ca="1">INDIRECT(D$34&amp;"!"&amp;"K"&amp;(7+$O79))</f>
        <v>3.966960751526627E-2</v>
      </c>
      <c r="E79" s="36" cm="1">
        <f t="array" aca="1" ref="E79" ca="1">INDIRECT(E$34&amp;"!"&amp;"K"&amp;(7+$O79))</f>
        <v>1.0534917953352929E-2</v>
      </c>
      <c r="F79" s="36" cm="1">
        <f t="array" aca="1" ref="F79" ca="1">INDIRECT(F$34&amp;"!"&amp;"K"&amp;(7+$O79))</f>
        <v>0</v>
      </c>
      <c r="G79" s="36" cm="1">
        <f t="array" aca="1" ref="G79" ca="1">INDIRECT(G$34&amp;"!"&amp;"K"&amp;(7+$O79))</f>
        <v>2.9036320684537431E-2</v>
      </c>
      <c r="H79" s="36" cm="1">
        <f t="array" aca="1" ref="H79" ca="1">INDIRECT(H$34&amp;"!"&amp;"K"&amp;(7+$O79))</f>
        <v>8.5937460067436966E-2</v>
      </c>
      <c r="I79" s="36" cm="1">
        <f t="array" aca="1" ref="I79" ca="1">INDIRECT(I$34&amp;"!"&amp;"K"&amp;(7+$O79))</f>
        <v>0</v>
      </c>
      <c r="J79" s="36" cm="1">
        <f t="array" aca="1" ref="J79" ca="1">INDIRECT(J$34&amp;"!"&amp;"K"&amp;(7+$O79))</f>
        <v>3.5952150864439592E-2</v>
      </c>
      <c r="K79" s="36" cm="1">
        <f t="array" aca="1" ref="K79" ca="1">INDIRECT(K$34&amp;"!"&amp;"K"&amp;(7+$O79))</f>
        <v>0</v>
      </c>
      <c r="L79" s="36" cm="1">
        <f t="array" aca="1" ref="L79" ca="1">INDIRECT(L$34&amp;"!"&amp;"K"&amp;(7+$O79))</f>
        <v>3.6629647951094579E-2</v>
      </c>
      <c r="M79" s="36" cm="1">
        <f t="array" aca="1" ref="M79" ca="1">INDIRECT(M$34&amp;"!"&amp;"K"&amp;(7+$O79))</f>
        <v>5.1786488861323088E-2</v>
      </c>
      <c r="N79" s="36" cm="1">
        <f t="array" aca="1" ref="N79" ca="1">INDIRECT(N$34&amp;"!"&amp;"K"&amp;(7+$O79))</f>
        <v>1.2736511246235871E-2</v>
      </c>
      <c r="O79" s="57">
        <f t="shared" si="37"/>
        <v>42</v>
      </c>
      <c r="R79">
        <f t="shared" si="36"/>
        <v>20142</v>
      </c>
      <c r="S79" s="29">
        <f t="shared" ca="1" si="38"/>
        <v>2.7301810802091264E-2</v>
      </c>
      <c r="T79" s="29">
        <f t="shared" ca="1" si="39"/>
        <v>4.206061847918896E-2</v>
      </c>
      <c r="U79" s="29">
        <f t="shared" ca="1" si="40"/>
        <v>3.966960751526627E-2</v>
      </c>
      <c r="V79" s="29">
        <f t="shared" ca="1" si="41"/>
        <v>1.0534917953352929E-2</v>
      </c>
      <c r="W79" s="29">
        <f t="shared" ca="1" si="42"/>
        <v>4.206061847918896E-2</v>
      </c>
      <c r="X79" s="29">
        <f t="shared" ca="1" si="43"/>
        <v>2.9036320684537431E-2</v>
      </c>
      <c r="Y79" s="29">
        <f t="shared" ca="1" si="44"/>
        <v>8.5937460067436966E-2</v>
      </c>
      <c r="Z79" s="29">
        <f t="shared" ca="1" si="45"/>
        <v>2.7301810802091264E-2</v>
      </c>
      <c r="AA79" s="29">
        <f t="shared" ca="1" si="46"/>
        <v>3.5952150864439592E-2</v>
      </c>
      <c r="AB79" s="29">
        <f t="shared" ca="1" si="47"/>
        <v>2.7301810802091264E-2</v>
      </c>
      <c r="AC79" s="29">
        <f t="shared" ca="1" si="48"/>
        <v>3.6629647951094579E-2</v>
      </c>
      <c r="AD79" s="29">
        <f t="shared" ca="1" si="49"/>
        <v>5.1786488861323088E-2</v>
      </c>
      <c r="AE79" s="29">
        <f t="shared" ca="1" si="50"/>
        <v>1.2736511246235871E-2</v>
      </c>
      <c r="AG79" s="39">
        <f t="shared" si="22"/>
        <v>46</v>
      </c>
      <c r="AI79" s="32"/>
      <c r="AJ79" s="32"/>
    </row>
    <row r="80" spans="1:36" x14ac:dyDescent="0.25">
      <c r="A80">
        <f>Apartment!A50</f>
        <v>20141</v>
      </c>
      <c r="B80" s="36" cm="1">
        <f t="array" aca="1" ref="B80" ca="1">INDIRECT(B$34&amp;"!"&amp;"K"&amp;(7+$O80))</f>
        <v>1.9573438444980829E-2</v>
      </c>
      <c r="C80" s="36" cm="1">
        <f t="array" aca="1" ref="C80" ca="1">INDIRECT(C$34&amp;"!"&amp;"K"&amp;(7+$O80))</f>
        <v>2.434822858925112E-2</v>
      </c>
      <c r="D80" s="36" cm="1">
        <f t="array" aca="1" ref="D80" ca="1">INDIRECT(D$34&amp;"!"&amp;"K"&amp;(7+$O80))</f>
        <v>3.2952151686359343E-2</v>
      </c>
      <c r="E80" s="36" cm="1">
        <f t="array" aca="1" ref="E80" ca="1">INDIRECT(E$34&amp;"!"&amp;"K"&amp;(7+$O80))</f>
        <v>7.743044392596321E-2</v>
      </c>
      <c r="F80" s="36" cm="1">
        <f t="array" aca="1" ref="F80" ca="1">INDIRECT(F$34&amp;"!"&amp;"K"&amp;(7+$O80))</f>
        <v>0</v>
      </c>
      <c r="G80" s="36" cm="1">
        <f t="array" aca="1" ref="G80" ca="1">INDIRECT(G$34&amp;"!"&amp;"K"&amp;(7+$O80))</f>
        <v>4.8925002471976509E-2</v>
      </c>
      <c r="H80" s="36" cm="1">
        <f t="array" aca="1" ref="H80" ca="1">INDIRECT(H$34&amp;"!"&amp;"K"&amp;(7+$O80))</f>
        <v>5.9677014164842834E-3</v>
      </c>
      <c r="I80" s="36" cm="1">
        <f t="array" aca="1" ref="I80" ca="1">INDIRECT(I$34&amp;"!"&amp;"K"&amp;(7+$O80))</f>
        <v>0</v>
      </c>
      <c r="J80" s="36" cm="1">
        <f t="array" aca="1" ref="J80" ca="1">INDIRECT(J$34&amp;"!"&amp;"K"&amp;(7+$O80))</f>
        <v>1.0495196284339148E-3</v>
      </c>
      <c r="K80" s="36" cm="1">
        <f t="array" aca="1" ref="K80" ca="1">INDIRECT(K$34&amp;"!"&amp;"K"&amp;(7+$O80))</f>
        <v>0</v>
      </c>
      <c r="L80" s="36" cm="1">
        <f t="array" aca="1" ref="L80" ca="1">INDIRECT(L$34&amp;"!"&amp;"K"&amp;(7+$O80))</f>
        <v>6.5943713498718415E-2</v>
      </c>
      <c r="M80" s="36" cm="1">
        <f t="array" aca="1" ref="M80" ca="1">INDIRECT(M$34&amp;"!"&amp;"K"&amp;(7+$O80))</f>
        <v>2.2625893072516723E-2</v>
      </c>
      <c r="N80" s="36" cm="1">
        <f t="array" aca="1" ref="N80" ca="1">INDIRECT(N$34&amp;"!"&amp;"K"&amp;(7+$O80))</f>
        <v>-2.702830217704566E-4</v>
      </c>
      <c r="O80" s="57">
        <f t="shared" si="37"/>
        <v>43</v>
      </c>
      <c r="R80">
        <f t="shared" si="36"/>
        <v>20141</v>
      </c>
      <c r="S80" s="29">
        <f t="shared" ca="1" si="38"/>
        <v>1.9573438444980829E-2</v>
      </c>
      <c r="T80" s="29">
        <f t="shared" ca="1" si="39"/>
        <v>2.434822858925112E-2</v>
      </c>
      <c r="U80" s="29">
        <f t="shared" ca="1" si="40"/>
        <v>3.2952151686359343E-2</v>
      </c>
      <c r="V80" s="29">
        <f t="shared" ca="1" si="41"/>
        <v>7.743044392596321E-2</v>
      </c>
      <c r="W80" s="29">
        <f t="shared" ca="1" si="42"/>
        <v>2.434822858925112E-2</v>
      </c>
      <c r="X80" s="29">
        <f t="shared" ca="1" si="43"/>
        <v>4.8925002471976509E-2</v>
      </c>
      <c r="Y80" s="29">
        <f t="shared" ca="1" si="44"/>
        <v>5.9677014164842834E-3</v>
      </c>
      <c r="Z80" s="29">
        <f t="shared" ca="1" si="45"/>
        <v>1.9573438444980829E-2</v>
      </c>
      <c r="AA80" s="29">
        <f t="shared" ca="1" si="46"/>
        <v>1.0495196284339148E-3</v>
      </c>
      <c r="AB80" s="29">
        <f t="shared" ca="1" si="47"/>
        <v>1.9573438444980829E-2</v>
      </c>
      <c r="AC80" s="29">
        <f t="shared" ca="1" si="48"/>
        <v>6.5943713498718415E-2</v>
      </c>
      <c r="AD80" s="29">
        <f t="shared" ca="1" si="49"/>
        <v>2.2625893072516723E-2</v>
      </c>
      <c r="AE80" s="29">
        <f t="shared" ca="1" si="50"/>
        <v>-2.702830217704566E-4</v>
      </c>
      <c r="AG80" s="39">
        <f t="shared" si="22"/>
        <v>47</v>
      </c>
      <c r="AI80" s="32"/>
      <c r="AJ80" s="32"/>
    </row>
    <row r="81" spans="1:36" x14ac:dyDescent="0.25">
      <c r="A81">
        <f>Apartment!A51</f>
        <v>20134</v>
      </c>
      <c r="B81" s="36" cm="1">
        <f t="array" aca="1" ref="B81" ca="1">INDIRECT(B$34&amp;"!"&amp;"K"&amp;(7+$O81))</f>
        <v>2.3586168556353204E-2</v>
      </c>
      <c r="C81" s="36" cm="1">
        <f t="array" aca="1" ref="C81" ca="1">INDIRECT(C$34&amp;"!"&amp;"K"&amp;(7+$O81))</f>
        <v>2.6747553246394329E-2</v>
      </c>
      <c r="D81" s="36" cm="1">
        <f t="array" aca="1" ref="D81" ca="1">INDIRECT(D$34&amp;"!"&amp;"K"&amp;(7+$O81))</f>
        <v>2.2354591403848767E-2</v>
      </c>
      <c r="E81" s="36" cm="1">
        <f t="array" aca="1" ref="E81" ca="1">INDIRECT(E$34&amp;"!"&amp;"K"&amp;(7+$O81))</f>
        <v>2.6176841520864302E-2</v>
      </c>
      <c r="F81" s="36" cm="1">
        <f t="array" aca="1" ref="F81" ca="1">INDIRECT(F$34&amp;"!"&amp;"K"&amp;(7+$O81))</f>
        <v>0</v>
      </c>
      <c r="G81" s="36" cm="1">
        <f t="array" aca="1" ref="G81" ca="1">INDIRECT(G$34&amp;"!"&amp;"K"&amp;(7+$O81))</f>
        <v>7.3533485991994496E-3</v>
      </c>
      <c r="H81" s="36" cm="1">
        <f t="array" aca="1" ref="H81" ca="1">INDIRECT(H$34&amp;"!"&amp;"K"&amp;(7+$O81))</f>
        <v>-2.5186567013290806E-2</v>
      </c>
      <c r="I81" s="36" cm="1">
        <f t="array" aca="1" ref="I81" ca="1">INDIRECT(I$34&amp;"!"&amp;"K"&amp;(7+$O81))</f>
        <v>0</v>
      </c>
      <c r="J81" s="36" cm="1">
        <f t="array" aca="1" ref="J81" ca="1">INDIRECT(J$34&amp;"!"&amp;"K"&amp;(7+$O81))</f>
        <v>2.9309071085744431E-2</v>
      </c>
      <c r="K81" s="36" cm="1">
        <f t="array" aca="1" ref="K81" ca="1">INDIRECT(K$34&amp;"!"&amp;"K"&amp;(7+$O81))</f>
        <v>0</v>
      </c>
      <c r="L81" s="36" cm="1">
        <f t="array" aca="1" ref="L81" ca="1">INDIRECT(L$34&amp;"!"&amp;"K"&amp;(7+$O81))</f>
        <v>5.6013216587745829E-2</v>
      </c>
      <c r="M81" s="36" cm="1">
        <f t="array" aca="1" ref="M81" ca="1">INDIRECT(M$34&amp;"!"&amp;"K"&amp;(7+$O81))</f>
        <v>8.0996161210119988E-2</v>
      </c>
      <c r="N81" s="36" cm="1">
        <f t="array" aca="1" ref="N81" ca="1">INDIRECT(N$34&amp;"!"&amp;"K"&amp;(7+$O81))</f>
        <v>3.6553605868110184E-2</v>
      </c>
      <c r="O81" s="57">
        <f t="shared" si="37"/>
        <v>44</v>
      </c>
      <c r="R81">
        <f t="shared" si="36"/>
        <v>20134</v>
      </c>
      <c r="S81" s="29">
        <f t="shared" ca="1" si="38"/>
        <v>2.3586168556353204E-2</v>
      </c>
      <c r="T81" s="29">
        <f t="shared" ca="1" si="39"/>
        <v>2.6747553246394329E-2</v>
      </c>
      <c r="U81" s="29">
        <f t="shared" ca="1" si="40"/>
        <v>2.2354591403848767E-2</v>
      </c>
      <c r="V81" s="29">
        <f t="shared" ca="1" si="41"/>
        <v>2.6176841520864302E-2</v>
      </c>
      <c r="W81" s="29">
        <f t="shared" ca="1" si="42"/>
        <v>2.6747553246394329E-2</v>
      </c>
      <c r="X81" s="29">
        <f t="shared" ca="1" si="43"/>
        <v>7.3533485991994496E-3</v>
      </c>
      <c r="Y81" s="29">
        <f t="shared" ca="1" si="44"/>
        <v>-2.5186567013290806E-2</v>
      </c>
      <c r="Z81" s="29">
        <f t="shared" ca="1" si="45"/>
        <v>2.3586168556353204E-2</v>
      </c>
      <c r="AA81" s="29">
        <f t="shared" ca="1" si="46"/>
        <v>2.9309071085744431E-2</v>
      </c>
      <c r="AB81" s="29">
        <f t="shared" ca="1" si="47"/>
        <v>2.3586168556353204E-2</v>
      </c>
      <c r="AC81" s="29">
        <f t="shared" ca="1" si="48"/>
        <v>5.6013216587745829E-2</v>
      </c>
      <c r="AD81" s="29">
        <f t="shared" ca="1" si="49"/>
        <v>8.0996161210119988E-2</v>
      </c>
      <c r="AE81" s="29">
        <f t="shared" ca="1" si="50"/>
        <v>3.6553605868110184E-2</v>
      </c>
      <c r="AG81" s="39">
        <f t="shared" si="22"/>
        <v>48</v>
      </c>
      <c r="AI81" s="32"/>
      <c r="AJ81" s="32"/>
    </row>
    <row r="82" spans="1:36" x14ac:dyDescent="0.25">
      <c r="A82">
        <f>Apartment!A52</f>
        <v>20133</v>
      </c>
      <c r="B82" s="36" cm="1">
        <f t="array" aca="1" ref="B82" ca="1">INDIRECT(B$34&amp;"!"&amp;"K"&amp;(7+$O82))</f>
        <v>2.3532173067918105E-2</v>
      </c>
      <c r="C82" s="36" cm="1">
        <f t="array" aca="1" ref="C82" ca="1">INDIRECT(C$34&amp;"!"&amp;"K"&amp;(7+$O82))</f>
        <v>2.9771600279332677E-2</v>
      </c>
      <c r="D82" s="36" cm="1">
        <f t="array" aca="1" ref="D82" ca="1">INDIRECT(D$34&amp;"!"&amp;"K"&amp;(7+$O82))</f>
        <v>2.1196344944745871E-2</v>
      </c>
      <c r="E82" s="36" cm="1">
        <f t="array" aca="1" ref="E82" ca="1">INDIRECT(E$34&amp;"!"&amp;"K"&amp;(7+$O82))</f>
        <v>1.7167433381193309E-2</v>
      </c>
      <c r="F82" s="36" cm="1">
        <f t="array" aca="1" ref="F82" ca="1">INDIRECT(F$34&amp;"!"&amp;"K"&amp;(7+$O82))</f>
        <v>0</v>
      </c>
      <c r="G82" s="36" cm="1">
        <f t="array" aca="1" ref="G82" ca="1">INDIRECT(G$34&amp;"!"&amp;"K"&amp;(7+$O82))</f>
        <v>2.9624020313108623E-2</v>
      </c>
      <c r="H82" s="36" cm="1">
        <f t="array" aca="1" ref="H82" ca="1">INDIRECT(H$34&amp;"!"&amp;"K"&amp;(7+$O82))</f>
        <v>5.2301211199949904E-2</v>
      </c>
      <c r="I82" s="36" cm="1">
        <f t="array" aca="1" ref="I82" ca="1">INDIRECT(I$34&amp;"!"&amp;"K"&amp;(7+$O82))</f>
        <v>0</v>
      </c>
      <c r="J82" s="36" cm="1">
        <f t="array" aca="1" ref="J82" ca="1">INDIRECT(J$34&amp;"!"&amp;"K"&amp;(7+$O82))</f>
        <v>-1.0294387805261151E-2</v>
      </c>
      <c r="K82" s="36" cm="1">
        <f t="array" aca="1" ref="K82" ca="1">INDIRECT(K$34&amp;"!"&amp;"K"&amp;(7+$O82))</f>
        <v>0</v>
      </c>
      <c r="L82" s="36" cm="1">
        <f t="array" aca="1" ref="L82" ca="1">INDIRECT(L$34&amp;"!"&amp;"K"&amp;(7+$O82))</f>
        <v>4.2055279728701045E-2</v>
      </c>
      <c r="M82" s="36" cm="1">
        <f t="array" aca="1" ref="M82" ca="1">INDIRECT(M$34&amp;"!"&amp;"K"&amp;(7+$O82))</f>
        <v>3.5980190834000281E-2</v>
      </c>
      <c r="N82" s="36" cm="1">
        <f t="array" aca="1" ref="N82" ca="1">INDIRECT(N$34&amp;"!"&amp;"K"&amp;(7+$O82))</f>
        <v>1.776745082640363E-2</v>
      </c>
      <c r="O82" s="57">
        <f t="shared" si="37"/>
        <v>45</v>
      </c>
      <c r="R82">
        <f t="shared" si="36"/>
        <v>20133</v>
      </c>
      <c r="S82" s="29">
        <f t="shared" ca="1" si="38"/>
        <v>2.3532173067918105E-2</v>
      </c>
      <c r="T82" s="29">
        <f t="shared" ca="1" si="39"/>
        <v>2.9771600279332677E-2</v>
      </c>
      <c r="U82" s="29">
        <f t="shared" ca="1" si="40"/>
        <v>2.1196344944745871E-2</v>
      </c>
      <c r="V82" s="29">
        <f t="shared" ca="1" si="41"/>
        <v>1.7167433381193309E-2</v>
      </c>
      <c r="W82" s="29">
        <f t="shared" ca="1" si="42"/>
        <v>2.9771600279332677E-2</v>
      </c>
      <c r="X82" s="29">
        <f t="shared" ca="1" si="43"/>
        <v>2.9624020313108623E-2</v>
      </c>
      <c r="Y82" s="29">
        <f t="shared" ca="1" si="44"/>
        <v>5.2301211199949904E-2</v>
      </c>
      <c r="Z82" s="29">
        <f t="shared" ca="1" si="45"/>
        <v>2.3532173067918105E-2</v>
      </c>
      <c r="AA82" s="29">
        <f t="shared" ca="1" si="46"/>
        <v>-1.0294387805261151E-2</v>
      </c>
      <c r="AB82" s="29">
        <f t="shared" ca="1" si="47"/>
        <v>2.3532173067918105E-2</v>
      </c>
      <c r="AC82" s="29">
        <f t="shared" ca="1" si="48"/>
        <v>4.2055279728701045E-2</v>
      </c>
      <c r="AD82" s="29">
        <f t="shared" ca="1" si="49"/>
        <v>3.5980190834000281E-2</v>
      </c>
      <c r="AE82" s="29">
        <f t="shared" ca="1" si="50"/>
        <v>1.776745082640363E-2</v>
      </c>
      <c r="AG82" s="39">
        <f t="shared" si="22"/>
        <v>49</v>
      </c>
      <c r="AI82" s="32"/>
      <c r="AJ82" s="32"/>
    </row>
    <row r="83" spans="1:36" x14ac:dyDescent="0.25">
      <c r="A83">
        <f>Apartment!A53</f>
        <v>20132</v>
      </c>
      <c r="B83" s="36" cm="1">
        <f t="array" aca="1" ref="B83" ca="1">INDIRECT(B$34&amp;"!"&amp;"K"&amp;(7+$O83))</f>
        <v>2.3476011798452046E-2</v>
      </c>
      <c r="C83" s="36" cm="1">
        <f t="array" aca="1" ref="C83" ca="1">INDIRECT(C$34&amp;"!"&amp;"K"&amp;(7+$O83))</f>
        <v>4.6856095327010072E-2</v>
      </c>
      <c r="D83" s="36" cm="1">
        <f t="array" aca="1" ref="D83" ca="1">INDIRECT(D$34&amp;"!"&amp;"K"&amp;(7+$O83))</f>
        <v>3.5720294563775568E-2</v>
      </c>
      <c r="E83" s="36" cm="1">
        <f t="array" aca="1" ref="E83" ca="1">INDIRECT(E$34&amp;"!"&amp;"K"&amp;(7+$O83))</f>
        <v>2.2540506072078248E-2</v>
      </c>
      <c r="F83" s="36" cm="1">
        <f t="array" aca="1" ref="F83" ca="1">INDIRECT(F$34&amp;"!"&amp;"K"&amp;(7+$O83))</f>
        <v>0</v>
      </c>
      <c r="G83" s="36" cm="1">
        <f t="array" aca="1" ref="G83" ca="1">INDIRECT(G$34&amp;"!"&amp;"K"&amp;(7+$O83))</f>
        <v>6.5953259396824837E-3</v>
      </c>
      <c r="H83" s="36" cm="1">
        <f t="array" aca="1" ref="H83" ca="1">INDIRECT(H$34&amp;"!"&amp;"K"&amp;(7+$O83))</f>
        <v>4.3258350661171452E-2</v>
      </c>
      <c r="I83" s="36" cm="1">
        <f t="array" aca="1" ref="I83" ca="1">INDIRECT(I$34&amp;"!"&amp;"K"&amp;(7+$O83))</f>
        <v>0</v>
      </c>
      <c r="J83" s="36" cm="1">
        <f t="array" aca="1" ref="J83" ca="1">INDIRECT(J$34&amp;"!"&amp;"K"&amp;(7+$O83))</f>
        <v>4.5801619907846813E-2</v>
      </c>
      <c r="K83" s="36" cm="1">
        <f t="array" aca="1" ref="K83" ca="1">INDIRECT(K$34&amp;"!"&amp;"K"&amp;(7+$O83))</f>
        <v>0</v>
      </c>
      <c r="L83" s="36" cm="1">
        <f t="array" aca="1" ref="L83" ca="1">INDIRECT(L$34&amp;"!"&amp;"K"&amp;(7+$O83))</f>
        <v>5.3486337263339845E-3</v>
      </c>
      <c r="M83" s="36" cm="1">
        <f t="array" aca="1" ref="M83" ca="1">INDIRECT(M$34&amp;"!"&amp;"K"&amp;(7+$O83))</f>
        <v>8.9414331095087674E-2</v>
      </c>
      <c r="N83" s="36" cm="1">
        <f t="array" aca="1" ref="N83" ca="1">INDIRECT(N$34&amp;"!"&amp;"K"&amp;(7+$O83))</f>
        <v>2.4529915194969165E-2</v>
      </c>
      <c r="O83" s="57">
        <f t="shared" si="37"/>
        <v>46</v>
      </c>
      <c r="R83">
        <f t="shared" si="36"/>
        <v>20132</v>
      </c>
      <c r="S83" s="29">
        <f t="shared" ca="1" si="38"/>
        <v>2.3476011798452046E-2</v>
      </c>
      <c r="T83" s="29">
        <f t="shared" ca="1" si="39"/>
        <v>4.6856095327010072E-2</v>
      </c>
      <c r="U83" s="29">
        <f t="shared" ca="1" si="40"/>
        <v>3.5720294563775568E-2</v>
      </c>
      <c r="V83" s="29">
        <f t="shared" ca="1" si="41"/>
        <v>2.2540506072078248E-2</v>
      </c>
      <c r="W83" s="29">
        <f t="shared" ca="1" si="42"/>
        <v>4.6856095327010072E-2</v>
      </c>
      <c r="X83" s="29">
        <f t="shared" ca="1" si="43"/>
        <v>6.5953259396824837E-3</v>
      </c>
      <c r="Y83" s="29">
        <f t="shared" ca="1" si="44"/>
        <v>4.3258350661171452E-2</v>
      </c>
      <c r="Z83" s="29">
        <f t="shared" ca="1" si="45"/>
        <v>2.3476011798452046E-2</v>
      </c>
      <c r="AA83" s="29">
        <f t="shared" ca="1" si="46"/>
        <v>4.5801619907846813E-2</v>
      </c>
      <c r="AB83" s="29">
        <f t="shared" ca="1" si="47"/>
        <v>2.3476011798452046E-2</v>
      </c>
      <c r="AC83" s="29">
        <f t="shared" ca="1" si="48"/>
        <v>5.3486337263339845E-3</v>
      </c>
      <c r="AD83" s="29">
        <f t="shared" ca="1" si="49"/>
        <v>8.9414331095087674E-2</v>
      </c>
      <c r="AE83" s="29">
        <f t="shared" ca="1" si="50"/>
        <v>2.4529915194969165E-2</v>
      </c>
      <c r="AG83" s="39">
        <f t="shared" si="22"/>
        <v>50</v>
      </c>
      <c r="AI83" s="32"/>
      <c r="AJ83" s="32"/>
    </row>
    <row r="84" spans="1:36" x14ac:dyDescent="0.25">
      <c r="A84">
        <f>Apartment!A54</f>
        <v>20131</v>
      </c>
      <c r="B84" s="36" cm="1">
        <f t="array" aca="1" ref="B84" ca="1">INDIRECT(B$34&amp;"!"&amp;"K"&amp;(7+$O84))</f>
        <v>2.2601641263178207E-2</v>
      </c>
      <c r="C84" s="36" cm="1">
        <f t="array" aca="1" ref="C84" ca="1">INDIRECT(C$34&amp;"!"&amp;"K"&amp;(7+$O84))</f>
        <v>2.4119322733617166E-2</v>
      </c>
      <c r="D84" s="36" cm="1">
        <f t="array" aca="1" ref="D84" ca="1">INDIRECT(D$34&amp;"!"&amp;"K"&amp;(7+$O84))</f>
        <v>2.4386867351723129E-2</v>
      </c>
      <c r="E84" s="36" cm="1">
        <f t="array" aca="1" ref="E84" ca="1">INDIRECT(E$34&amp;"!"&amp;"K"&amp;(7+$O84))</f>
        <v>5.2860292146572174E-2</v>
      </c>
      <c r="F84" s="36" cm="1">
        <f t="array" aca="1" ref="F84" ca="1">INDIRECT(F$34&amp;"!"&amp;"K"&amp;(7+$O84))</f>
        <v>0</v>
      </c>
      <c r="G84" s="36" cm="1">
        <f t="array" aca="1" ref="G84" ca="1">INDIRECT(G$34&amp;"!"&amp;"K"&amp;(7+$O84))</f>
        <v>2.6892302183741723E-2</v>
      </c>
      <c r="H84" s="36" cm="1">
        <f t="array" aca="1" ref="H84" ca="1">INDIRECT(H$34&amp;"!"&amp;"K"&amp;(7+$O84))</f>
        <v>-2.0880097250481011E-2</v>
      </c>
      <c r="I84" s="36" cm="1">
        <f t="array" aca="1" ref="I84" ca="1">INDIRECT(I$34&amp;"!"&amp;"K"&amp;(7+$O84))</f>
        <v>0</v>
      </c>
      <c r="J84" s="36" cm="1">
        <f t="array" aca="1" ref="J84" ca="1">INDIRECT(J$34&amp;"!"&amp;"K"&amp;(7+$O84))</f>
        <v>3.9202549774266737E-2</v>
      </c>
      <c r="K84" s="36" cm="1">
        <f t="array" aca="1" ref="K84" ca="1">INDIRECT(K$34&amp;"!"&amp;"K"&amp;(7+$O84))</f>
        <v>0</v>
      </c>
      <c r="L84" s="36" cm="1">
        <f t="array" aca="1" ref="L84" ca="1">INDIRECT(L$34&amp;"!"&amp;"K"&amp;(7+$O84))</f>
        <v>4.7895809287215485E-2</v>
      </c>
      <c r="M84" s="36" cm="1">
        <f t="array" aca="1" ref="M84" ca="1">INDIRECT(M$34&amp;"!"&amp;"K"&amp;(7+$O84))</f>
        <v>4.7767887878334081E-2</v>
      </c>
      <c r="N84" s="36" cm="1">
        <f t="array" aca="1" ref="N84" ca="1">INDIRECT(N$34&amp;"!"&amp;"K"&amp;(7+$O84))</f>
        <v>1.9054107302644008E-2</v>
      </c>
      <c r="O84" s="57">
        <f t="shared" si="37"/>
        <v>47</v>
      </c>
      <c r="R84">
        <f t="shared" si="36"/>
        <v>20131</v>
      </c>
      <c r="S84" s="29">
        <f t="shared" ca="1" si="38"/>
        <v>2.2601641263178207E-2</v>
      </c>
      <c r="T84" s="29">
        <f t="shared" ca="1" si="39"/>
        <v>2.4119322733617166E-2</v>
      </c>
      <c r="U84" s="29">
        <f t="shared" ca="1" si="40"/>
        <v>2.4386867351723129E-2</v>
      </c>
      <c r="V84" s="29">
        <f t="shared" ca="1" si="41"/>
        <v>5.2860292146572174E-2</v>
      </c>
      <c r="W84" s="29">
        <f t="shared" ca="1" si="42"/>
        <v>2.4119322733617166E-2</v>
      </c>
      <c r="X84" s="29">
        <f t="shared" ca="1" si="43"/>
        <v>2.6892302183741723E-2</v>
      </c>
      <c r="Y84" s="29">
        <f t="shared" ca="1" si="44"/>
        <v>-2.0880097250481011E-2</v>
      </c>
      <c r="Z84" s="29">
        <f t="shared" ca="1" si="45"/>
        <v>2.2601641263178207E-2</v>
      </c>
      <c r="AA84" s="29">
        <f t="shared" ca="1" si="46"/>
        <v>3.9202549774266737E-2</v>
      </c>
      <c r="AB84" s="29">
        <f t="shared" ca="1" si="47"/>
        <v>2.2601641263178207E-2</v>
      </c>
      <c r="AC84" s="29">
        <f t="shared" ca="1" si="48"/>
        <v>4.7895809287215485E-2</v>
      </c>
      <c r="AD84" s="29">
        <f t="shared" ca="1" si="49"/>
        <v>4.7767887878334081E-2</v>
      </c>
      <c r="AE84" s="29">
        <f t="shared" ca="1" si="50"/>
        <v>1.9054107302644008E-2</v>
      </c>
      <c r="AG84" s="39">
        <f t="shared" si="22"/>
        <v>51</v>
      </c>
      <c r="AI84" s="32"/>
      <c r="AJ84" s="32"/>
    </row>
    <row r="85" spans="1:36" x14ac:dyDescent="0.25">
      <c r="A85">
        <f>Apartment!A55</f>
        <v>20124</v>
      </c>
      <c r="B85" s="36" cm="1">
        <f t="array" aca="1" ref="B85" ca="1">INDIRECT(B$34&amp;"!"&amp;"K"&amp;(7+$O85))</f>
        <v>3.4312878612403397E-2</v>
      </c>
      <c r="C85" s="36" cm="1">
        <f t="array" aca="1" ref="C85" ca="1">INDIRECT(C$34&amp;"!"&amp;"K"&amp;(7+$O85))</f>
        <v>2.9810146629227541E-2</v>
      </c>
      <c r="D85" s="36" cm="1">
        <f t="array" aca="1" ref="D85" ca="1">INDIRECT(D$34&amp;"!"&amp;"K"&amp;(7+$O85))</f>
        <v>1.7377330811694458E-2</v>
      </c>
      <c r="E85" s="36" cm="1">
        <f t="array" aca="1" ref="E85" ca="1">INDIRECT(E$34&amp;"!"&amp;"K"&amp;(7+$O85))</f>
        <v>4.3956269576499452E-2</v>
      </c>
      <c r="F85" s="36" cm="1">
        <f t="array" aca="1" ref="F85" ca="1">INDIRECT(F$34&amp;"!"&amp;"K"&amp;(7+$O85))</f>
        <v>0</v>
      </c>
      <c r="G85" s="36" cm="1">
        <f t="array" aca="1" ref="G85" ca="1">INDIRECT(G$34&amp;"!"&amp;"K"&amp;(7+$O85))</f>
        <v>1.9306298948944312E-2</v>
      </c>
      <c r="H85" s="36" cm="1">
        <f t="array" aca="1" ref="H85" ca="1">INDIRECT(H$34&amp;"!"&amp;"K"&amp;(7+$O85))</f>
        <v>1.4791077897952309E-2</v>
      </c>
      <c r="I85" s="36" cm="1">
        <f t="array" aca="1" ref="I85" ca="1">INDIRECT(I$34&amp;"!"&amp;"K"&amp;(7+$O85))</f>
        <v>0</v>
      </c>
      <c r="J85" s="36" cm="1">
        <f t="array" aca="1" ref="J85" ca="1">INDIRECT(J$34&amp;"!"&amp;"K"&amp;(7+$O85))</f>
        <v>1.5549710441867592E-2</v>
      </c>
      <c r="K85" s="36" cm="1">
        <f t="array" aca="1" ref="K85" ca="1">INDIRECT(K$34&amp;"!"&amp;"K"&amp;(7+$O85))</f>
        <v>0</v>
      </c>
      <c r="L85" s="36" cm="1">
        <f t="array" aca="1" ref="L85" ca="1">INDIRECT(L$34&amp;"!"&amp;"K"&amp;(7+$O85))</f>
        <v>1.448451114521232E-2</v>
      </c>
      <c r="M85" s="36" cm="1">
        <f t="array" aca="1" ref="M85" ca="1">INDIRECT(M$34&amp;"!"&amp;"K"&amp;(7+$O85))</f>
        <v>4.268578218090302E-2</v>
      </c>
      <c r="N85" s="36" cm="1">
        <f t="array" aca="1" ref="N85" ca="1">INDIRECT(N$34&amp;"!"&amp;"K"&amp;(7+$O85))</f>
        <v>1.8619325016489441E-2</v>
      </c>
      <c r="O85" s="57">
        <f t="shared" si="37"/>
        <v>48</v>
      </c>
      <c r="R85">
        <f t="shared" si="36"/>
        <v>20124</v>
      </c>
      <c r="S85" s="29">
        <f t="shared" ca="1" si="38"/>
        <v>3.4312878612403397E-2</v>
      </c>
      <c r="T85" s="29">
        <f t="shared" ca="1" si="39"/>
        <v>2.9810146629227541E-2</v>
      </c>
      <c r="U85" s="29">
        <f t="shared" ca="1" si="40"/>
        <v>1.7377330811694458E-2</v>
      </c>
      <c r="V85" s="29">
        <f t="shared" ca="1" si="41"/>
        <v>4.3956269576499452E-2</v>
      </c>
      <c r="W85" s="29">
        <f t="shared" ca="1" si="42"/>
        <v>2.9810146629227541E-2</v>
      </c>
      <c r="X85" s="29">
        <f t="shared" ca="1" si="43"/>
        <v>1.9306298948944312E-2</v>
      </c>
      <c r="Y85" s="29">
        <f t="shared" ca="1" si="44"/>
        <v>1.4791077897952309E-2</v>
      </c>
      <c r="Z85" s="29">
        <f t="shared" ca="1" si="45"/>
        <v>3.4312878612403397E-2</v>
      </c>
      <c r="AA85" s="29">
        <f t="shared" ca="1" si="46"/>
        <v>1.5549710441867592E-2</v>
      </c>
      <c r="AB85" s="29">
        <f t="shared" ca="1" si="47"/>
        <v>3.4312878612403397E-2</v>
      </c>
      <c r="AC85" s="29">
        <f t="shared" ca="1" si="48"/>
        <v>1.448451114521232E-2</v>
      </c>
      <c r="AD85" s="29">
        <f t="shared" ca="1" si="49"/>
        <v>4.268578218090302E-2</v>
      </c>
      <c r="AE85" s="29">
        <f t="shared" ca="1" si="50"/>
        <v>1.8619325016489441E-2</v>
      </c>
      <c r="AG85" s="39">
        <f t="shared" si="22"/>
        <v>52</v>
      </c>
      <c r="AI85" s="32"/>
      <c r="AJ85" s="32"/>
    </row>
    <row r="86" spans="1:36" x14ac:dyDescent="0.25">
      <c r="A86">
        <f>Apartment!A56</f>
        <v>20123</v>
      </c>
      <c r="B86" s="36" cm="1">
        <f t="array" aca="1" ref="B86" ca="1">INDIRECT(B$34&amp;"!"&amp;"K"&amp;(7+$O86))</f>
        <v>1.9043331399887675E-2</v>
      </c>
      <c r="C86" s="36" cm="1">
        <f t="array" aca="1" ref="C86" ca="1">INDIRECT(C$34&amp;"!"&amp;"K"&amp;(7+$O86))</f>
        <v>1.2718328616513119E-2</v>
      </c>
      <c r="D86" s="36" cm="1">
        <f t="array" aca="1" ref="D86" ca="1">INDIRECT(D$34&amp;"!"&amp;"K"&amp;(7+$O86))</f>
        <v>2.3338214567794502E-2</v>
      </c>
      <c r="E86" s="36" cm="1">
        <f t="array" aca="1" ref="E86" ca="1">INDIRECT(E$34&amp;"!"&amp;"K"&amp;(7+$O86))</f>
        <v>8.5924025942332172E-3</v>
      </c>
      <c r="F86" s="36" cm="1">
        <f t="array" aca="1" ref="F86" ca="1">INDIRECT(F$34&amp;"!"&amp;"K"&amp;(7+$O86))</f>
        <v>0</v>
      </c>
      <c r="G86" s="36" cm="1">
        <f t="array" aca="1" ref="G86" ca="1">INDIRECT(G$34&amp;"!"&amp;"K"&amp;(7+$O86))</f>
        <v>4.2279877604119109E-2</v>
      </c>
      <c r="H86" s="36" cm="1">
        <f t="array" aca="1" ref="H86" ca="1">INDIRECT(H$34&amp;"!"&amp;"K"&amp;(7+$O86))</f>
        <v>0.1083619074026787</v>
      </c>
      <c r="I86" s="36" cm="1">
        <f t="array" aca="1" ref="I86" ca="1">INDIRECT(I$34&amp;"!"&amp;"K"&amp;(7+$O86))</f>
        <v>0</v>
      </c>
      <c r="J86" s="36" cm="1">
        <f t="array" aca="1" ref="J86" ca="1">INDIRECT(J$34&amp;"!"&amp;"K"&amp;(7+$O86))</f>
        <v>2.3758550772990494E-2</v>
      </c>
      <c r="K86" s="36" cm="1">
        <f t="array" aca="1" ref="K86" ca="1">INDIRECT(K$34&amp;"!"&amp;"K"&amp;(7+$O86))</f>
        <v>0</v>
      </c>
      <c r="L86" s="36" cm="1">
        <f t="array" aca="1" ref="L86" ca="1">INDIRECT(L$34&amp;"!"&amp;"K"&amp;(7+$O86))</f>
        <v>8.5654897524363838E-2</v>
      </c>
      <c r="M86" s="36" cm="1">
        <f t="array" aca="1" ref="M86" ca="1">INDIRECT(M$34&amp;"!"&amp;"K"&amp;(7+$O86))</f>
        <v>-8.7823887729499006E-4</v>
      </c>
      <c r="N86" s="36" cm="1">
        <f t="array" aca="1" ref="N86" ca="1">INDIRECT(N$34&amp;"!"&amp;"K"&amp;(7+$O86))</f>
        <v>5.6043696700182721E-2</v>
      </c>
      <c r="O86" s="57">
        <f t="shared" si="37"/>
        <v>49</v>
      </c>
      <c r="R86">
        <f t="shared" si="36"/>
        <v>20123</v>
      </c>
      <c r="S86" s="29">
        <f t="shared" ca="1" si="38"/>
        <v>1.9043331399887675E-2</v>
      </c>
      <c r="T86" s="29">
        <f t="shared" ca="1" si="39"/>
        <v>1.2718328616513119E-2</v>
      </c>
      <c r="U86" s="29">
        <f t="shared" ca="1" si="40"/>
        <v>2.3338214567794502E-2</v>
      </c>
      <c r="V86" s="29">
        <f t="shared" ca="1" si="41"/>
        <v>8.5924025942332172E-3</v>
      </c>
      <c r="W86" s="29">
        <f t="shared" ca="1" si="42"/>
        <v>1.2718328616513119E-2</v>
      </c>
      <c r="X86" s="29">
        <f t="shared" ca="1" si="43"/>
        <v>4.2279877604119109E-2</v>
      </c>
      <c r="Y86" s="29">
        <f t="shared" ca="1" si="44"/>
        <v>0.1083619074026787</v>
      </c>
      <c r="Z86" s="29">
        <f t="shared" ca="1" si="45"/>
        <v>1.9043331399887675E-2</v>
      </c>
      <c r="AA86" s="29">
        <f t="shared" ca="1" si="46"/>
        <v>2.3758550772990494E-2</v>
      </c>
      <c r="AB86" s="29">
        <f t="shared" ca="1" si="47"/>
        <v>1.9043331399887675E-2</v>
      </c>
      <c r="AC86" s="29">
        <f t="shared" ca="1" si="48"/>
        <v>8.5654897524363838E-2</v>
      </c>
      <c r="AD86" s="29">
        <f t="shared" ca="1" si="49"/>
        <v>-8.7823887729499006E-4</v>
      </c>
      <c r="AE86" s="29">
        <f t="shared" ca="1" si="50"/>
        <v>5.6043696700182721E-2</v>
      </c>
      <c r="AG86" s="39">
        <f t="shared" si="22"/>
        <v>53</v>
      </c>
      <c r="AI86" s="32"/>
      <c r="AJ86" s="32"/>
    </row>
    <row r="87" spans="1:36" x14ac:dyDescent="0.25">
      <c r="A87">
        <f>Apartment!A57</f>
        <v>20122</v>
      </c>
      <c r="B87" s="36" cm="1">
        <f t="array" aca="1" ref="B87" ca="1">INDIRECT(B$34&amp;"!"&amp;"K"&amp;(7+$O87))</f>
        <v>2.6618058817623913E-2</v>
      </c>
      <c r="C87" s="36" cm="1">
        <f t="array" aca="1" ref="C87" ca="1">INDIRECT(C$34&amp;"!"&amp;"K"&amp;(7+$O87))</f>
        <v>3.2841235814211167E-2</v>
      </c>
      <c r="D87" s="36" cm="1">
        <f t="array" aca="1" ref="D87" ca="1">INDIRECT(D$34&amp;"!"&amp;"K"&amp;(7+$O87))</f>
        <v>2.1181539193698695E-2</v>
      </c>
      <c r="E87" s="36" cm="1">
        <f t="array" aca="1" ref="E87" ca="1">INDIRECT(E$34&amp;"!"&amp;"K"&amp;(7+$O87))</f>
        <v>3.6344253472496257E-2</v>
      </c>
      <c r="F87" s="36" cm="1">
        <f t="array" aca="1" ref="F87" ca="1">INDIRECT(F$34&amp;"!"&amp;"K"&amp;(7+$O87))</f>
        <v>0</v>
      </c>
      <c r="G87" s="36" cm="1">
        <f t="array" aca="1" ref="G87" ca="1">INDIRECT(G$34&amp;"!"&amp;"K"&amp;(7+$O87))</f>
        <v>1.2190525511519779E-2</v>
      </c>
      <c r="H87" s="36" cm="1">
        <f t="array" aca="1" ref="H87" ca="1">INDIRECT(H$34&amp;"!"&amp;"K"&amp;(7+$O87))</f>
        <v>1.6743558090106081E-2</v>
      </c>
      <c r="I87" s="36" cm="1">
        <f t="array" aca="1" ref="I87" ca="1">INDIRECT(I$34&amp;"!"&amp;"K"&amp;(7+$O87))</f>
        <v>0</v>
      </c>
      <c r="J87" s="36" cm="1">
        <f t="array" aca="1" ref="J87" ca="1">INDIRECT(J$34&amp;"!"&amp;"K"&amp;(7+$O87))</f>
        <v>4.2528332872081132E-2</v>
      </c>
      <c r="K87" s="36" cm="1">
        <f t="array" aca="1" ref="K87" ca="1">INDIRECT(K$34&amp;"!"&amp;"K"&amp;(7+$O87))</f>
        <v>0</v>
      </c>
      <c r="L87" s="36" cm="1">
        <f t="array" aca="1" ref="L87" ca="1">INDIRECT(L$34&amp;"!"&amp;"K"&amp;(7+$O87))</f>
        <v>-6.3004138289201927E-2</v>
      </c>
      <c r="M87" s="36" cm="1">
        <f t="array" aca="1" ref="M87" ca="1">INDIRECT(M$34&amp;"!"&amp;"K"&amp;(7+$O87))</f>
        <v>3.5356126920244035E-2</v>
      </c>
      <c r="N87" s="36" cm="1">
        <f t="array" aca="1" ref="N87" ca="1">INDIRECT(N$34&amp;"!"&amp;"K"&amp;(7+$O87))</f>
        <v>2.0622930873683609E-2</v>
      </c>
      <c r="O87" s="57">
        <f t="shared" si="37"/>
        <v>50</v>
      </c>
      <c r="R87">
        <f t="shared" si="36"/>
        <v>20122</v>
      </c>
      <c r="S87" s="29">
        <f t="shared" ca="1" si="38"/>
        <v>2.6618058817623913E-2</v>
      </c>
      <c r="T87" s="29">
        <f t="shared" ca="1" si="39"/>
        <v>3.2841235814211167E-2</v>
      </c>
      <c r="U87" s="29">
        <f t="shared" ca="1" si="40"/>
        <v>2.1181539193698695E-2</v>
      </c>
      <c r="V87" s="29">
        <f t="shared" ca="1" si="41"/>
        <v>3.6344253472496257E-2</v>
      </c>
      <c r="W87" s="29">
        <f t="shared" ca="1" si="42"/>
        <v>3.2841235814211167E-2</v>
      </c>
      <c r="X87" s="29">
        <f t="shared" ca="1" si="43"/>
        <v>1.2190525511519779E-2</v>
      </c>
      <c r="Y87" s="29">
        <f t="shared" ca="1" si="44"/>
        <v>1.6743558090106081E-2</v>
      </c>
      <c r="Z87" s="29">
        <f t="shared" ca="1" si="45"/>
        <v>2.6618058817623913E-2</v>
      </c>
      <c r="AA87" s="29">
        <f t="shared" ca="1" si="46"/>
        <v>4.2528332872081132E-2</v>
      </c>
      <c r="AB87" s="29">
        <f t="shared" ca="1" si="47"/>
        <v>2.6618058817623913E-2</v>
      </c>
      <c r="AC87" s="29">
        <f t="shared" ca="1" si="48"/>
        <v>-6.3004138289201927E-2</v>
      </c>
      <c r="AD87" s="29">
        <f t="shared" ca="1" si="49"/>
        <v>3.5356126920244035E-2</v>
      </c>
      <c r="AE87" s="29">
        <f t="shared" ca="1" si="50"/>
        <v>2.0622930873683609E-2</v>
      </c>
      <c r="AG87" s="39">
        <f t="shared" si="22"/>
        <v>54</v>
      </c>
      <c r="AI87" s="32"/>
      <c r="AJ87" s="32"/>
    </row>
    <row r="88" spans="1:36" x14ac:dyDescent="0.25">
      <c r="A88">
        <f>Apartment!A58</f>
        <v>20121</v>
      </c>
      <c r="B88" s="36" cm="1">
        <f t="array" aca="1" ref="B88" ca="1">INDIRECT(B$34&amp;"!"&amp;"K"&amp;(7+$O88))</f>
        <v>1.820231378953463E-2</v>
      </c>
      <c r="C88" s="36" cm="1">
        <f t="array" aca="1" ref="C88" ca="1">INDIRECT(C$34&amp;"!"&amp;"K"&amp;(7+$O88))</f>
        <v>2.765140928145482E-2</v>
      </c>
      <c r="D88" s="36" cm="1">
        <f t="array" aca="1" ref="D88" ca="1">INDIRECT(D$34&amp;"!"&amp;"K"&amp;(7+$O88))</f>
        <v>2.4756547081475899E-2</v>
      </c>
      <c r="E88" s="36" cm="1">
        <f t="array" aca="1" ref="E88" ca="1">INDIRECT(E$34&amp;"!"&amp;"K"&amp;(7+$O88))</f>
        <v>1.8270434344047626E-2</v>
      </c>
      <c r="F88" s="36" cm="1">
        <f t="array" aca="1" ref="F88" ca="1">INDIRECT(F$34&amp;"!"&amp;"K"&amp;(7+$O88))</f>
        <v>0</v>
      </c>
      <c r="G88" s="36" cm="1">
        <f t="array" aca="1" ref="G88" ca="1">INDIRECT(G$34&amp;"!"&amp;"K"&amp;(7+$O88))</f>
        <v>4.1468398536337547E-2</v>
      </c>
      <c r="H88" s="36" cm="1">
        <f t="array" aca="1" ref="H88" ca="1">INDIRECT(H$34&amp;"!"&amp;"K"&amp;(7+$O88))</f>
        <v>1.8301020825298053E-2</v>
      </c>
      <c r="I88" s="36" cm="1">
        <f t="array" aca="1" ref="I88" ca="1">INDIRECT(I$34&amp;"!"&amp;"K"&amp;(7+$O88))</f>
        <v>0</v>
      </c>
      <c r="J88" s="36" cm="1">
        <f t="array" aca="1" ref="J88" ca="1">INDIRECT(J$34&amp;"!"&amp;"K"&amp;(7+$O88))</f>
        <v>2.4550210226546909E-2</v>
      </c>
      <c r="K88" s="36" cm="1">
        <f t="array" aca="1" ref="K88" ca="1">INDIRECT(K$34&amp;"!"&amp;"K"&amp;(7+$O88))</f>
        <v>0</v>
      </c>
      <c r="L88" s="36" cm="1">
        <f t="array" aca="1" ref="L88" ca="1">INDIRECT(L$34&amp;"!"&amp;"K"&amp;(7+$O88))</f>
        <v>4.9735183531029348E-2</v>
      </c>
      <c r="M88" s="36" cm="1">
        <f t="array" aca="1" ref="M88" ca="1">INDIRECT(M$34&amp;"!"&amp;"K"&amp;(7+$O88))</f>
        <v>0.13537661008233215</v>
      </c>
      <c r="N88" s="36" cm="1">
        <f t="array" aca="1" ref="N88" ca="1">INDIRECT(N$34&amp;"!"&amp;"K"&amp;(7+$O88))</f>
        <v>5.5209785602309935E-2</v>
      </c>
      <c r="O88" s="57">
        <f t="shared" si="37"/>
        <v>51</v>
      </c>
      <c r="R88">
        <f t="shared" si="36"/>
        <v>20121</v>
      </c>
      <c r="S88" s="29">
        <f t="shared" ca="1" si="38"/>
        <v>1.820231378953463E-2</v>
      </c>
      <c r="T88" s="29">
        <f t="shared" ca="1" si="39"/>
        <v>2.765140928145482E-2</v>
      </c>
      <c r="U88" s="29">
        <f t="shared" ca="1" si="40"/>
        <v>2.4756547081475899E-2</v>
      </c>
      <c r="V88" s="29">
        <f t="shared" ca="1" si="41"/>
        <v>1.8270434344047626E-2</v>
      </c>
      <c r="W88" s="29">
        <f t="shared" ca="1" si="42"/>
        <v>2.765140928145482E-2</v>
      </c>
      <c r="X88" s="29">
        <f t="shared" ca="1" si="43"/>
        <v>4.1468398536337547E-2</v>
      </c>
      <c r="Y88" s="29">
        <f t="shared" ca="1" si="44"/>
        <v>1.8301020825298053E-2</v>
      </c>
      <c r="Z88" s="29">
        <f t="shared" ca="1" si="45"/>
        <v>1.820231378953463E-2</v>
      </c>
      <c r="AA88" s="29">
        <f t="shared" ca="1" si="46"/>
        <v>2.4550210226546909E-2</v>
      </c>
      <c r="AB88" s="29">
        <f t="shared" ca="1" si="47"/>
        <v>1.820231378953463E-2</v>
      </c>
      <c r="AC88" s="29">
        <f t="shared" ca="1" si="48"/>
        <v>4.9735183531029348E-2</v>
      </c>
      <c r="AD88" s="29">
        <f t="shared" ca="1" si="49"/>
        <v>0.13537661008233215</v>
      </c>
      <c r="AE88" s="29">
        <f t="shared" ca="1" si="50"/>
        <v>5.5209785602309935E-2</v>
      </c>
      <c r="AG88" s="39">
        <f t="shared" si="22"/>
        <v>55</v>
      </c>
      <c r="AI88" s="32"/>
      <c r="AJ88" s="32"/>
    </row>
    <row r="89" spans="1:36" x14ac:dyDescent="0.25">
      <c r="A89">
        <f>Apartment!A59</f>
        <v>20114</v>
      </c>
      <c r="B89" s="36" cm="1">
        <f t="array" aca="1" ref="B89" ca="1">INDIRECT(B$34&amp;"!"&amp;"K"&amp;(7+$O89))</f>
        <v>3.3300602439109817E-2</v>
      </c>
      <c r="C89" s="36" cm="1">
        <f t="array" aca="1" ref="C89" ca="1">INDIRECT(C$34&amp;"!"&amp;"K"&amp;(7+$O89))</f>
        <v>1.5570982229476726E-2</v>
      </c>
      <c r="D89" s="36" cm="1">
        <f t="array" aca="1" ref="D89" ca="1">INDIRECT(D$34&amp;"!"&amp;"K"&amp;(7+$O89))</f>
        <v>1.1745930961198026E-2</v>
      </c>
      <c r="E89" s="36" cm="1">
        <f t="array" aca="1" ref="E89" ca="1">INDIRECT(E$34&amp;"!"&amp;"K"&amp;(7+$O89))</f>
        <v>2.9468487303951685E-2</v>
      </c>
      <c r="F89" s="36" cm="1">
        <f t="array" aca="1" ref="F89" ca="1">INDIRECT(F$34&amp;"!"&amp;"K"&amp;(7+$O89))</f>
        <v>0</v>
      </c>
      <c r="G89" s="36" cm="1">
        <f t="array" aca="1" ref="G89" ca="1">INDIRECT(G$34&amp;"!"&amp;"K"&amp;(7+$O89))</f>
        <v>1.5543044001937734E-2</v>
      </c>
      <c r="H89" s="36" cm="1">
        <f t="array" aca="1" ref="H89" ca="1">INDIRECT(H$34&amp;"!"&amp;"K"&amp;(7+$O89))</f>
        <v>8.7360186213117474E-2</v>
      </c>
      <c r="I89" s="36" cm="1">
        <f t="array" aca="1" ref="I89" ca="1">INDIRECT(I$34&amp;"!"&amp;"K"&amp;(7+$O89))</f>
        <v>0</v>
      </c>
      <c r="J89" s="36" cm="1">
        <f t="array" aca="1" ref="J89" ca="1">INDIRECT(J$34&amp;"!"&amp;"K"&amp;(7+$O89))</f>
        <v>4.6876630594824054E-2</v>
      </c>
      <c r="K89" s="36" cm="1">
        <f t="array" aca="1" ref="K89" ca="1">INDIRECT(K$34&amp;"!"&amp;"K"&amp;(7+$O89))</f>
        <v>0</v>
      </c>
      <c r="L89" s="36" cm="1">
        <f t="array" aca="1" ref="L89" ca="1">INDIRECT(L$34&amp;"!"&amp;"K"&amp;(7+$O89))</f>
        <v>7.4655933316262635E-2</v>
      </c>
      <c r="M89" s="36" cm="1">
        <f t="array" aca="1" ref="M89" ca="1">INDIRECT(M$34&amp;"!"&amp;"K"&amp;(7+$O89))</f>
        <v>6.1015102047228265E-2</v>
      </c>
      <c r="N89" s="36" cm="1">
        <f t="array" aca="1" ref="N89" ca="1">INDIRECT(N$34&amp;"!"&amp;"K"&amp;(7+$O89))</f>
        <v>-1.1471647484913916E-2</v>
      </c>
      <c r="O89" s="57">
        <f t="shared" si="37"/>
        <v>52</v>
      </c>
      <c r="R89">
        <f t="shared" si="36"/>
        <v>20114</v>
      </c>
      <c r="S89" s="29">
        <f t="shared" ca="1" si="38"/>
        <v>3.3300602439109817E-2</v>
      </c>
      <c r="T89" s="29">
        <f t="shared" ca="1" si="39"/>
        <v>1.5570982229476726E-2</v>
      </c>
      <c r="U89" s="29">
        <f t="shared" ca="1" si="40"/>
        <v>1.1745930961198026E-2</v>
      </c>
      <c r="V89" s="29">
        <f t="shared" ca="1" si="41"/>
        <v>2.9468487303951685E-2</v>
      </c>
      <c r="W89" s="29">
        <f t="shared" ca="1" si="42"/>
        <v>1.5570982229476726E-2</v>
      </c>
      <c r="X89" s="29">
        <f t="shared" ca="1" si="43"/>
        <v>1.5543044001937734E-2</v>
      </c>
      <c r="Y89" s="29">
        <f t="shared" ca="1" si="44"/>
        <v>8.7360186213117474E-2</v>
      </c>
      <c r="Z89" s="29">
        <f t="shared" ca="1" si="45"/>
        <v>3.3300602439109817E-2</v>
      </c>
      <c r="AA89" s="29">
        <f t="shared" ca="1" si="46"/>
        <v>4.6876630594824054E-2</v>
      </c>
      <c r="AB89" s="29">
        <f t="shared" ca="1" si="47"/>
        <v>3.3300602439109817E-2</v>
      </c>
      <c r="AC89" s="29">
        <f t="shared" ca="1" si="48"/>
        <v>7.4655933316262635E-2</v>
      </c>
      <c r="AD89" s="29">
        <f t="shared" ca="1" si="49"/>
        <v>6.1015102047228265E-2</v>
      </c>
      <c r="AE89" s="29">
        <f t="shared" ca="1" si="50"/>
        <v>-1.1471647484913916E-2</v>
      </c>
      <c r="AG89" s="39">
        <f t="shared" si="22"/>
        <v>56</v>
      </c>
      <c r="AI89" s="32"/>
      <c r="AJ89" s="32"/>
    </row>
    <row r="90" spans="1:36" x14ac:dyDescent="0.25">
      <c r="A90">
        <f>Apartment!A60</f>
        <v>20113</v>
      </c>
      <c r="B90" s="36" cm="1">
        <f t="array" aca="1" ref="B90" ca="1">INDIRECT(B$34&amp;"!"&amp;"K"&amp;(7+$O90))</f>
        <v>2.8244059955798928E-2</v>
      </c>
      <c r="C90" s="36" cm="1">
        <f t="array" aca="1" ref="C90" ca="1">INDIRECT(C$34&amp;"!"&amp;"K"&amp;(7+$O90))</f>
        <v>1.3892690149246656E-2</v>
      </c>
      <c r="D90" s="36" cm="1">
        <f t="array" aca="1" ref="D90" ca="1">INDIRECT(D$34&amp;"!"&amp;"K"&amp;(7+$O90))</f>
        <v>-7.0536853420359868E-3</v>
      </c>
      <c r="E90" s="36" cm="1">
        <f t="array" aca="1" ref="E90" ca="1">INDIRECT(E$34&amp;"!"&amp;"K"&amp;(7+$O90))</f>
        <v>5.7275906521073505E-2</v>
      </c>
      <c r="F90" s="36" cm="1">
        <f t="array" aca="1" ref="F90" ca="1">INDIRECT(F$34&amp;"!"&amp;"K"&amp;(7+$O90))</f>
        <v>0</v>
      </c>
      <c r="G90" s="36" cm="1">
        <f t="array" aca="1" ref="G90" ca="1">INDIRECT(G$34&amp;"!"&amp;"K"&amp;(7+$O90))</f>
        <v>9.3089310423106753E-3</v>
      </c>
      <c r="H90" s="36" cm="1">
        <f t="array" aca="1" ref="H90" ca="1">INDIRECT(H$34&amp;"!"&amp;"K"&amp;(7+$O90))</f>
        <v>-1.7285331109063828E-2</v>
      </c>
      <c r="I90" s="36" cm="1">
        <f t="array" aca="1" ref="I90" ca="1">INDIRECT(I$34&amp;"!"&amp;"K"&amp;(7+$O90))</f>
        <v>0</v>
      </c>
      <c r="J90" s="36" cm="1">
        <f t="array" aca="1" ref="J90" ca="1">INDIRECT(J$34&amp;"!"&amp;"K"&amp;(7+$O90))</f>
        <v>1.4726822968425646E-2</v>
      </c>
      <c r="K90" s="36" cm="1">
        <f t="array" aca="1" ref="K90" ca="1">INDIRECT(K$34&amp;"!"&amp;"K"&amp;(7+$O90))</f>
        <v>0</v>
      </c>
      <c r="L90" s="36" cm="1">
        <f t="array" aca="1" ref="L90" ca="1">INDIRECT(L$34&amp;"!"&amp;"K"&amp;(7+$O90))</f>
        <v>-8.4923587459474481E-3</v>
      </c>
      <c r="M90" s="36" cm="1">
        <f t="array" aca="1" ref="M90" ca="1">INDIRECT(M$34&amp;"!"&amp;"K"&amp;(7+$O90))</f>
        <v>1.5968321508707195E-2</v>
      </c>
      <c r="N90" s="36" cm="1">
        <f t="array" aca="1" ref="N90" ca="1">INDIRECT(N$34&amp;"!"&amp;"K"&amp;(7+$O90))</f>
        <v>3.7364802489221471E-2</v>
      </c>
      <c r="O90" s="57">
        <f t="shared" si="37"/>
        <v>53</v>
      </c>
      <c r="R90">
        <f t="shared" si="36"/>
        <v>20113</v>
      </c>
      <c r="S90" s="29">
        <f t="shared" ca="1" si="38"/>
        <v>2.8244059955798928E-2</v>
      </c>
      <c r="T90" s="29">
        <f t="shared" ca="1" si="39"/>
        <v>1.3892690149246656E-2</v>
      </c>
      <c r="U90" s="29">
        <f t="shared" ca="1" si="40"/>
        <v>-7.0536853420359868E-3</v>
      </c>
      <c r="V90" s="29">
        <f t="shared" ca="1" si="41"/>
        <v>5.7275906521073505E-2</v>
      </c>
      <c r="W90" s="29">
        <f t="shared" ca="1" si="42"/>
        <v>1.3892690149246656E-2</v>
      </c>
      <c r="X90" s="29">
        <f t="shared" ca="1" si="43"/>
        <v>9.3089310423106753E-3</v>
      </c>
      <c r="Y90" s="29">
        <f t="shared" ca="1" si="44"/>
        <v>-1.7285331109063828E-2</v>
      </c>
      <c r="Z90" s="29">
        <f t="shared" ca="1" si="45"/>
        <v>2.8244059955798928E-2</v>
      </c>
      <c r="AA90" s="29">
        <f t="shared" ca="1" si="46"/>
        <v>1.4726822968425646E-2</v>
      </c>
      <c r="AB90" s="29">
        <f t="shared" ca="1" si="47"/>
        <v>2.8244059955798928E-2</v>
      </c>
      <c r="AC90" s="29">
        <f t="shared" ca="1" si="48"/>
        <v>-8.4923587459474481E-3</v>
      </c>
      <c r="AD90" s="29">
        <f t="shared" ca="1" si="49"/>
        <v>1.5968321508707195E-2</v>
      </c>
      <c r="AE90" s="29">
        <f t="shared" ca="1" si="50"/>
        <v>3.7364802489221471E-2</v>
      </c>
      <c r="AG90" s="39">
        <f t="shared" si="22"/>
        <v>57</v>
      </c>
      <c r="AI90" s="32"/>
      <c r="AJ90" s="32"/>
    </row>
    <row r="91" spans="1:36" x14ac:dyDescent="0.25">
      <c r="A91">
        <f>Apartment!A61</f>
        <v>20112</v>
      </c>
      <c r="B91" s="36" cm="1">
        <f t="array" aca="1" ref="B91" ca="1">INDIRECT(B$34&amp;"!"&amp;"K"&amp;(7+$O91))</f>
        <v>5.5242464700844707E-2</v>
      </c>
      <c r="C91" s="36" cm="1">
        <f t="array" aca="1" ref="C91" ca="1">INDIRECT(C$34&amp;"!"&amp;"K"&amp;(7+$O91))</f>
        <v>6.6466261624049006E-2</v>
      </c>
      <c r="D91" s="36" cm="1">
        <f t="array" aca="1" ref="D91" ca="1">INDIRECT(D$34&amp;"!"&amp;"K"&amp;(7+$O91))</f>
        <v>7.4631133553056284E-2</v>
      </c>
      <c r="E91" s="36" cm="1">
        <f t="array" aca="1" ref="E91" ca="1">INDIRECT(E$34&amp;"!"&amp;"K"&amp;(7+$O91))</f>
        <v>4.2816749810858923E-3</v>
      </c>
      <c r="F91" s="36" cm="1">
        <f t="array" aca="1" ref="F91" ca="1">INDIRECT(F$34&amp;"!"&amp;"K"&amp;(7+$O91))</f>
        <v>0</v>
      </c>
      <c r="G91" s="36" cm="1">
        <f t="array" aca="1" ref="G91" ca="1">INDIRECT(G$34&amp;"!"&amp;"K"&amp;(7+$O91))</f>
        <v>1.5471589216317305E-2</v>
      </c>
      <c r="H91" s="36" cm="1">
        <f t="array" aca="1" ref="H91" ca="1">INDIRECT(H$34&amp;"!"&amp;"K"&amp;(7+$O91))</f>
        <v>0.11612231198703915</v>
      </c>
      <c r="I91" s="36" cm="1">
        <f t="array" aca="1" ref="I91" ca="1">INDIRECT(I$34&amp;"!"&amp;"K"&amp;(7+$O91))</f>
        <v>0</v>
      </c>
      <c r="J91" s="36" cm="1">
        <f t="array" aca="1" ref="J91" ca="1">INDIRECT(J$34&amp;"!"&amp;"K"&amp;(7+$O91))</f>
        <v>5.8937312228553473E-2</v>
      </c>
      <c r="K91" s="36" cm="1">
        <f t="array" aca="1" ref="K91" ca="1">INDIRECT(K$34&amp;"!"&amp;"K"&amp;(7+$O91))</f>
        <v>0</v>
      </c>
      <c r="L91" s="36" cm="1">
        <f t="array" aca="1" ref="L91" ca="1">INDIRECT(L$34&amp;"!"&amp;"K"&amp;(7+$O91))</f>
        <v>9.5528330779095505E-3</v>
      </c>
      <c r="M91" s="36" cm="1">
        <f t="array" aca="1" ref="M91" ca="1">INDIRECT(M$34&amp;"!"&amp;"K"&amp;(7+$O91))</f>
        <v>5.9736247400363762E-2</v>
      </c>
      <c r="N91" s="36" cm="1">
        <f t="array" aca="1" ref="N91" ca="1">INDIRECT(N$34&amp;"!"&amp;"K"&amp;(7+$O91))</f>
        <v>4.0136507846944003E-3</v>
      </c>
      <c r="O91" s="57">
        <f t="shared" si="37"/>
        <v>54</v>
      </c>
      <c r="R91">
        <f t="shared" si="36"/>
        <v>20112</v>
      </c>
      <c r="S91" s="29">
        <f t="shared" ca="1" si="38"/>
        <v>5.5242464700844707E-2</v>
      </c>
      <c r="T91" s="29">
        <f t="shared" ca="1" si="39"/>
        <v>6.6466261624049006E-2</v>
      </c>
      <c r="U91" s="29">
        <f t="shared" ca="1" si="40"/>
        <v>7.4631133553056284E-2</v>
      </c>
      <c r="V91" s="29">
        <f t="shared" ca="1" si="41"/>
        <v>4.2816749810858923E-3</v>
      </c>
      <c r="W91" s="29">
        <f t="shared" ca="1" si="42"/>
        <v>6.6466261624049006E-2</v>
      </c>
      <c r="X91" s="29">
        <f t="shared" ca="1" si="43"/>
        <v>1.5471589216317305E-2</v>
      </c>
      <c r="Y91" s="29">
        <f t="shared" ca="1" si="44"/>
        <v>0.11612231198703915</v>
      </c>
      <c r="Z91" s="29">
        <f t="shared" ca="1" si="45"/>
        <v>5.5242464700844707E-2</v>
      </c>
      <c r="AA91" s="29">
        <f t="shared" ca="1" si="46"/>
        <v>5.8937312228553473E-2</v>
      </c>
      <c r="AB91" s="29">
        <f t="shared" ca="1" si="47"/>
        <v>5.5242464700844707E-2</v>
      </c>
      <c r="AC91" s="29">
        <f t="shared" ca="1" si="48"/>
        <v>9.5528330779095505E-3</v>
      </c>
      <c r="AD91" s="29">
        <f t="shared" ca="1" si="49"/>
        <v>5.9736247400363762E-2</v>
      </c>
      <c r="AE91" s="29">
        <f t="shared" ca="1" si="50"/>
        <v>4.0136507846944003E-3</v>
      </c>
      <c r="AG91" s="39">
        <f t="shared" si="22"/>
        <v>58</v>
      </c>
      <c r="AI91" s="32"/>
      <c r="AJ91" s="32"/>
    </row>
    <row r="92" spans="1:36" x14ac:dyDescent="0.25">
      <c r="A92">
        <f>Apartment!A62</f>
        <v>20111</v>
      </c>
      <c r="B92" s="36" cm="1">
        <f t="array" aca="1" ref="B92" ca="1">INDIRECT(B$34&amp;"!"&amp;"K"&amp;(7+$O92))</f>
        <v>-1.1314114735692105E-2</v>
      </c>
      <c r="C92" s="36" cm="1">
        <f t="array" aca="1" ref="C92" ca="1">INDIRECT(C$34&amp;"!"&amp;"K"&amp;(7+$O92))</f>
        <v>3.1548648687747649E-2</v>
      </c>
      <c r="D92" s="36" cm="1">
        <f t="array" aca="1" ref="D92" ca="1">INDIRECT(D$34&amp;"!"&amp;"K"&amp;(7+$O92))</f>
        <v>2.0140570860224027E-2</v>
      </c>
      <c r="E92" s="36" cm="1">
        <f t="array" aca="1" ref="E92" ca="1">INDIRECT(E$34&amp;"!"&amp;"K"&amp;(7+$O92))</f>
        <v>1.3948193232138806E-2</v>
      </c>
      <c r="F92" s="36" cm="1">
        <f t="array" aca="1" ref="F92" ca="1">INDIRECT(F$34&amp;"!"&amp;"K"&amp;(7+$O92))</f>
        <v>0</v>
      </c>
      <c r="G92" s="36" cm="1">
        <f t="array" aca="1" ref="G92" ca="1">INDIRECT(G$34&amp;"!"&amp;"K"&amp;(7+$O92))</f>
        <v>4.9813728605095253E-2</v>
      </c>
      <c r="H92" s="36" cm="1">
        <f t="array" aca="1" ref="H92" ca="1">INDIRECT(H$34&amp;"!"&amp;"K"&amp;(7+$O92))</f>
        <v>0.17091079734761516</v>
      </c>
      <c r="I92" s="36" cm="1">
        <f t="array" aca="1" ref="I92" ca="1">INDIRECT(I$34&amp;"!"&amp;"K"&amp;(7+$O92))</f>
        <v>0</v>
      </c>
      <c r="J92" s="36" cm="1">
        <f t="array" aca="1" ref="J92" ca="1">INDIRECT(J$34&amp;"!"&amp;"K"&amp;(7+$O92))</f>
        <v>-8.5795601023473944E-3</v>
      </c>
      <c r="K92" s="36" cm="1">
        <f t="array" aca="1" ref="K92" ca="1">INDIRECT(K$34&amp;"!"&amp;"K"&amp;(7+$O92))</f>
        <v>0</v>
      </c>
      <c r="L92" s="36" cm="1">
        <f t="array" aca="1" ref="L92" ca="1">INDIRECT(L$34&amp;"!"&amp;"K"&amp;(7+$O92))</f>
        <v>5.0040854388767375E-2</v>
      </c>
      <c r="M92" s="36" cm="1">
        <f t="array" aca="1" ref="M92" ca="1">INDIRECT(M$34&amp;"!"&amp;"K"&amp;(7+$O92))</f>
        <v>6.2041846363234399E-2</v>
      </c>
      <c r="N92" s="36" cm="1">
        <f t="array" aca="1" ref="N92" ca="1">INDIRECT(N$34&amp;"!"&amp;"K"&amp;(7+$O92))</f>
        <v>7.2071092280045379E-2</v>
      </c>
      <c r="O92" s="57">
        <f t="shared" si="37"/>
        <v>55</v>
      </c>
      <c r="R92">
        <f t="shared" si="36"/>
        <v>20111</v>
      </c>
      <c r="S92" s="29">
        <f t="shared" ca="1" si="38"/>
        <v>-1.1314114735692105E-2</v>
      </c>
      <c r="T92" s="29">
        <f t="shared" ca="1" si="39"/>
        <v>3.1548648687747649E-2</v>
      </c>
      <c r="U92" s="29">
        <f t="shared" ca="1" si="40"/>
        <v>2.0140570860224027E-2</v>
      </c>
      <c r="V92" s="29">
        <f t="shared" ca="1" si="41"/>
        <v>1.3948193232138806E-2</v>
      </c>
      <c r="W92" s="29">
        <f t="shared" ca="1" si="42"/>
        <v>3.1548648687747649E-2</v>
      </c>
      <c r="X92" s="29">
        <f t="shared" ca="1" si="43"/>
        <v>4.9813728605095253E-2</v>
      </c>
      <c r="Y92" s="29">
        <f t="shared" ca="1" si="44"/>
        <v>0.17091079734761516</v>
      </c>
      <c r="Z92" s="29">
        <f t="shared" ca="1" si="45"/>
        <v>-1.1314114735692105E-2</v>
      </c>
      <c r="AA92" s="29">
        <f t="shared" ca="1" si="46"/>
        <v>-8.5795601023473944E-3</v>
      </c>
      <c r="AB92" s="29">
        <f t="shared" ca="1" si="47"/>
        <v>-1.1314114735692105E-2</v>
      </c>
      <c r="AC92" s="29">
        <f t="shared" ca="1" si="48"/>
        <v>5.0040854388767375E-2</v>
      </c>
      <c r="AD92" s="29">
        <f t="shared" ca="1" si="49"/>
        <v>6.2041846363234399E-2</v>
      </c>
      <c r="AE92" s="29">
        <f t="shared" ca="1" si="50"/>
        <v>7.2071092280045379E-2</v>
      </c>
      <c r="AG92" s="39">
        <f t="shared" si="22"/>
        <v>59</v>
      </c>
      <c r="AI92" s="32"/>
      <c r="AJ92" s="32"/>
    </row>
    <row r="93" spans="1:36" x14ac:dyDescent="0.25">
      <c r="A93">
        <f>Apartment!A63</f>
        <v>20104</v>
      </c>
      <c r="B93" s="36" cm="1">
        <f t="array" aca="1" ref="B93" ca="1">INDIRECT(B$34&amp;"!"&amp;"K"&amp;(7+$O93))</f>
        <v>6.9817431420989617E-2</v>
      </c>
      <c r="C93" s="36" cm="1">
        <f t="array" aca="1" ref="C93" ca="1">INDIRECT(C$34&amp;"!"&amp;"K"&amp;(7+$O93))</f>
        <v>5.0581806587096878E-2</v>
      </c>
      <c r="D93" s="36" cm="1">
        <f t="array" aca="1" ref="D93" ca="1">INDIRECT(D$34&amp;"!"&amp;"K"&amp;(7+$O93))</f>
        <v>5.3153682390759904E-2</v>
      </c>
      <c r="E93" s="36" cm="1">
        <f t="array" aca="1" ref="E93" ca="1">INDIRECT(E$34&amp;"!"&amp;"K"&amp;(7+$O93))</f>
        <v>7.7152366808037831E-2</v>
      </c>
      <c r="F93" s="36" cm="1">
        <f t="array" aca="1" ref="F93" ca="1">INDIRECT(F$34&amp;"!"&amp;"K"&amp;(7+$O93))</f>
        <v>0</v>
      </c>
      <c r="G93" s="36" cm="1">
        <f t="array" aca="1" ref="G93" ca="1">INDIRECT(G$34&amp;"!"&amp;"K"&amp;(7+$O93))</f>
        <v>1.5543664860480533E-2</v>
      </c>
      <c r="H93" s="36" cm="1">
        <f t="array" aca="1" ref="H93" ca="1">INDIRECT(H$34&amp;"!"&amp;"K"&amp;(7+$O93))</f>
        <v>-1.7482623267857322E-2</v>
      </c>
      <c r="I93" s="36" cm="1">
        <f t="array" aca="1" ref="I93" ca="1">INDIRECT(I$34&amp;"!"&amp;"K"&amp;(7+$O93))</f>
        <v>0</v>
      </c>
      <c r="J93" s="36" cm="1">
        <f t="array" aca="1" ref="J93" ca="1">INDIRECT(J$34&amp;"!"&amp;"K"&amp;(7+$O93))</f>
        <v>6.3734916386821716E-3</v>
      </c>
      <c r="K93" s="36" cm="1">
        <f t="array" aca="1" ref="K93" ca="1">INDIRECT(K$34&amp;"!"&amp;"K"&amp;(7+$O93))</f>
        <v>0</v>
      </c>
      <c r="L93" s="36" cm="1">
        <f t="array" aca="1" ref="L93" ca="1">INDIRECT(L$34&amp;"!"&amp;"K"&amp;(7+$O93))</f>
        <v>1.8139145908886656E-2</v>
      </c>
      <c r="M93" s="36" cm="1">
        <f t="array" aca="1" ref="M93" ca="1">INDIRECT(M$34&amp;"!"&amp;"K"&amp;(7+$O93))</f>
        <v>2.8605379867307379E-2</v>
      </c>
      <c r="N93" s="36" cm="1">
        <f t="array" aca="1" ref="N93" ca="1">INDIRECT(N$34&amp;"!"&amp;"K"&amp;(7+$O93))</f>
        <v>2.1994050260487619E-3</v>
      </c>
      <c r="O93" s="57">
        <f t="shared" si="37"/>
        <v>56</v>
      </c>
      <c r="R93">
        <f t="shared" si="36"/>
        <v>20104</v>
      </c>
      <c r="S93" s="29">
        <f t="shared" ca="1" si="38"/>
        <v>6.9817431420989617E-2</v>
      </c>
      <c r="T93" s="29">
        <f t="shared" ca="1" si="39"/>
        <v>5.0581806587096878E-2</v>
      </c>
      <c r="U93" s="29">
        <f t="shared" ca="1" si="40"/>
        <v>5.3153682390759904E-2</v>
      </c>
      <c r="V93" s="29">
        <f t="shared" ca="1" si="41"/>
        <v>7.7152366808037831E-2</v>
      </c>
      <c r="W93" s="29">
        <f t="shared" ca="1" si="42"/>
        <v>5.0581806587096878E-2</v>
      </c>
      <c r="X93" s="29">
        <f t="shared" ca="1" si="43"/>
        <v>1.5543664860480533E-2</v>
      </c>
      <c r="Y93" s="29">
        <f t="shared" ca="1" si="44"/>
        <v>-1.7482623267857322E-2</v>
      </c>
      <c r="Z93" s="29">
        <f t="shared" ca="1" si="45"/>
        <v>6.9817431420989617E-2</v>
      </c>
      <c r="AA93" s="29">
        <f t="shared" ca="1" si="46"/>
        <v>6.3734916386821716E-3</v>
      </c>
      <c r="AB93" s="29">
        <f t="shared" ca="1" si="47"/>
        <v>6.9817431420989617E-2</v>
      </c>
      <c r="AC93" s="29">
        <f t="shared" ca="1" si="48"/>
        <v>1.8139145908886656E-2</v>
      </c>
      <c r="AD93" s="29">
        <f t="shared" ca="1" si="49"/>
        <v>2.8605379867307379E-2</v>
      </c>
      <c r="AE93" s="29">
        <f t="shared" ca="1" si="50"/>
        <v>2.1994050260487619E-3</v>
      </c>
      <c r="AG93" s="39">
        <f t="shared" si="22"/>
        <v>60</v>
      </c>
      <c r="AI93" s="32"/>
      <c r="AJ93" s="32"/>
    </row>
    <row r="94" spans="1:36" x14ac:dyDescent="0.25">
      <c r="A94">
        <f>Apartment!A64</f>
        <v>20103</v>
      </c>
      <c r="B94" s="36" cm="1">
        <f t="array" aca="1" ref="B94" ca="1">INDIRECT(B$34&amp;"!"&amp;"K"&amp;(7+$O94))</f>
        <v>8.5107096612848654E-2</v>
      </c>
      <c r="C94" s="36" cm="1">
        <f t="array" aca="1" ref="C94" ca="1">INDIRECT(C$34&amp;"!"&amp;"K"&amp;(7+$O94))</f>
        <v>3.9830047862281948E-2</v>
      </c>
      <c r="D94" s="36" cm="1">
        <f t="array" aca="1" ref="D94" ca="1">INDIRECT(D$34&amp;"!"&amp;"K"&amp;(7+$O94))</f>
        <v>3.516118985588923E-2</v>
      </c>
      <c r="E94" s="36" cm="1">
        <f t="array" aca="1" ref="E94" ca="1">INDIRECT(E$34&amp;"!"&amp;"K"&amp;(7+$O94))</f>
        <v>4.6542377365122567E-2</v>
      </c>
      <c r="F94" s="36" cm="1">
        <f t="array" aca="1" ref="F94" ca="1">INDIRECT(F$34&amp;"!"&amp;"K"&amp;(7+$O94))</f>
        <v>0</v>
      </c>
      <c r="G94" s="36" cm="1">
        <f t="array" aca="1" ref="G94" ca="1">INDIRECT(G$34&amp;"!"&amp;"K"&amp;(7+$O94))</f>
        <v>5.4752377128648444E-2</v>
      </c>
      <c r="H94" s="36" cm="1">
        <f t="array" aca="1" ref="H94" ca="1">INDIRECT(H$34&amp;"!"&amp;"K"&amp;(7+$O94))</f>
        <v>0.16898179789695811</v>
      </c>
      <c r="I94" s="36" cm="1">
        <f t="array" aca="1" ref="I94" ca="1">INDIRECT(I$34&amp;"!"&amp;"K"&amp;(7+$O94))</f>
        <v>0</v>
      </c>
      <c r="J94" s="36" cm="1">
        <f t="array" aca="1" ref="J94" ca="1">INDIRECT(J$34&amp;"!"&amp;"K"&amp;(7+$O94))</f>
        <v>4.4447237644752668E-2</v>
      </c>
      <c r="K94" s="36" cm="1">
        <f t="array" aca="1" ref="K94" ca="1">INDIRECT(K$34&amp;"!"&amp;"K"&amp;(7+$O94))</f>
        <v>0</v>
      </c>
      <c r="L94" s="36" cm="1">
        <f t="array" aca="1" ref="L94" ca="1">INDIRECT(L$34&amp;"!"&amp;"K"&amp;(7+$O94))</f>
        <v>1.8027075769186052E-2</v>
      </c>
      <c r="M94" s="36" cm="1">
        <f t="array" aca="1" ref="M94" ca="1">INDIRECT(M$34&amp;"!"&amp;"K"&amp;(7+$O94))</f>
        <v>3.965043917076172E-2</v>
      </c>
      <c r="N94" s="36" cm="1">
        <f t="array" aca="1" ref="N94" ca="1">INDIRECT(N$34&amp;"!"&amp;"K"&amp;(7+$O94))</f>
        <v>6.213056374754089E-2</v>
      </c>
      <c r="O94" s="57">
        <f t="shared" si="37"/>
        <v>57</v>
      </c>
      <c r="R94">
        <f t="shared" si="36"/>
        <v>20103</v>
      </c>
      <c r="S94" s="29">
        <f t="shared" ca="1" si="38"/>
        <v>8.5107096612848654E-2</v>
      </c>
      <c r="T94" s="29">
        <f t="shared" ca="1" si="39"/>
        <v>3.9830047862281948E-2</v>
      </c>
      <c r="U94" s="29">
        <f t="shared" ca="1" si="40"/>
        <v>3.516118985588923E-2</v>
      </c>
      <c r="V94" s="29">
        <f t="shared" ca="1" si="41"/>
        <v>4.6542377365122567E-2</v>
      </c>
      <c r="W94" s="29">
        <f t="shared" ca="1" si="42"/>
        <v>3.9830047862281948E-2</v>
      </c>
      <c r="X94" s="29">
        <f t="shared" ca="1" si="43"/>
        <v>5.4752377128648444E-2</v>
      </c>
      <c r="Y94" s="29">
        <f t="shared" ca="1" si="44"/>
        <v>0.16898179789695811</v>
      </c>
      <c r="Z94" s="29">
        <f t="shared" ca="1" si="45"/>
        <v>8.5107096612848654E-2</v>
      </c>
      <c r="AA94" s="29">
        <f t="shared" ca="1" si="46"/>
        <v>4.4447237644752668E-2</v>
      </c>
      <c r="AB94" s="29">
        <f t="shared" ca="1" si="47"/>
        <v>8.5107096612848654E-2</v>
      </c>
      <c r="AC94" s="29">
        <f t="shared" ca="1" si="48"/>
        <v>1.8027075769186052E-2</v>
      </c>
      <c r="AD94" s="29">
        <f t="shared" ca="1" si="49"/>
        <v>3.965043917076172E-2</v>
      </c>
      <c r="AE94" s="29">
        <f t="shared" ca="1" si="50"/>
        <v>6.213056374754089E-2</v>
      </c>
      <c r="AG94" s="39">
        <f t="shared" si="22"/>
        <v>61</v>
      </c>
      <c r="AI94" s="32"/>
      <c r="AJ94" s="32"/>
    </row>
    <row r="95" spans="1:36" x14ac:dyDescent="0.25">
      <c r="A95">
        <f>Apartment!A65</f>
        <v>20102</v>
      </c>
      <c r="B95" s="36" cm="1">
        <f t="array" aca="1" ref="B95" ca="1">INDIRECT(B$34&amp;"!"&amp;"K"&amp;(7+$O95))</f>
        <v>0.1078735909432389</v>
      </c>
      <c r="C95" s="36" cm="1">
        <f t="array" aca="1" ref="C95" ca="1">INDIRECT(C$34&amp;"!"&amp;"K"&amp;(7+$O95))</f>
        <v>5.0944045669423899E-2</v>
      </c>
      <c r="D95" s="36" cm="1">
        <f t="array" aca="1" ref="D95" ca="1">INDIRECT(D$34&amp;"!"&amp;"K"&amp;(7+$O95))</f>
        <v>0.10781151640379871</v>
      </c>
      <c r="E95" s="36" cm="1">
        <f t="array" aca="1" ref="E95" ca="1">INDIRECT(E$34&amp;"!"&amp;"K"&amp;(7+$O95))</f>
        <v>6.262715931723184E-2</v>
      </c>
      <c r="F95" s="36" cm="1">
        <f t="array" aca="1" ref="F95" ca="1">INDIRECT(F$34&amp;"!"&amp;"K"&amp;(7+$O95))</f>
        <v>0</v>
      </c>
      <c r="G95" s="36" cm="1">
        <f t="array" aca="1" ref="G95" ca="1">INDIRECT(G$34&amp;"!"&amp;"K"&amp;(7+$O95))</f>
        <v>2.0179480906600489E-2</v>
      </c>
      <c r="H95" s="36" cm="1">
        <f t="array" aca="1" ref="H95" ca="1">INDIRECT(H$34&amp;"!"&amp;"K"&amp;(7+$O95))</f>
        <v>2.5455526481551249E-2</v>
      </c>
      <c r="I95" s="36" cm="1">
        <f t="array" aca="1" ref="I95" ca="1">INDIRECT(I$34&amp;"!"&amp;"K"&amp;(7+$O95))</f>
        <v>0</v>
      </c>
      <c r="J95" s="36" cm="1">
        <f t="array" aca="1" ref="J95" ca="1">INDIRECT(J$34&amp;"!"&amp;"K"&amp;(7+$O95))</f>
        <v>4.3742539703881533E-2</v>
      </c>
      <c r="K95" s="36" cm="1">
        <f t="array" aca="1" ref="K95" ca="1">INDIRECT(K$34&amp;"!"&amp;"K"&amp;(7+$O95))</f>
        <v>0</v>
      </c>
      <c r="L95" s="36" cm="1">
        <f t="array" aca="1" ref="L95" ca="1">INDIRECT(L$34&amp;"!"&amp;"K"&amp;(7+$O95))</f>
        <v>1.6421366072170374E-2</v>
      </c>
      <c r="M95" s="36" cm="1">
        <f t="array" aca="1" ref="M95" ca="1">INDIRECT(M$34&amp;"!"&amp;"K"&amp;(7+$O95))</f>
        <v>-1.1107159677052669E-2</v>
      </c>
      <c r="N95" s="36" cm="1">
        <f t="array" aca="1" ref="N95" ca="1">INDIRECT(N$34&amp;"!"&amp;"K"&amp;(7+$O95))</f>
        <v>-7.6292677641625062E-3</v>
      </c>
      <c r="O95" s="57">
        <f t="shared" si="37"/>
        <v>58</v>
      </c>
      <c r="R95">
        <f t="shared" si="36"/>
        <v>20102</v>
      </c>
      <c r="S95" s="29">
        <f t="shared" ca="1" si="38"/>
        <v>0.1078735909432389</v>
      </c>
      <c r="T95" s="29">
        <f t="shared" ca="1" si="39"/>
        <v>5.0944045669423899E-2</v>
      </c>
      <c r="U95" s="29">
        <f t="shared" ca="1" si="40"/>
        <v>0.10781151640379871</v>
      </c>
      <c r="V95" s="29">
        <f t="shared" ca="1" si="41"/>
        <v>6.262715931723184E-2</v>
      </c>
      <c r="W95" s="29">
        <f t="shared" ca="1" si="42"/>
        <v>5.0944045669423899E-2</v>
      </c>
      <c r="X95" s="29">
        <f t="shared" ca="1" si="43"/>
        <v>2.0179480906600489E-2</v>
      </c>
      <c r="Y95" s="29">
        <f t="shared" ca="1" si="44"/>
        <v>2.5455526481551249E-2</v>
      </c>
      <c r="Z95" s="29">
        <f t="shared" ca="1" si="45"/>
        <v>0.1078735909432389</v>
      </c>
      <c r="AA95" s="29">
        <f t="shared" ca="1" si="46"/>
        <v>4.3742539703881533E-2</v>
      </c>
      <c r="AB95" s="29">
        <f t="shared" ca="1" si="47"/>
        <v>0.1078735909432389</v>
      </c>
      <c r="AC95" s="29">
        <f t="shared" ca="1" si="48"/>
        <v>1.6421366072170374E-2</v>
      </c>
      <c r="AD95" s="29">
        <f t="shared" ca="1" si="49"/>
        <v>-1.1107159677052669E-2</v>
      </c>
      <c r="AE95" s="29">
        <f t="shared" ca="1" si="50"/>
        <v>-7.6292677641625062E-3</v>
      </c>
      <c r="AG95" s="39">
        <f t="shared" si="22"/>
        <v>62</v>
      </c>
      <c r="AI95" s="32"/>
      <c r="AJ95" s="32"/>
    </row>
    <row r="96" spans="1:36" x14ac:dyDescent="0.25">
      <c r="A96">
        <f>Apartment!A66</f>
        <v>20101</v>
      </c>
      <c r="B96" s="36" cm="1">
        <f t="array" aca="1" ref="B96" ca="1">INDIRECT(B$34&amp;"!"&amp;"K"&amp;(7+$O96))</f>
        <v>3.4277520275668438E-2</v>
      </c>
      <c r="C96" s="36" cm="1">
        <f t="array" aca="1" ref="C96" ca="1">INDIRECT(C$34&amp;"!"&amp;"K"&amp;(7+$O96))</f>
        <v>6.6039596461286543E-2</v>
      </c>
      <c r="D96" s="36" cm="1">
        <f t="array" aca="1" ref="D96" ca="1">INDIRECT(D$34&amp;"!"&amp;"K"&amp;(7+$O96))</f>
        <v>0.11488362155757614</v>
      </c>
      <c r="E96" s="36" cm="1">
        <f t="array" aca="1" ref="E96" ca="1">INDIRECT(E$34&amp;"!"&amp;"K"&amp;(7+$O96))</f>
        <v>5.0960838260989627E-2</v>
      </c>
      <c r="F96" s="36" cm="1">
        <f t="array" aca="1" ref="F96" ca="1">INDIRECT(F$34&amp;"!"&amp;"K"&amp;(7+$O96))</f>
        <v>0</v>
      </c>
      <c r="G96" s="36" cm="1">
        <f t="array" aca="1" ref="G96" ca="1">INDIRECT(G$34&amp;"!"&amp;"K"&amp;(7+$O96))</f>
        <v>0.10460845630886895</v>
      </c>
      <c r="H96" s="36" cm="1">
        <f t="array" aca="1" ref="H96" ca="1">INDIRECT(H$34&amp;"!"&amp;"K"&amp;(7+$O96))</f>
        <v>-6.8233287657779584E-3</v>
      </c>
      <c r="I96" s="36" cm="1">
        <f t="array" aca="1" ref="I96" ca="1">INDIRECT(I$34&amp;"!"&amp;"K"&amp;(7+$O96))</f>
        <v>0</v>
      </c>
      <c r="J96" s="36" cm="1">
        <f t="array" aca="1" ref="J96" ca="1">INDIRECT(J$34&amp;"!"&amp;"K"&amp;(7+$O96))</f>
        <v>6.5936273324956662E-2</v>
      </c>
      <c r="K96" s="36" cm="1">
        <f t="array" aca="1" ref="K96" ca="1">INDIRECT(K$34&amp;"!"&amp;"K"&amp;(7+$O96))</f>
        <v>0</v>
      </c>
      <c r="L96" s="36" cm="1">
        <f t="array" aca="1" ref="L96" ca="1">INDIRECT(L$34&amp;"!"&amp;"K"&amp;(7+$O96))</f>
        <v>2.0176812028793734E-2</v>
      </c>
      <c r="M96" s="36" cm="1">
        <f t="array" aca="1" ref="M96" ca="1">INDIRECT(M$34&amp;"!"&amp;"K"&amp;(7+$O96))</f>
        <v>-4.7827765122365751E-4</v>
      </c>
      <c r="N96" s="36" cm="1">
        <f t="array" aca="1" ref="N96" ca="1">INDIRECT(N$34&amp;"!"&amp;"K"&amp;(7+$O96))</f>
        <v>9.5622384044022457E-2</v>
      </c>
      <c r="O96" s="57">
        <f t="shared" si="37"/>
        <v>59</v>
      </c>
      <c r="R96">
        <f t="shared" si="36"/>
        <v>20101</v>
      </c>
      <c r="S96" s="29">
        <f t="shared" ca="1" si="38"/>
        <v>3.4277520275668438E-2</v>
      </c>
      <c r="T96" s="29">
        <f t="shared" ca="1" si="39"/>
        <v>6.6039596461286543E-2</v>
      </c>
      <c r="U96" s="29">
        <f t="shared" ca="1" si="40"/>
        <v>0.11488362155757614</v>
      </c>
      <c r="V96" s="29">
        <f t="shared" ca="1" si="41"/>
        <v>5.0960838260989627E-2</v>
      </c>
      <c r="W96" s="29">
        <f t="shared" ca="1" si="42"/>
        <v>6.6039596461286543E-2</v>
      </c>
      <c r="X96" s="29">
        <f t="shared" ca="1" si="43"/>
        <v>0.10460845630886895</v>
      </c>
      <c r="Y96" s="29">
        <f t="shared" ca="1" si="44"/>
        <v>-6.8233287657779584E-3</v>
      </c>
      <c r="Z96" s="29">
        <f t="shared" ca="1" si="45"/>
        <v>3.4277520275668438E-2</v>
      </c>
      <c r="AA96" s="29">
        <f t="shared" ca="1" si="46"/>
        <v>6.5936273324956662E-2</v>
      </c>
      <c r="AB96" s="29">
        <f t="shared" ca="1" si="47"/>
        <v>3.4277520275668438E-2</v>
      </c>
      <c r="AC96" s="29">
        <f t="shared" ca="1" si="48"/>
        <v>2.0176812028793734E-2</v>
      </c>
      <c r="AD96" s="29">
        <f t="shared" ca="1" si="49"/>
        <v>-4.7827765122365751E-4</v>
      </c>
      <c r="AE96" s="29">
        <f t="shared" ca="1" si="50"/>
        <v>9.5622384044022457E-2</v>
      </c>
      <c r="AG96" s="39">
        <f t="shared" si="22"/>
        <v>63</v>
      </c>
      <c r="AI96" s="32"/>
      <c r="AJ96" s="32"/>
    </row>
    <row r="97" spans="1:36" x14ac:dyDescent="0.25">
      <c r="A97">
        <f>Apartment!A67</f>
        <v>20094</v>
      </c>
      <c r="B97" s="36" cm="1">
        <f t="array" aca="1" ref="B97" ca="1">INDIRECT(B$34&amp;"!"&amp;"K"&amp;(7+$O97))</f>
        <v>3.1818193466799372E-3</v>
      </c>
      <c r="C97" s="36" cm="1">
        <f t="array" aca="1" ref="C97" ca="1">INDIRECT(C$34&amp;"!"&amp;"K"&amp;(7+$O97))</f>
        <v>-3.7990306444913857E-3</v>
      </c>
      <c r="D97" s="36" cm="1">
        <f t="array" aca="1" ref="D97" ca="1">INDIRECT(D$34&amp;"!"&amp;"K"&amp;(7+$O97))</f>
        <v>-1.2713846710825649E-2</v>
      </c>
      <c r="E97" s="36" cm="1">
        <f t="array" aca="1" ref="E97" ca="1">INDIRECT(E$34&amp;"!"&amp;"K"&amp;(7+$O97))</f>
        <v>3.1120224173160294E-2</v>
      </c>
      <c r="F97" s="36" cm="1">
        <f t="array" aca="1" ref="F97" ca="1">INDIRECT(F$34&amp;"!"&amp;"K"&amp;(7+$O97))</f>
        <v>0</v>
      </c>
      <c r="G97" s="36" cm="1">
        <f t="array" aca="1" ref="G97" ca="1">INDIRECT(G$34&amp;"!"&amp;"K"&amp;(7+$O97))</f>
        <v>-0.16534254140390858</v>
      </c>
      <c r="H97" s="36" cm="1">
        <f t="array" aca="1" ref="H97" ca="1">INDIRECT(H$34&amp;"!"&amp;"K"&amp;(7+$O97))</f>
        <v>-3.2752843965904499E-2</v>
      </c>
      <c r="I97" s="36" cm="1">
        <f t="array" aca="1" ref="I97" ca="1">INDIRECT(I$34&amp;"!"&amp;"K"&amp;(7+$O97))</f>
        <v>0</v>
      </c>
      <c r="J97" s="36" cm="1">
        <f t="array" aca="1" ref="J97" ca="1">INDIRECT(J$34&amp;"!"&amp;"K"&amp;(7+$O97))</f>
        <v>-0.18255811051602899</v>
      </c>
      <c r="K97" s="36" cm="1">
        <f t="array" aca="1" ref="K97" ca="1">INDIRECT(K$34&amp;"!"&amp;"K"&amp;(7+$O97))</f>
        <v>0</v>
      </c>
      <c r="L97" s="36" cm="1">
        <f t="array" aca="1" ref="L97" ca="1">INDIRECT(L$34&amp;"!"&amp;"K"&amp;(7+$O97))</f>
        <v>1.3440371425902153E-2</v>
      </c>
      <c r="M97" s="36" cm="1">
        <f t="array" aca="1" ref="M97" ca="1">INDIRECT(M$34&amp;"!"&amp;"K"&amp;(7+$O97))</f>
        <v>8.2413983895271103E-2</v>
      </c>
      <c r="N97" s="36" cm="1">
        <f t="array" aca="1" ref="N97" ca="1">INDIRECT(N$34&amp;"!"&amp;"K"&amp;(7+$O97))</f>
        <v>-1.320765370866539E-2</v>
      </c>
      <c r="O97" s="57">
        <f t="shared" si="37"/>
        <v>60</v>
      </c>
      <c r="R97">
        <f t="shared" si="36"/>
        <v>20094</v>
      </c>
      <c r="S97" s="29">
        <f t="shared" ca="1" si="38"/>
        <v>3.1818193466799372E-3</v>
      </c>
      <c r="T97" s="29">
        <f t="shared" ca="1" si="39"/>
        <v>-3.7990306444913857E-3</v>
      </c>
      <c r="U97" s="29">
        <f t="shared" ca="1" si="40"/>
        <v>-1.2713846710825649E-2</v>
      </c>
      <c r="V97" s="29">
        <f t="shared" ca="1" si="41"/>
        <v>3.1120224173160294E-2</v>
      </c>
      <c r="W97" s="29">
        <f t="shared" ca="1" si="42"/>
        <v>-3.7990306444913857E-3</v>
      </c>
      <c r="X97" s="29">
        <f t="shared" ca="1" si="43"/>
        <v>-0.16534254140390858</v>
      </c>
      <c r="Y97" s="29">
        <f t="shared" ca="1" si="44"/>
        <v>-3.2752843965904499E-2</v>
      </c>
      <c r="Z97" s="29">
        <f t="shared" ca="1" si="45"/>
        <v>3.1818193466799372E-3</v>
      </c>
      <c r="AA97" s="29">
        <f t="shared" ca="1" si="46"/>
        <v>-0.18255811051602899</v>
      </c>
      <c r="AB97" s="29">
        <f t="shared" ca="1" si="47"/>
        <v>3.1818193466799372E-3</v>
      </c>
      <c r="AC97" s="29">
        <f t="shared" ca="1" si="48"/>
        <v>1.3440371425902153E-2</v>
      </c>
      <c r="AD97" s="29">
        <f t="shared" ca="1" si="49"/>
        <v>8.2413983895271103E-2</v>
      </c>
      <c r="AE97" s="29">
        <f t="shared" ca="1" si="50"/>
        <v>-1.320765370866539E-2</v>
      </c>
      <c r="AG97" s="39">
        <f t="shared" si="22"/>
        <v>64</v>
      </c>
      <c r="AI97" s="32"/>
      <c r="AJ97" s="32"/>
    </row>
    <row r="98" spans="1:36" x14ac:dyDescent="0.25">
      <c r="A98">
        <f>Apartment!A68</f>
        <v>20093</v>
      </c>
      <c r="B98" s="36" cm="1">
        <f t="array" aca="1" ref="B98" ca="1">INDIRECT(B$34&amp;"!"&amp;"K"&amp;(7+$O98))</f>
        <v>-2.0692927773470204E-3</v>
      </c>
      <c r="C98" s="36" cm="1">
        <f t="array" aca="1" ref="C98" ca="1">INDIRECT(C$34&amp;"!"&amp;"K"&amp;(7+$O98))</f>
        <v>-1.987691363918398E-2</v>
      </c>
      <c r="D98" s="36" cm="1">
        <f t="array" aca="1" ref="D98" ca="1">INDIRECT(D$34&amp;"!"&amp;"K"&amp;(7+$O98))</f>
        <v>7.9013458731431063E-2</v>
      </c>
      <c r="E98" s="36" cm="1">
        <f t="array" aca="1" ref="E98" ca="1">INDIRECT(E$34&amp;"!"&amp;"K"&amp;(7+$O98))</f>
        <v>-3.1840580158192688E-2</v>
      </c>
      <c r="F98" s="36" cm="1">
        <f t="array" aca="1" ref="F98" ca="1">INDIRECT(F$34&amp;"!"&amp;"K"&amp;(7+$O98))</f>
        <v>0</v>
      </c>
      <c r="G98" s="36" cm="1">
        <f t="array" aca="1" ref="G98" ca="1">INDIRECT(G$34&amp;"!"&amp;"K"&amp;(7+$O98))</f>
        <v>8.3079073948723048E-2</v>
      </c>
      <c r="H98" s="36" cm="1">
        <f t="array" aca="1" ref="H98" ca="1">INDIRECT(H$34&amp;"!"&amp;"K"&amp;(7+$O98))</f>
        <v>0.17422822900411838</v>
      </c>
      <c r="I98" s="36" cm="1">
        <f t="array" aca="1" ref="I98" ca="1">INDIRECT(I$34&amp;"!"&amp;"K"&amp;(7+$O98))</f>
        <v>0</v>
      </c>
      <c r="J98" s="36" cm="1">
        <f t="array" aca="1" ref="J98" ca="1">INDIRECT(J$34&amp;"!"&amp;"K"&amp;(7+$O98))</f>
        <v>8.5625619942058639E-2</v>
      </c>
      <c r="K98" s="36" cm="1">
        <f t="array" aca="1" ref="K98" ca="1">INDIRECT(K$34&amp;"!"&amp;"K"&amp;(7+$O98))</f>
        <v>0</v>
      </c>
      <c r="L98" s="36" cm="1">
        <f t="array" aca="1" ref="L98" ca="1">INDIRECT(L$34&amp;"!"&amp;"K"&amp;(7+$O98))</f>
        <v>8.5885929664808458E-4</v>
      </c>
      <c r="M98" s="36" cm="1">
        <f t="array" aca="1" ref="M98" ca="1">INDIRECT(M$34&amp;"!"&amp;"K"&amp;(7+$O98))</f>
        <v>1.5686417156026478E-2</v>
      </c>
      <c r="N98" s="36" cm="1">
        <f t="array" aca="1" ref="N98" ca="1">INDIRECT(N$34&amp;"!"&amp;"K"&amp;(7+$O98))</f>
        <v>-0.13754696842040381</v>
      </c>
      <c r="O98" s="57">
        <f t="shared" si="37"/>
        <v>61</v>
      </c>
      <c r="R98">
        <f t="shared" si="36"/>
        <v>20093</v>
      </c>
      <c r="S98" s="29">
        <f t="shared" ca="1" si="38"/>
        <v>-2.0692927773470204E-3</v>
      </c>
      <c r="T98" s="29">
        <f t="shared" ca="1" si="39"/>
        <v>-1.987691363918398E-2</v>
      </c>
      <c r="U98" s="29">
        <f t="shared" ca="1" si="40"/>
        <v>7.9013458731431063E-2</v>
      </c>
      <c r="V98" s="29">
        <f t="shared" ca="1" si="41"/>
        <v>-3.1840580158192688E-2</v>
      </c>
      <c r="W98" s="29">
        <f t="shared" ca="1" si="42"/>
        <v>-1.987691363918398E-2</v>
      </c>
      <c r="X98" s="29">
        <f t="shared" ca="1" si="43"/>
        <v>8.3079073948723048E-2</v>
      </c>
      <c r="Y98" s="29">
        <f t="shared" ca="1" si="44"/>
        <v>0.17422822900411838</v>
      </c>
      <c r="Z98" s="29">
        <f t="shared" ca="1" si="45"/>
        <v>-2.0692927773470204E-3</v>
      </c>
      <c r="AA98" s="29">
        <f t="shared" ca="1" si="46"/>
        <v>8.5625619942058639E-2</v>
      </c>
      <c r="AB98" s="29">
        <f t="shared" ca="1" si="47"/>
        <v>-2.0692927773470204E-3</v>
      </c>
      <c r="AC98" s="29">
        <f t="shared" ca="1" si="48"/>
        <v>8.5885929664808458E-4</v>
      </c>
      <c r="AD98" s="29">
        <f t="shared" ca="1" si="49"/>
        <v>1.5686417156026478E-2</v>
      </c>
      <c r="AE98" s="29">
        <f t="shared" ca="1" si="50"/>
        <v>-0.13754696842040381</v>
      </c>
      <c r="AG98" s="39">
        <f t="shared" si="22"/>
        <v>65</v>
      </c>
      <c r="AI98" s="32"/>
      <c r="AJ98" s="32"/>
    </row>
    <row r="99" spans="1:36" x14ac:dyDescent="0.25">
      <c r="A99">
        <f>Apartment!A69</f>
        <v>20092</v>
      </c>
      <c r="B99" s="36" cm="1">
        <f t="array" aca="1" ref="B99" ca="1">INDIRECT(B$34&amp;"!"&amp;"K"&amp;(7+$O99))</f>
        <v>2.1981283658769613E-3</v>
      </c>
      <c r="C99" s="36" cm="1">
        <f t="array" aca="1" ref="C99" ca="1">INDIRECT(C$34&amp;"!"&amp;"K"&amp;(7+$O99))</f>
        <v>-9.9441223124488998E-3</v>
      </c>
      <c r="D99" s="36" cm="1">
        <f t="array" aca="1" ref="D99" ca="1">INDIRECT(D$34&amp;"!"&amp;"K"&amp;(7+$O99))</f>
        <v>-5.6679460393486591E-2</v>
      </c>
      <c r="E99" s="36" cm="1">
        <f t="array" aca="1" ref="E99" ca="1">INDIRECT(E$34&amp;"!"&amp;"K"&amp;(7+$O99))</f>
        <v>-7.1431987403615116E-3</v>
      </c>
      <c r="F99" s="36" cm="1">
        <f t="array" aca="1" ref="F99" ca="1">INDIRECT(F$34&amp;"!"&amp;"K"&amp;(7+$O99))</f>
        <v>0</v>
      </c>
      <c r="G99" s="36" cm="1">
        <f t="array" aca="1" ref="G99" ca="1">INDIRECT(G$34&amp;"!"&amp;"K"&amp;(7+$O99))</f>
        <v>-0.14848371729588572</v>
      </c>
      <c r="H99" s="36" cm="1">
        <f t="array" aca="1" ref="H99" ca="1">INDIRECT(H$34&amp;"!"&amp;"K"&amp;(7+$O99))</f>
        <v>-0.17234103222152175</v>
      </c>
      <c r="I99" s="36" cm="1">
        <f t="array" aca="1" ref="I99" ca="1">INDIRECT(I$34&amp;"!"&amp;"K"&amp;(7+$O99))</f>
        <v>0</v>
      </c>
      <c r="J99" s="36" cm="1">
        <f t="array" aca="1" ref="J99" ca="1">INDIRECT(J$34&amp;"!"&amp;"K"&amp;(7+$O99))</f>
        <v>-8.8020590881084715E-2</v>
      </c>
      <c r="K99" s="36" cm="1">
        <f t="array" aca="1" ref="K99" ca="1">INDIRECT(K$34&amp;"!"&amp;"K"&amp;(7+$O99))</f>
        <v>0</v>
      </c>
      <c r="L99" s="36" cm="1">
        <f t="array" aca="1" ref="L99" ca="1">INDIRECT(L$34&amp;"!"&amp;"K"&amp;(7+$O99))</f>
        <v>8.2414601564126944E-3</v>
      </c>
      <c r="M99" s="36" cm="1">
        <f t="array" aca="1" ref="M99" ca="1">INDIRECT(M$34&amp;"!"&amp;"K"&amp;(7+$O99))</f>
        <v>-3.0960603357523708E-2</v>
      </c>
      <c r="N99" s="36" cm="1">
        <f t="array" aca="1" ref="N99" ca="1">INDIRECT(N$34&amp;"!"&amp;"K"&amp;(7+$O99))</f>
        <v>3.9372889963407154E-4</v>
      </c>
      <c r="O99" s="57">
        <f t="shared" si="37"/>
        <v>62</v>
      </c>
      <c r="R99">
        <f t="shared" si="36"/>
        <v>20092</v>
      </c>
      <c r="S99" s="29">
        <f t="shared" ca="1" si="38"/>
        <v>2.1981283658769613E-3</v>
      </c>
      <c r="T99" s="29">
        <f t="shared" ca="1" si="39"/>
        <v>-9.9441223124488998E-3</v>
      </c>
      <c r="U99" s="29">
        <f t="shared" ca="1" si="40"/>
        <v>-5.6679460393486591E-2</v>
      </c>
      <c r="V99" s="29">
        <f t="shared" ca="1" si="41"/>
        <v>-7.1431987403615116E-3</v>
      </c>
      <c r="W99" s="29">
        <f t="shared" ca="1" si="42"/>
        <v>-9.9441223124488998E-3</v>
      </c>
      <c r="X99" s="29">
        <f t="shared" ca="1" si="43"/>
        <v>-0.14848371729588572</v>
      </c>
      <c r="Y99" s="29">
        <f t="shared" ca="1" si="44"/>
        <v>-0.17234103222152175</v>
      </c>
      <c r="Z99" s="29">
        <f t="shared" ca="1" si="45"/>
        <v>2.1981283658769613E-3</v>
      </c>
      <c r="AA99" s="29">
        <f t="shared" ca="1" si="46"/>
        <v>-8.8020590881084715E-2</v>
      </c>
      <c r="AB99" s="29">
        <f t="shared" ca="1" si="47"/>
        <v>2.1981283658769613E-3</v>
      </c>
      <c r="AC99" s="29">
        <f t="shared" ca="1" si="48"/>
        <v>8.2414601564126944E-3</v>
      </c>
      <c r="AD99" s="29">
        <f t="shared" ca="1" si="49"/>
        <v>-3.0960603357523708E-2</v>
      </c>
      <c r="AE99" s="29">
        <f t="shared" ca="1" si="50"/>
        <v>3.9372889963407154E-4</v>
      </c>
      <c r="AG99" s="39">
        <f t="shared" ref="AG99:AG162" si="51">AG98+1</f>
        <v>66</v>
      </c>
      <c r="AI99" s="32"/>
      <c r="AJ99" s="32"/>
    </row>
    <row r="100" spans="1:36" x14ac:dyDescent="0.25">
      <c r="A100">
        <f>Apartment!A70</f>
        <v>20091</v>
      </c>
      <c r="B100" s="36" cm="1">
        <f t="array" aca="1" ref="B100" ca="1">INDIRECT(B$34&amp;"!"&amp;"K"&amp;(7+$O100))</f>
        <v>-9.5618550788004408E-2</v>
      </c>
      <c r="C100" s="36" cm="1">
        <f t="array" aca="1" ref="C100" ca="1">INDIRECT(C$34&amp;"!"&amp;"K"&amp;(7+$O100))</f>
        <v>-6.2659042273339072E-2</v>
      </c>
      <c r="D100" s="36" cm="1">
        <f t="array" aca="1" ref="D100" ca="1">INDIRECT(D$34&amp;"!"&amp;"K"&amp;(7+$O100))</f>
        <v>-4.6289909864160927E-2</v>
      </c>
      <c r="E100" s="36" cm="1">
        <f t="array" aca="1" ref="E100" ca="1">INDIRECT(E$34&amp;"!"&amp;"K"&amp;(7+$O100))</f>
        <v>1.930517332524806E-3</v>
      </c>
      <c r="F100" s="36" cm="1">
        <f t="array" aca="1" ref="F100" ca="1">INDIRECT(F$34&amp;"!"&amp;"K"&amp;(7+$O100))</f>
        <v>0</v>
      </c>
      <c r="G100" s="36" cm="1">
        <f t="array" aca="1" ref="G100" ca="1">INDIRECT(G$34&amp;"!"&amp;"K"&amp;(7+$O100))</f>
        <v>5.2446905446770886E-2</v>
      </c>
      <c r="H100" s="36" cm="1">
        <f t="array" aca="1" ref="H100" ca="1">INDIRECT(H$34&amp;"!"&amp;"K"&amp;(7+$O100))</f>
        <v>-0.17893403800285124</v>
      </c>
      <c r="I100" s="36" cm="1">
        <f t="array" aca="1" ref="I100" ca="1">INDIRECT(I$34&amp;"!"&amp;"K"&amp;(7+$O100))</f>
        <v>0</v>
      </c>
      <c r="J100" s="36" cm="1">
        <f t="array" aca="1" ref="J100" ca="1">INDIRECT(J$34&amp;"!"&amp;"K"&amp;(7+$O100))</f>
        <v>0.1091197999824487</v>
      </c>
      <c r="K100" s="36" cm="1">
        <f t="array" aca="1" ref="K100" ca="1">INDIRECT(K$34&amp;"!"&amp;"K"&amp;(7+$O100))</f>
        <v>0</v>
      </c>
      <c r="L100" s="36" cm="1">
        <f t="array" aca="1" ref="L100" ca="1">INDIRECT(L$34&amp;"!"&amp;"K"&amp;(7+$O100))</f>
        <v>-2.5271386128653539E-3</v>
      </c>
      <c r="M100" s="36" cm="1">
        <f t="array" aca="1" ref="M100" ca="1">INDIRECT(M$34&amp;"!"&amp;"K"&amp;(7+$O100))</f>
        <v>-5.6989050177738587E-2</v>
      </c>
      <c r="N100" s="36" cm="1">
        <f t="array" aca="1" ref="N100" ca="1">INDIRECT(N$34&amp;"!"&amp;"K"&amp;(7+$O100))</f>
        <v>1.5420832564151166E-2</v>
      </c>
      <c r="O100" s="57">
        <f t="shared" si="37"/>
        <v>63</v>
      </c>
      <c r="R100">
        <f t="shared" si="36"/>
        <v>20091</v>
      </c>
      <c r="S100" s="29">
        <f t="shared" ca="1" si="38"/>
        <v>-9.5618550788004408E-2</v>
      </c>
      <c r="T100" s="29">
        <f t="shared" ca="1" si="39"/>
        <v>-6.2659042273339072E-2</v>
      </c>
      <c r="U100" s="29">
        <f t="shared" ca="1" si="40"/>
        <v>-4.6289909864160927E-2</v>
      </c>
      <c r="V100" s="29">
        <f t="shared" ca="1" si="41"/>
        <v>1.930517332524806E-3</v>
      </c>
      <c r="W100" s="29">
        <f t="shared" ca="1" si="42"/>
        <v>-6.2659042273339072E-2</v>
      </c>
      <c r="X100" s="29">
        <f t="shared" ca="1" si="43"/>
        <v>5.2446905446770886E-2</v>
      </c>
      <c r="Y100" s="29">
        <f t="shared" ca="1" si="44"/>
        <v>-0.17893403800285124</v>
      </c>
      <c r="Z100" s="29">
        <f t="shared" ca="1" si="45"/>
        <v>-9.5618550788004408E-2</v>
      </c>
      <c r="AA100" s="29">
        <f t="shared" ca="1" si="46"/>
        <v>0.1091197999824487</v>
      </c>
      <c r="AB100" s="29">
        <f t="shared" ca="1" si="47"/>
        <v>-9.5618550788004408E-2</v>
      </c>
      <c r="AC100" s="29">
        <f t="shared" ca="1" si="48"/>
        <v>-2.5271386128653539E-3</v>
      </c>
      <c r="AD100" s="29">
        <f t="shared" ca="1" si="49"/>
        <v>-5.6989050177738587E-2</v>
      </c>
      <c r="AE100" s="29">
        <f t="shared" ca="1" si="50"/>
        <v>1.5420832564151166E-2</v>
      </c>
      <c r="AG100" s="39">
        <f t="shared" si="51"/>
        <v>67</v>
      </c>
      <c r="AI100" s="32"/>
      <c r="AJ100" s="32"/>
    </row>
    <row r="101" spans="1:36" x14ac:dyDescent="0.25">
      <c r="A101">
        <f>Apartment!A71</f>
        <v>20084</v>
      </c>
      <c r="B101" s="36" cm="1">
        <f t="array" aca="1" ref="B101" ca="1">INDIRECT(B$34&amp;"!"&amp;"K"&amp;(7+$O101))</f>
        <v>-0.20851290914837217</v>
      </c>
      <c r="C101" s="36" cm="1">
        <f t="array" aca="1" ref="C101" ca="1">INDIRECT(C$34&amp;"!"&amp;"K"&amp;(7+$O101))</f>
        <v>-0.23536250727701147</v>
      </c>
      <c r="D101" s="36" cm="1">
        <f t="array" aca="1" ref="D101" ca="1">INDIRECT(D$34&amp;"!"&amp;"K"&amp;(7+$O101))</f>
        <v>-0.35933305561750883</v>
      </c>
      <c r="E101" s="36" cm="1">
        <f t="array" aca="1" ref="E101" ca="1">INDIRECT(E$34&amp;"!"&amp;"K"&amp;(7+$O101))</f>
        <v>-0.20346741548658398</v>
      </c>
      <c r="F101" s="36" cm="1">
        <f t="array" aca="1" ref="F101" ca="1">INDIRECT(F$34&amp;"!"&amp;"K"&amp;(7+$O101))</f>
        <v>0</v>
      </c>
      <c r="G101" s="36" cm="1">
        <f t="array" aca="1" ref="G101" ca="1">INDIRECT(G$34&amp;"!"&amp;"K"&amp;(7+$O101))</f>
        <v>-0.2295752052162281</v>
      </c>
      <c r="H101" s="36" cm="1">
        <f t="array" aca="1" ref="H101" ca="1">INDIRECT(H$34&amp;"!"&amp;"K"&amp;(7+$O101))</f>
        <v>-0.22031312609812037</v>
      </c>
      <c r="I101" s="36" cm="1">
        <f t="array" aca="1" ref="I101" ca="1">INDIRECT(I$34&amp;"!"&amp;"K"&amp;(7+$O101))</f>
        <v>0</v>
      </c>
      <c r="J101" s="36" cm="1">
        <f t="array" aca="1" ref="J101" ca="1">INDIRECT(J$34&amp;"!"&amp;"K"&amp;(7+$O101))</f>
        <v>-0.18031178317907293</v>
      </c>
      <c r="K101" s="36" cm="1">
        <f t="array" aca="1" ref="K101" ca="1">INDIRECT(K$34&amp;"!"&amp;"K"&amp;(7+$O101))</f>
        <v>0</v>
      </c>
      <c r="L101" s="36" cm="1">
        <f t="array" aca="1" ref="L101" ca="1">INDIRECT(L$34&amp;"!"&amp;"K"&amp;(7+$O101))</f>
        <v>-7.5294852194817685E-2</v>
      </c>
      <c r="M101" s="36" cm="1">
        <f t="array" aca="1" ref="M101" ca="1">INDIRECT(M$34&amp;"!"&amp;"K"&amp;(7+$O101))</f>
        <v>-0.22439103232682256</v>
      </c>
      <c r="N101" s="36" cm="1">
        <f t="array" aca="1" ref="N101" ca="1">INDIRECT(N$34&amp;"!"&amp;"K"&amp;(7+$O101))</f>
        <v>-4.2619508808640405E-2</v>
      </c>
      <c r="O101" s="57">
        <f t="shared" si="37"/>
        <v>64</v>
      </c>
      <c r="R101">
        <f t="shared" si="36"/>
        <v>20084</v>
      </c>
      <c r="S101" s="29">
        <f t="shared" ref="S101:S132" ca="1" si="52">IF(B101=0,HLOOKUP(S$5,$A$34:$N$224,$AG101,FALSE),B101)</f>
        <v>-0.20851290914837217</v>
      </c>
      <c r="T101" s="29">
        <f t="shared" ref="T101:T132" ca="1" si="53">IF(C101=0,HLOOKUP(T$5,$A$34:$N$224,$AG101,FALSE),C101)</f>
        <v>-0.23536250727701147</v>
      </c>
      <c r="U101" s="29">
        <f t="shared" ref="U101:U132" ca="1" si="54">IF(D101=0,HLOOKUP(U$5,$A$34:$N$224,$AG101,FALSE),D101)</f>
        <v>-0.35933305561750883</v>
      </c>
      <c r="V101" s="29">
        <f t="shared" ref="V101:V132" ca="1" si="55">IF(E101=0,HLOOKUP(V$5,$A$34:$N$224,$AG101,FALSE),E101)</f>
        <v>-0.20346741548658398</v>
      </c>
      <c r="W101" s="29">
        <f t="shared" ref="W101:W132" ca="1" si="56">IF(F101=0,HLOOKUP(W$5,$A$34:$N$224,$AG101,FALSE),F101)</f>
        <v>-0.23536250727701147</v>
      </c>
      <c r="X101" s="29">
        <f t="shared" ref="X101:X132" ca="1" si="57">IF(G101=0,HLOOKUP(X$5,$A$34:$N$224,$AG101,FALSE),G101)</f>
        <v>-0.2295752052162281</v>
      </c>
      <c r="Y101" s="29">
        <f t="shared" ref="Y101:Y132" ca="1" si="58">IF(H101=0,HLOOKUP(Y$5,$A$34:$N$224,$AG101,FALSE),H101)</f>
        <v>-0.22031312609812037</v>
      </c>
      <c r="Z101" s="29">
        <f t="shared" ref="Z101:Z132" ca="1" si="59">IF(I101=0,HLOOKUP(Z$5,$A$34:$N$224,$AG101,FALSE),I101)</f>
        <v>-0.20851290914837217</v>
      </c>
      <c r="AA101" s="29">
        <f t="shared" ref="AA101:AA132" ca="1" si="60">IF(J101=0,HLOOKUP(AA$5,$A$34:$N$224,$AG101,FALSE),J101)</f>
        <v>-0.18031178317907293</v>
      </c>
      <c r="AB101" s="29">
        <f t="shared" ref="AB101:AB132" ca="1" si="61">IF(K101=0,HLOOKUP(AB$5,$A$34:$N$224,$AG101,FALSE),K101)</f>
        <v>-0.20851290914837217</v>
      </c>
      <c r="AC101" s="29">
        <f t="shared" ref="AC101:AC132" ca="1" si="62">IF(L101=0,HLOOKUP(AC$5,$A$34:$N$224,$AG101,FALSE),L101)</f>
        <v>-7.5294852194817685E-2</v>
      </c>
      <c r="AD101" s="29">
        <f t="shared" ref="AD101:AD132" ca="1" si="63">IF(M101=0,HLOOKUP(AD$5,$A$34:$N$224,$AG101,FALSE),M101)</f>
        <v>-0.22439103232682256</v>
      </c>
      <c r="AE101" s="29">
        <f t="shared" ref="AE101:AE132" ca="1" si="64">IF(N101=0,HLOOKUP(AE$5,$A$34:$N$224,$AG101,FALSE),N101)</f>
        <v>-4.2619508808640405E-2</v>
      </c>
      <c r="AG101" s="39">
        <f t="shared" si="51"/>
        <v>68</v>
      </c>
      <c r="AI101" s="32"/>
      <c r="AJ101" s="32"/>
    </row>
    <row r="102" spans="1:36" x14ac:dyDescent="0.25">
      <c r="A102">
        <f>Apartment!A72</f>
        <v>20083</v>
      </c>
      <c r="B102" s="36" cm="1">
        <f t="array" aca="1" ref="B102" ca="1">INDIRECT(B$34&amp;"!"&amp;"K"&amp;(7+$O102))</f>
        <v>-1.3122261760997511E-2</v>
      </c>
      <c r="C102" s="36" cm="1">
        <f t="array" aca="1" ref="C102" ca="1">INDIRECT(C$34&amp;"!"&amp;"K"&amp;(7+$O102))</f>
        <v>-1.73888938332315E-2</v>
      </c>
      <c r="D102" s="36" cm="1">
        <f t="array" aca="1" ref="D102" ca="1">INDIRECT(D$34&amp;"!"&amp;"K"&amp;(7+$O102))</f>
        <v>-2.6875802238099267E-2</v>
      </c>
      <c r="E102" s="36" cm="1">
        <f t="array" aca="1" ref="E102" ca="1">INDIRECT(E$34&amp;"!"&amp;"K"&amp;(7+$O102))</f>
        <v>-8.7786613507079281E-3</v>
      </c>
      <c r="F102" s="36" cm="1">
        <f t="array" aca="1" ref="F102" ca="1">INDIRECT(F$34&amp;"!"&amp;"K"&amp;(7+$O102))</f>
        <v>0</v>
      </c>
      <c r="G102" s="36" cm="1">
        <f t="array" aca="1" ref="G102" ca="1">INDIRECT(G$34&amp;"!"&amp;"K"&amp;(7+$O102))</f>
        <v>2.7016879592382859E-2</v>
      </c>
      <c r="H102" s="36" cm="1">
        <f t="array" aca="1" ref="H102" ca="1">INDIRECT(H$34&amp;"!"&amp;"K"&amp;(7+$O102))</f>
        <v>3.819808561319249E-2</v>
      </c>
      <c r="I102" s="36" cm="1">
        <f t="array" aca="1" ref="I102" ca="1">INDIRECT(I$34&amp;"!"&amp;"K"&amp;(7+$O102))</f>
        <v>0</v>
      </c>
      <c r="J102" s="36" cm="1">
        <f t="array" aca="1" ref="J102" ca="1">INDIRECT(J$34&amp;"!"&amp;"K"&amp;(7+$O102))</f>
        <v>-5.1138020574472809E-2</v>
      </c>
      <c r="K102" s="36" cm="1">
        <f t="array" aca="1" ref="K102" ca="1">INDIRECT(K$34&amp;"!"&amp;"K"&amp;(7+$O102))</f>
        <v>0</v>
      </c>
      <c r="L102" s="36" cm="1">
        <f t="array" aca="1" ref="L102" ca="1">INDIRECT(L$34&amp;"!"&amp;"K"&amp;(7+$O102))</f>
        <v>1.1117725363868791E-2</v>
      </c>
      <c r="M102" s="36" cm="1">
        <f t="array" aca="1" ref="M102" ca="1">INDIRECT(M$34&amp;"!"&amp;"K"&amp;(7+$O102))</f>
        <v>7.5098159983755908E-2</v>
      </c>
      <c r="N102" s="36" cm="1">
        <f t="array" aca="1" ref="N102" ca="1">INDIRECT(N$34&amp;"!"&amp;"K"&amp;(7+$O102))</f>
        <v>1.0690157623680197E-2</v>
      </c>
      <c r="O102" s="57">
        <f t="shared" si="37"/>
        <v>65</v>
      </c>
      <c r="R102">
        <f t="shared" ref="R102:R165" si="65">A102</f>
        <v>20083</v>
      </c>
      <c r="S102" s="29">
        <f t="shared" ca="1" si="52"/>
        <v>-1.3122261760997511E-2</v>
      </c>
      <c r="T102" s="29">
        <f t="shared" ca="1" si="53"/>
        <v>-1.73888938332315E-2</v>
      </c>
      <c r="U102" s="29">
        <f t="shared" ca="1" si="54"/>
        <v>-2.6875802238099267E-2</v>
      </c>
      <c r="V102" s="29">
        <f t="shared" ca="1" si="55"/>
        <v>-8.7786613507079281E-3</v>
      </c>
      <c r="W102" s="29">
        <f t="shared" ca="1" si="56"/>
        <v>-1.73888938332315E-2</v>
      </c>
      <c r="X102" s="29">
        <f t="shared" ca="1" si="57"/>
        <v>2.7016879592382859E-2</v>
      </c>
      <c r="Y102" s="29">
        <f t="shared" ca="1" si="58"/>
        <v>3.819808561319249E-2</v>
      </c>
      <c r="Z102" s="29">
        <f t="shared" ca="1" si="59"/>
        <v>-1.3122261760997511E-2</v>
      </c>
      <c r="AA102" s="29">
        <f t="shared" ca="1" si="60"/>
        <v>-5.1138020574472809E-2</v>
      </c>
      <c r="AB102" s="29">
        <f t="shared" ca="1" si="61"/>
        <v>-1.3122261760997511E-2</v>
      </c>
      <c r="AC102" s="29">
        <f t="shared" ca="1" si="62"/>
        <v>1.1117725363868791E-2</v>
      </c>
      <c r="AD102" s="29">
        <f t="shared" ca="1" si="63"/>
        <v>7.5098159983755908E-2</v>
      </c>
      <c r="AE102" s="29">
        <f t="shared" ca="1" si="64"/>
        <v>1.0690157623680197E-2</v>
      </c>
      <c r="AG102" s="39">
        <f t="shared" si="51"/>
        <v>69</v>
      </c>
      <c r="AI102" s="32"/>
      <c r="AJ102" s="32"/>
    </row>
    <row r="103" spans="1:36" x14ac:dyDescent="0.25">
      <c r="A103">
        <f>Apartment!A73</f>
        <v>20082</v>
      </c>
      <c r="B103" s="36" cm="1">
        <f t="array" aca="1" ref="B103" ca="1">INDIRECT(B$34&amp;"!"&amp;"K"&amp;(7+$O103))</f>
        <v>-1.2653818969350805E-2</v>
      </c>
      <c r="C103" s="36" cm="1">
        <f t="array" aca="1" ref="C103" ca="1">INDIRECT(C$34&amp;"!"&amp;"K"&amp;(7+$O103))</f>
        <v>-1.8315981688195038E-3</v>
      </c>
      <c r="D103" s="36" cm="1">
        <f t="array" aca="1" ref="D103" ca="1">INDIRECT(D$34&amp;"!"&amp;"K"&amp;(7+$O103))</f>
        <v>-3.9254964614560017E-2</v>
      </c>
      <c r="E103" s="36" cm="1">
        <f t="array" aca="1" ref="E103" ca="1">INDIRECT(E$34&amp;"!"&amp;"K"&amp;(7+$O103))</f>
        <v>-6.1010152191735001E-3</v>
      </c>
      <c r="F103" s="36" cm="1">
        <f t="array" aca="1" ref="F103" ca="1">INDIRECT(F$34&amp;"!"&amp;"K"&amp;(7+$O103))</f>
        <v>0</v>
      </c>
      <c r="G103" s="36" cm="1">
        <f t="array" aca="1" ref="G103" ca="1">INDIRECT(G$34&amp;"!"&amp;"K"&amp;(7+$O103))</f>
        <v>-3.5586671119708368E-2</v>
      </c>
      <c r="H103" s="36" cm="1">
        <f t="array" aca="1" ref="H103" ca="1">INDIRECT(H$34&amp;"!"&amp;"K"&amp;(7+$O103))</f>
        <v>-4.955616795988238E-2</v>
      </c>
      <c r="I103" s="36" cm="1">
        <f t="array" aca="1" ref="I103" ca="1">INDIRECT(I$34&amp;"!"&amp;"K"&amp;(7+$O103))</f>
        <v>0</v>
      </c>
      <c r="J103" s="36" cm="1">
        <f t="array" aca="1" ref="J103" ca="1">INDIRECT(J$34&amp;"!"&amp;"K"&amp;(7+$O103))</f>
        <v>9.6969763911298745E-3</v>
      </c>
      <c r="K103" s="36" cm="1">
        <f t="array" aca="1" ref="K103" ca="1">INDIRECT(K$34&amp;"!"&amp;"K"&amp;(7+$O103))</f>
        <v>0</v>
      </c>
      <c r="L103" s="36" cm="1">
        <f t="array" aca="1" ref="L103" ca="1">INDIRECT(L$34&amp;"!"&amp;"K"&amp;(7+$O103))</f>
        <v>2.7127254793749556E-2</v>
      </c>
      <c r="M103" s="36" cm="1">
        <f t="array" aca="1" ref="M103" ca="1">INDIRECT(M$34&amp;"!"&amp;"K"&amp;(7+$O103))</f>
        <v>-1.4084570107971039E-2</v>
      </c>
      <c r="N103" s="36" cm="1">
        <f t="array" aca="1" ref="N103" ca="1">INDIRECT(N$34&amp;"!"&amp;"K"&amp;(7+$O103))</f>
        <v>-2.6015821895162938E-2</v>
      </c>
      <c r="O103" s="57">
        <f t="shared" ref="O103:O166" si="66">O102+1</f>
        <v>66</v>
      </c>
      <c r="R103">
        <f t="shared" si="65"/>
        <v>20082</v>
      </c>
      <c r="S103" s="29">
        <f t="shared" ca="1" si="52"/>
        <v>-1.2653818969350805E-2</v>
      </c>
      <c r="T103" s="29">
        <f t="shared" ca="1" si="53"/>
        <v>-1.8315981688195038E-3</v>
      </c>
      <c r="U103" s="29">
        <f t="shared" ca="1" si="54"/>
        <v>-3.9254964614560017E-2</v>
      </c>
      <c r="V103" s="29">
        <f t="shared" ca="1" si="55"/>
        <v>-6.1010152191735001E-3</v>
      </c>
      <c r="W103" s="29">
        <f t="shared" ca="1" si="56"/>
        <v>-1.8315981688195038E-3</v>
      </c>
      <c r="X103" s="29">
        <f t="shared" ca="1" si="57"/>
        <v>-3.5586671119708368E-2</v>
      </c>
      <c r="Y103" s="29">
        <f t="shared" ca="1" si="58"/>
        <v>-4.955616795988238E-2</v>
      </c>
      <c r="Z103" s="29">
        <f t="shared" ca="1" si="59"/>
        <v>-1.2653818969350805E-2</v>
      </c>
      <c r="AA103" s="29">
        <f t="shared" ca="1" si="60"/>
        <v>9.6969763911298745E-3</v>
      </c>
      <c r="AB103" s="29">
        <f t="shared" ca="1" si="61"/>
        <v>-1.2653818969350805E-2</v>
      </c>
      <c r="AC103" s="29">
        <f t="shared" ca="1" si="62"/>
        <v>2.7127254793749556E-2</v>
      </c>
      <c r="AD103" s="29">
        <f t="shared" ca="1" si="63"/>
        <v>-1.4084570107971039E-2</v>
      </c>
      <c r="AE103" s="29">
        <f t="shared" ca="1" si="64"/>
        <v>-2.6015821895162938E-2</v>
      </c>
      <c r="AG103" s="39">
        <f t="shared" si="51"/>
        <v>70</v>
      </c>
      <c r="AI103" s="32"/>
      <c r="AJ103" s="32"/>
    </row>
    <row r="104" spans="1:36" x14ac:dyDescent="0.25">
      <c r="A104">
        <f>Apartment!A74</f>
        <v>20081</v>
      </c>
      <c r="B104" s="36" cm="1">
        <f t="array" aca="1" ref="B104" ca="1">INDIRECT(B$34&amp;"!"&amp;"K"&amp;(7+$O104))</f>
        <v>4.6828051517500136E-3</v>
      </c>
      <c r="C104" s="36" cm="1">
        <f t="array" aca="1" ref="C104" ca="1">INDIRECT(C$34&amp;"!"&amp;"K"&amp;(7+$O104))</f>
        <v>-5.9679989473385708E-3</v>
      </c>
      <c r="D104" s="36" cm="1">
        <f t="array" aca="1" ref="D104" ca="1">INDIRECT(D$34&amp;"!"&amp;"K"&amp;(7+$O104))</f>
        <v>-3.3616182112824244E-2</v>
      </c>
      <c r="E104" s="36" cm="1">
        <f t="array" aca="1" ref="E104" ca="1">INDIRECT(E$34&amp;"!"&amp;"K"&amp;(7+$O104))</f>
        <v>-3.5252083602329343E-2</v>
      </c>
      <c r="F104" s="36" cm="1">
        <f t="array" aca="1" ref="F104" ca="1">INDIRECT(F$34&amp;"!"&amp;"K"&amp;(7+$O104))</f>
        <v>0</v>
      </c>
      <c r="G104" s="36" cm="1">
        <f t="array" aca="1" ref="G104" ca="1">INDIRECT(G$34&amp;"!"&amp;"K"&amp;(7+$O104))</f>
        <v>-2.2027992225484017E-3</v>
      </c>
      <c r="H104" s="36" cm="1">
        <f t="array" aca="1" ref="H104" ca="1">INDIRECT(H$34&amp;"!"&amp;"K"&amp;(7+$O104))</f>
        <v>-8.0145333183004541E-2</v>
      </c>
      <c r="I104" s="36" cm="1">
        <f t="array" aca="1" ref="I104" ca="1">INDIRECT(I$34&amp;"!"&amp;"K"&amp;(7+$O104))</f>
        <v>0</v>
      </c>
      <c r="J104" s="36" cm="1">
        <f t="array" aca="1" ref="J104" ca="1">INDIRECT(J$34&amp;"!"&amp;"K"&amp;(7+$O104))</f>
        <v>0</v>
      </c>
      <c r="K104" s="36" cm="1">
        <f t="array" aca="1" ref="K104" ca="1">INDIRECT(K$34&amp;"!"&amp;"K"&amp;(7+$O104))</f>
        <v>0</v>
      </c>
      <c r="L104" s="36" cm="1">
        <f t="array" aca="1" ref="L104" ca="1">INDIRECT(L$34&amp;"!"&amp;"K"&amp;(7+$O104))</f>
        <v>6.9473924575857993E-4</v>
      </c>
      <c r="M104" s="36" cm="1">
        <f t="array" aca="1" ref="M104" ca="1">INDIRECT(M$34&amp;"!"&amp;"K"&amp;(7+$O104))</f>
        <v>-2.1956630239435837E-3</v>
      </c>
      <c r="N104" s="36" cm="1">
        <f t="array" aca="1" ref="N104" ca="1">INDIRECT(N$34&amp;"!"&amp;"K"&amp;(7+$O104))</f>
        <v>1.7491093798623236E-2</v>
      </c>
      <c r="O104" s="57">
        <f t="shared" si="66"/>
        <v>67</v>
      </c>
      <c r="R104">
        <f t="shared" si="65"/>
        <v>20081</v>
      </c>
      <c r="S104" s="29">
        <f t="shared" ca="1" si="52"/>
        <v>4.6828051517500136E-3</v>
      </c>
      <c r="T104" s="29">
        <f t="shared" ca="1" si="53"/>
        <v>-5.9679989473385708E-3</v>
      </c>
      <c r="U104" s="29">
        <f t="shared" ca="1" si="54"/>
        <v>-3.3616182112824244E-2</v>
      </c>
      <c r="V104" s="29">
        <f t="shared" ca="1" si="55"/>
        <v>-3.5252083602329343E-2</v>
      </c>
      <c r="W104" s="29">
        <f t="shared" ca="1" si="56"/>
        <v>-5.9679989473385708E-3</v>
      </c>
      <c r="X104" s="29">
        <f t="shared" ca="1" si="57"/>
        <v>-2.2027992225484017E-3</v>
      </c>
      <c r="Y104" s="29">
        <f t="shared" ca="1" si="58"/>
        <v>-8.0145333183004541E-2</v>
      </c>
      <c r="Z104" s="29">
        <f t="shared" ca="1" si="59"/>
        <v>4.6828051517500136E-3</v>
      </c>
      <c r="AA104" s="29">
        <f t="shared" ca="1" si="60"/>
        <v>-3.3616182112824244E-2</v>
      </c>
      <c r="AB104" s="29">
        <f t="shared" ca="1" si="61"/>
        <v>4.6828051517500136E-3</v>
      </c>
      <c r="AC104" s="29">
        <f t="shared" ca="1" si="62"/>
        <v>6.9473924575857993E-4</v>
      </c>
      <c r="AD104" s="29">
        <f t="shared" ca="1" si="63"/>
        <v>-2.1956630239435837E-3</v>
      </c>
      <c r="AE104" s="29">
        <f t="shared" ca="1" si="64"/>
        <v>1.7491093798623236E-2</v>
      </c>
      <c r="AG104" s="39">
        <f t="shared" si="51"/>
        <v>71</v>
      </c>
      <c r="AI104" s="32"/>
      <c r="AJ104" s="32"/>
    </row>
    <row r="105" spans="1:36" x14ac:dyDescent="0.25">
      <c r="A105">
        <f>Apartment!A75</f>
        <v>20074</v>
      </c>
      <c r="B105" s="36" cm="1">
        <f t="array" aca="1" ref="B105" ca="1">INDIRECT(B$34&amp;"!"&amp;"K"&amp;(7+$O105))</f>
        <v>3.6176208802207732E-4</v>
      </c>
      <c r="C105" s="36" cm="1">
        <f t="array" aca="1" ref="C105" ca="1">INDIRECT(C$34&amp;"!"&amp;"K"&amp;(7+$O105))</f>
        <v>1.8333856460647446E-2</v>
      </c>
      <c r="D105" s="36" cm="1">
        <f t="array" aca="1" ref="D105" ca="1">INDIRECT(D$34&amp;"!"&amp;"K"&amp;(7+$O105))</f>
        <v>1.5522468778900622E-2</v>
      </c>
      <c r="E105" s="36" cm="1">
        <f t="array" aca="1" ref="E105" ca="1">INDIRECT(E$34&amp;"!"&amp;"K"&amp;(7+$O105))</f>
        <v>6.7424660685875049E-2</v>
      </c>
      <c r="F105" s="36" cm="1">
        <f t="array" aca="1" ref="F105" ca="1">INDIRECT(F$34&amp;"!"&amp;"K"&amp;(7+$O105))</f>
        <v>0</v>
      </c>
      <c r="G105" s="36" cm="1">
        <f t="array" aca="1" ref="G105" ca="1">INDIRECT(G$34&amp;"!"&amp;"K"&amp;(7+$O105))</f>
        <v>3.0876421251154751E-2</v>
      </c>
      <c r="H105" s="36" cm="1">
        <f t="array" aca="1" ref="H105" ca="1">INDIRECT(H$34&amp;"!"&amp;"K"&amp;(7+$O105))</f>
        <v>0.12352693991445718</v>
      </c>
      <c r="I105" s="36" cm="1">
        <f t="array" aca="1" ref="I105" ca="1">INDIRECT(I$34&amp;"!"&amp;"K"&amp;(7+$O105))</f>
        <v>0</v>
      </c>
      <c r="J105" s="36" cm="1">
        <f t="array" aca="1" ref="J105" ca="1">INDIRECT(J$34&amp;"!"&amp;"K"&amp;(7+$O105))</f>
        <v>0</v>
      </c>
      <c r="K105" s="36" cm="1">
        <f t="array" aca="1" ref="K105" ca="1">INDIRECT(K$34&amp;"!"&amp;"K"&amp;(7+$O105))</f>
        <v>0</v>
      </c>
      <c r="L105" s="36" cm="1">
        <f t="array" aca="1" ref="L105" ca="1">INDIRECT(L$34&amp;"!"&amp;"K"&amp;(7+$O105))</f>
        <v>9.726293225532201E-3</v>
      </c>
      <c r="M105" s="36" cm="1">
        <f t="array" aca="1" ref="M105" ca="1">INDIRECT(M$34&amp;"!"&amp;"K"&amp;(7+$O105))</f>
        <v>7.300681650842078E-3</v>
      </c>
      <c r="N105" s="36" cm="1">
        <f t="array" aca="1" ref="N105" ca="1">INDIRECT(N$34&amp;"!"&amp;"K"&amp;(7+$O105))</f>
        <v>-1.8279241618205044E-2</v>
      </c>
      <c r="O105" s="57">
        <f t="shared" si="66"/>
        <v>68</v>
      </c>
      <c r="R105">
        <f t="shared" si="65"/>
        <v>20074</v>
      </c>
      <c r="S105" s="29">
        <f t="shared" ca="1" si="52"/>
        <v>3.6176208802207732E-4</v>
      </c>
      <c r="T105" s="29">
        <f t="shared" ca="1" si="53"/>
        <v>1.8333856460647446E-2</v>
      </c>
      <c r="U105" s="29">
        <f t="shared" ca="1" si="54"/>
        <v>1.5522468778900622E-2</v>
      </c>
      <c r="V105" s="29">
        <f t="shared" ca="1" si="55"/>
        <v>6.7424660685875049E-2</v>
      </c>
      <c r="W105" s="29">
        <f t="shared" ca="1" si="56"/>
        <v>1.8333856460647446E-2</v>
      </c>
      <c r="X105" s="29">
        <f t="shared" ca="1" si="57"/>
        <v>3.0876421251154751E-2</v>
      </c>
      <c r="Y105" s="29">
        <f t="shared" ca="1" si="58"/>
        <v>0.12352693991445718</v>
      </c>
      <c r="Z105" s="29">
        <f t="shared" ca="1" si="59"/>
        <v>3.6176208802207732E-4</v>
      </c>
      <c r="AA105" s="29">
        <f t="shared" ca="1" si="60"/>
        <v>1.5522468778900622E-2</v>
      </c>
      <c r="AB105" s="29">
        <f t="shared" ca="1" si="61"/>
        <v>3.6176208802207732E-4</v>
      </c>
      <c r="AC105" s="29">
        <f t="shared" ca="1" si="62"/>
        <v>9.726293225532201E-3</v>
      </c>
      <c r="AD105" s="29">
        <f t="shared" ca="1" si="63"/>
        <v>7.300681650842078E-3</v>
      </c>
      <c r="AE105" s="29">
        <f t="shared" ca="1" si="64"/>
        <v>-1.8279241618205044E-2</v>
      </c>
      <c r="AG105" s="39">
        <f t="shared" si="51"/>
        <v>72</v>
      </c>
      <c r="AI105" s="32"/>
      <c r="AJ105" s="32"/>
    </row>
    <row r="106" spans="1:36" x14ac:dyDescent="0.25">
      <c r="A106">
        <f>Apartment!A76</f>
        <v>20073</v>
      </c>
      <c r="B106" s="36" cm="1">
        <f t="array" aca="1" ref="B106" ca="1">INDIRECT(B$34&amp;"!"&amp;"K"&amp;(7+$O106))</f>
        <v>2.6954097338444782E-2</v>
      </c>
      <c r="C106" s="36" cm="1">
        <f t="array" aca="1" ref="C106" ca="1">INDIRECT(C$34&amp;"!"&amp;"K"&amp;(7+$O106))</f>
        <v>-5.0169213533876045E-3</v>
      </c>
      <c r="D106" s="36" cm="1">
        <f t="array" aca="1" ref="D106" ca="1">INDIRECT(D$34&amp;"!"&amp;"K"&amp;(7+$O106))</f>
        <v>2.2349985533711481E-2</v>
      </c>
      <c r="E106" s="36" cm="1">
        <f t="array" aca="1" ref="E106" ca="1">INDIRECT(E$34&amp;"!"&amp;"K"&amp;(7+$O106))</f>
        <v>6.6254278213957463E-3</v>
      </c>
      <c r="F106" s="36" cm="1">
        <f t="array" aca="1" ref="F106" ca="1">INDIRECT(F$34&amp;"!"&amp;"K"&amp;(7+$O106))</f>
        <v>0</v>
      </c>
      <c r="G106" s="36" cm="1">
        <f t="array" aca="1" ref="G106" ca="1">INDIRECT(G$34&amp;"!"&amp;"K"&amp;(7+$O106))</f>
        <v>-2.3779430284766478E-2</v>
      </c>
      <c r="H106" s="36" cm="1">
        <f t="array" aca="1" ref="H106" ca="1">INDIRECT(H$34&amp;"!"&amp;"K"&amp;(7+$O106))</f>
        <v>-6.7688258009219404E-2</v>
      </c>
      <c r="I106" s="36" cm="1">
        <f t="array" aca="1" ref="I106" ca="1">INDIRECT(I$34&amp;"!"&amp;"K"&amp;(7+$O106))</f>
        <v>0</v>
      </c>
      <c r="J106" s="36" cm="1">
        <f t="array" aca="1" ref="J106" ca="1">INDIRECT(J$34&amp;"!"&amp;"K"&amp;(7+$O106))</f>
        <v>0</v>
      </c>
      <c r="K106" s="36" cm="1">
        <f t="array" aca="1" ref="K106" ca="1">INDIRECT(K$34&amp;"!"&amp;"K"&amp;(7+$O106))</f>
        <v>0</v>
      </c>
      <c r="L106" s="36" cm="1">
        <f t="array" aca="1" ref="L106" ca="1">INDIRECT(L$34&amp;"!"&amp;"K"&amp;(7+$O106))</f>
        <v>6.3769328812349313E-2</v>
      </c>
      <c r="M106" s="36" cm="1">
        <f t="array" aca="1" ref="M106" ca="1">INDIRECT(M$34&amp;"!"&amp;"K"&amp;(7+$O106))</f>
        <v>1.8688716654493787E-2</v>
      </c>
      <c r="N106" s="36" cm="1">
        <f t="array" aca="1" ref="N106" ca="1">INDIRECT(N$34&amp;"!"&amp;"K"&amp;(7+$O106))</f>
        <v>0</v>
      </c>
      <c r="O106" s="57">
        <f t="shared" si="66"/>
        <v>69</v>
      </c>
      <c r="R106">
        <f t="shared" si="65"/>
        <v>20073</v>
      </c>
      <c r="S106" s="29">
        <f t="shared" ca="1" si="52"/>
        <v>2.6954097338444782E-2</v>
      </c>
      <c r="T106" s="29">
        <f t="shared" ca="1" si="53"/>
        <v>-5.0169213533876045E-3</v>
      </c>
      <c r="U106" s="29">
        <f t="shared" ca="1" si="54"/>
        <v>2.2349985533711481E-2</v>
      </c>
      <c r="V106" s="29">
        <f t="shared" ca="1" si="55"/>
        <v>6.6254278213957463E-3</v>
      </c>
      <c r="W106" s="29">
        <f t="shared" ca="1" si="56"/>
        <v>-5.0169213533876045E-3</v>
      </c>
      <c r="X106" s="29">
        <f t="shared" ca="1" si="57"/>
        <v>-2.3779430284766478E-2</v>
      </c>
      <c r="Y106" s="29">
        <f t="shared" ca="1" si="58"/>
        <v>-6.7688258009219404E-2</v>
      </c>
      <c r="Z106" s="29">
        <f t="shared" ca="1" si="59"/>
        <v>2.6954097338444782E-2</v>
      </c>
      <c r="AA106" s="29">
        <f t="shared" ca="1" si="60"/>
        <v>2.2349985533711481E-2</v>
      </c>
      <c r="AB106" s="29">
        <f t="shared" ca="1" si="61"/>
        <v>2.6954097338444782E-2</v>
      </c>
      <c r="AC106" s="29">
        <f t="shared" ca="1" si="62"/>
        <v>6.3769328812349313E-2</v>
      </c>
      <c r="AD106" s="29">
        <f t="shared" ca="1" si="63"/>
        <v>1.8688716654493787E-2</v>
      </c>
      <c r="AE106" s="29">
        <f t="shared" ca="1" si="64"/>
        <v>2.6954097338444782E-2</v>
      </c>
      <c r="AG106" s="39">
        <f t="shared" si="51"/>
        <v>73</v>
      </c>
      <c r="AI106" s="32"/>
      <c r="AJ106" s="32"/>
    </row>
    <row r="107" spans="1:36" x14ac:dyDescent="0.25">
      <c r="A107">
        <f>Apartment!A77</f>
        <v>20072</v>
      </c>
      <c r="B107" s="36" cm="1">
        <f t="array" aca="1" ref="B107" ca="1">INDIRECT(B$34&amp;"!"&amp;"K"&amp;(7+$O107))</f>
        <v>3.5033176526616527E-2</v>
      </c>
      <c r="C107" s="36" cm="1">
        <f t="array" aca="1" ref="C107" ca="1">INDIRECT(C$34&amp;"!"&amp;"K"&amp;(7+$O107))</f>
        <v>9.11174510187307E-2</v>
      </c>
      <c r="D107" s="36" cm="1">
        <f t="array" aca="1" ref="D107" ca="1">INDIRECT(D$34&amp;"!"&amp;"K"&amp;(7+$O107))</f>
        <v>9.4178340506023028E-2</v>
      </c>
      <c r="E107" s="36" cm="1">
        <f t="array" aca="1" ref="E107" ca="1">INDIRECT(E$34&amp;"!"&amp;"K"&amp;(7+$O107))</f>
        <v>4.0191803838907747E-2</v>
      </c>
      <c r="F107" s="36" cm="1">
        <f t="array" aca="1" ref="F107" ca="1">INDIRECT(F$34&amp;"!"&amp;"K"&amp;(7+$O107))</f>
        <v>0</v>
      </c>
      <c r="G107" s="36" cm="1">
        <f t="array" aca="1" ref="G107" ca="1">INDIRECT(G$34&amp;"!"&amp;"K"&amp;(7+$O107))</f>
        <v>0.10201409570325692</v>
      </c>
      <c r="H107" s="36" cm="1">
        <f t="array" aca="1" ref="H107" ca="1">INDIRECT(H$34&amp;"!"&amp;"K"&amp;(7+$O107))</f>
        <v>0.21537142784186081</v>
      </c>
      <c r="I107" s="36" cm="1">
        <f t="array" aca="1" ref="I107" ca="1">INDIRECT(I$34&amp;"!"&amp;"K"&amp;(7+$O107))</f>
        <v>0</v>
      </c>
      <c r="J107" s="36" cm="1">
        <f t="array" aca="1" ref="J107" ca="1">INDIRECT(J$34&amp;"!"&amp;"K"&amp;(7+$O107))</f>
        <v>0</v>
      </c>
      <c r="K107" s="36" cm="1">
        <f t="array" aca="1" ref="K107" ca="1">INDIRECT(K$34&amp;"!"&amp;"K"&amp;(7+$O107))</f>
        <v>0</v>
      </c>
      <c r="L107" s="36" cm="1">
        <f t="array" aca="1" ref="L107" ca="1">INDIRECT(L$34&amp;"!"&amp;"K"&amp;(7+$O107))</f>
        <v>7.0782382368694385E-2</v>
      </c>
      <c r="M107" s="36" cm="1">
        <f t="array" aca="1" ref="M107" ca="1">INDIRECT(M$34&amp;"!"&amp;"K"&amp;(7+$O107))</f>
        <v>1.4633607217725997E-2</v>
      </c>
      <c r="N107" s="36" cm="1">
        <f t="array" aca="1" ref="N107" ca="1">INDIRECT(N$34&amp;"!"&amp;"K"&amp;(7+$O107))</f>
        <v>0</v>
      </c>
      <c r="O107" s="57">
        <f t="shared" si="66"/>
        <v>70</v>
      </c>
      <c r="R107">
        <f t="shared" si="65"/>
        <v>20072</v>
      </c>
      <c r="S107" s="29">
        <f t="shared" ca="1" si="52"/>
        <v>3.5033176526616527E-2</v>
      </c>
      <c r="T107" s="29">
        <f t="shared" ca="1" si="53"/>
        <v>9.11174510187307E-2</v>
      </c>
      <c r="U107" s="29">
        <f t="shared" ca="1" si="54"/>
        <v>9.4178340506023028E-2</v>
      </c>
      <c r="V107" s="29">
        <f t="shared" ca="1" si="55"/>
        <v>4.0191803838907747E-2</v>
      </c>
      <c r="W107" s="29">
        <f t="shared" ca="1" si="56"/>
        <v>9.11174510187307E-2</v>
      </c>
      <c r="X107" s="29">
        <f t="shared" ca="1" si="57"/>
        <v>0.10201409570325692</v>
      </c>
      <c r="Y107" s="29">
        <f t="shared" ca="1" si="58"/>
        <v>0.21537142784186081</v>
      </c>
      <c r="Z107" s="29">
        <f t="shared" ca="1" si="59"/>
        <v>3.5033176526616527E-2</v>
      </c>
      <c r="AA107" s="29">
        <f t="shared" ca="1" si="60"/>
        <v>9.4178340506023028E-2</v>
      </c>
      <c r="AB107" s="29">
        <f t="shared" ca="1" si="61"/>
        <v>3.5033176526616527E-2</v>
      </c>
      <c r="AC107" s="29">
        <f t="shared" ca="1" si="62"/>
        <v>7.0782382368694385E-2</v>
      </c>
      <c r="AD107" s="29">
        <f t="shared" ca="1" si="63"/>
        <v>1.4633607217725997E-2</v>
      </c>
      <c r="AE107" s="29">
        <f t="shared" ca="1" si="64"/>
        <v>3.5033176526616527E-2</v>
      </c>
      <c r="AG107" s="39">
        <f t="shared" si="51"/>
        <v>74</v>
      </c>
      <c r="AI107" s="32"/>
      <c r="AJ107" s="32"/>
    </row>
    <row r="108" spans="1:36" x14ac:dyDescent="0.25">
      <c r="A108">
        <f>Apartment!A78</f>
        <v>20071</v>
      </c>
      <c r="B108" s="36" cm="1">
        <f t="array" aca="1" ref="B108" ca="1">INDIRECT(B$34&amp;"!"&amp;"K"&amp;(7+$O108))</f>
        <v>2.7201155246954656E-2</v>
      </c>
      <c r="C108" s="36" cm="1">
        <f t="array" aca="1" ref="C108" ca="1">INDIRECT(C$34&amp;"!"&amp;"K"&amp;(7+$O108))</f>
        <v>1.3403004490174508E-2</v>
      </c>
      <c r="D108" s="36" cm="1">
        <f t="array" aca="1" ref="D108" ca="1">INDIRECT(D$34&amp;"!"&amp;"K"&amp;(7+$O108))</f>
        <v>-1.5718149814512028E-3</v>
      </c>
      <c r="E108" s="36" cm="1">
        <f t="array" aca="1" ref="E108" ca="1">INDIRECT(E$34&amp;"!"&amp;"K"&amp;(7+$O108))</f>
        <v>2.7740172730243096E-2</v>
      </c>
      <c r="F108" s="36" cm="1">
        <f t="array" aca="1" ref="F108" ca="1">INDIRECT(F$34&amp;"!"&amp;"K"&amp;(7+$O108))</f>
        <v>0</v>
      </c>
      <c r="G108" s="36" cm="1">
        <f t="array" aca="1" ref="G108" ca="1">INDIRECT(G$34&amp;"!"&amp;"K"&amp;(7+$O108))</f>
        <v>-1.9552000788129575E-2</v>
      </c>
      <c r="H108" s="36" cm="1">
        <f t="array" aca="1" ref="H108" ca="1">INDIRECT(H$34&amp;"!"&amp;"K"&amp;(7+$O108))</f>
        <v>-1.8838716820988033E-3</v>
      </c>
      <c r="I108" s="36" cm="1">
        <f t="array" aca="1" ref="I108" ca="1">INDIRECT(I$34&amp;"!"&amp;"K"&amp;(7+$O108))</f>
        <v>0</v>
      </c>
      <c r="J108" s="36" cm="1">
        <f t="array" aca="1" ref="J108" ca="1">INDIRECT(J$34&amp;"!"&amp;"K"&amp;(7+$O108))</f>
        <v>0</v>
      </c>
      <c r="K108" s="36" cm="1">
        <f t="array" aca="1" ref="K108" ca="1">INDIRECT(K$34&amp;"!"&amp;"K"&amp;(7+$O108))</f>
        <v>0</v>
      </c>
      <c r="L108" s="36" cm="1">
        <f t="array" aca="1" ref="L108" ca="1">INDIRECT(L$34&amp;"!"&amp;"K"&amp;(7+$O108))</f>
        <v>1.3821967275593483E-2</v>
      </c>
      <c r="M108" s="36" cm="1">
        <f t="array" aca="1" ref="M108" ca="1">INDIRECT(M$34&amp;"!"&amp;"K"&amp;(7+$O108))</f>
        <v>6.9182936091497282E-2</v>
      </c>
      <c r="N108" s="36" cm="1">
        <f t="array" aca="1" ref="N108" ca="1">INDIRECT(N$34&amp;"!"&amp;"K"&amp;(7+$O108))</f>
        <v>0</v>
      </c>
      <c r="O108" s="57">
        <f t="shared" si="66"/>
        <v>71</v>
      </c>
      <c r="R108">
        <f t="shared" si="65"/>
        <v>20071</v>
      </c>
      <c r="S108" s="29">
        <f t="shared" ca="1" si="52"/>
        <v>2.7201155246954656E-2</v>
      </c>
      <c r="T108" s="29">
        <f t="shared" ca="1" si="53"/>
        <v>1.3403004490174508E-2</v>
      </c>
      <c r="U108" s="29">
        <f t="shared" ca="1" si="54"/>
        <v>-1.5718149814512028E-3</v>
      </c>
      <c r="V108" s="29">
        <f t="shared" ca="1" si="55"/>
        <v>2.7740172730243096E-2</v>
      </c>
      <c r="W108" s="29">
        <f t="shared" ca="1" si="56"/>
        <v>1.3403004490174508E-2</v>
      </c>
      <c r="X108" s="29">
        <f t="shared" ca="1" si="57"/>
        <v>-1.9552000788129575E-2</v>
      </c>
      <c r="Y108" s="29">
        <f t="shared" ca="1" si="58"/>
        <v>-1.8838716820988033E-3</v>
      </c>
      <c r="Z108" s="29">
        <f t="shared" ca="1" si="59"/>
        <v>2.7201155246954656E-2</v>
      </c>
      <c r="AA108" s="29">
        <f t="shared" ca="1" si="60"/>
        <v>-1.5718149814512028E-3</v>
      </c>
      <c r="AB108" s="29">
        <f t="shared" ca="1" si="61"/>
        <v>2.7201155246954656E-2</v>
      </c>
      <c r="AC108" s="29">
        <f t="shared" ca="1" si="62"/>
        <v>1.3821967275593483E-2</v>
      </c>
      <c r="AD108" s="29">
        <f t="shared" ca="1" si="63"/>
        <v>6.9182936091497282E-2</v>
      </c>
      <c r="AE108" s="29">
        <f t="shared" ca="1" si="64"/>
        <v>2.7201155246954656E-2</v>
      </c>
      <c r="AG108" s="39">
        <f t="shared" si="51"/>
        <v>75</v>
      </c>
      <c r="AI108" s="32"/>
      <c r="AJ108" s="32"/>
    </row>
    <row r="109" spans="1:36" x14ac:dyDescent="0.25">
      <c r="A109">
        <f>Apartment!A79</f>
        <v>20064</v>
      </c>
      <c r="B109" s="36" cm="1">
        <f t="array" aca="1" ref="B109" ca="1">INDIRECT(B$34&amp;"!"&amp;"K"&amp;(7+$O109))</f>
        <v>4.4914712482113428E-2</v>
      </c>
      <c r="C109" s="36" cm="1">
        <f t="array" aca="1" ref="C109" ca="1">INDIRECT(C$34&amp;"!"&amp;"K"&amp;(7+$O109))</f>
        <v>5.3005730472873713E-2</v>
      </c>
      <c r="D109" s="36" cm="1">
        <f t="array" aca="1" ref="D109" ca="1">INDIRECT(D$34&amp;"!"&amp;"K"&amp;(7+$O109))</f>
        <v>0.12492803310149814</v>
      </c>
      <c r="E109" s="36" cm="1">
        <f t="array" aca="1" ref="E109" ca="1">INDIRECT(E$34&amp;"!"&amp;"K"&amp;(7+$O109))</f>
        <v>4.3721527946153138E-2</v>
      </c>
      <c r="F109" s="36" cm="1">
        <f t="array" aca="1" ref="F109" ca="1">INDIRECT(F$34&amp;"!"&amp;"K"&amp;(7+$O109))</f>
        <v>0</v>
      </c>
      <c r="G109" s="36" cm="1">
        <f t="array" aca="1" ref="G109" ca="1">INDIRECT(G$34&amp;"!"&amp;"K"&amp;(7+$O109))</f>
        <v>0.16165841182668128</v>
      </c>
      <c r="H109" s="36" cm="1">
        <f t="array" aca="1" ref="H109" ca="1">INDIRECT(H$34&amp;"!"&amp;"K"&amp;(7+$O109))</f>
        <v>0.26699444108865733</v>
      </c>
      <c r="I109" s="36" cm="1">
        <f t="array" aca="1" ref="I109" ca="1">INDIRECT(I$34&amp;"!"&amp;"K"&amp;(7+$O109))</f>
        <v>0</v>
      </c>
      <c r="J109" s="36" cm="1">
        <f t="array" aca="1" ref="J109" ca="1">INDIRECT(J$34&amp;"!"&amp;"K"&amp;(7+$O109))</f>
        <v>0</v>
      </c>
      <c r="K109" s="36" cm="1">
        <f t="array" aca="1" ref="K109" ca="1">INDIRECT(K$34&amp;"!"&amp;"K"&amp;(7+$O109))</f>
        <v>0</v>
      </c>
      <c r="L109" s="36" cm="1">
        <f t="array" aca="1" ref="L109" ca="1">INDIRECT(L$34&amp;"!"&amp;"K"&amp;(7+$O109))</f>
        <v>7.6569209081184475E-2</v>
      </c>
      <c r="M109" s="36" cm="1">
        <f t="array" aca="1" ref="M109" ca="1">INDIRECT(M$34&amp;"!"&amp;"K"&amp;(7+$O109))</f>
        <v>5.4899919149366427E-2</v>
      </c>
      <c r="N109" s="36" cm="1">
        <f t="array" aca="1" ref="N109" ca="1">INDIRECT(N$34&amp;"!"&amp;"K"&amp;(7+$O109))</f>
        <v>0</v>
      </c>
      <c r="O109" s="57">
        <f t="shared" si="66"/>
        <v>72</v>
      </c>
      <c r="R109">
        <f t="shared" si="65"/>
        <v>20064</v>
      </c>
      <c r="S109" s="29">
        <f t="shared" ca="1" si="52"/>
        <v>4.4914712482113428E-2</v>
      </c>
      <c r="T109" s="29">
        <f t="shared" ca="1" si="53"/>
        <v>5.3005730472873713E-2</v>
      </c>
      <c r="U109" s="29">
        <f t="shared" ca="1" si="54"/>
        <v>0.12492803310149814</v>
      </c>
      <c r="V109" s="29">
        <f t="shared" ca="1" si="55"/>
        <v>4.3721527946153138E-2</v>
      </c>
      <c r="W109" s="29">
        <f t="shared" ca="1" si="56"/>
        <v>5.3005730472873713E-2</v>
      </c>
      <c r="X109" s="29">
        <f t="shared" ca="1" si="57"/>
        <v>0.16165841182668128</v>
      </c>
      <c r="Y109" s="29">
        <f t="shared" ca="1" si="58"/>
        <v>0.26699444108865733</v>
      </c>
      <c r="Z109" s="29">
        <f t="shared" ca="1" si="59"/>
        <v>4.4914712482113428E-2</v>
      </c>
      <c r="AA109" s="29">
        <f t="shared" ca="1" si="60"/>
        <v>0.12492803310149814</v>
      </c>
      <c r="AB109" s="29">
        <f t="shared" ca="1" si="61"/>
        <v>4.4914712482113428E-2</v>
      </c>
      <c r="AC109" s="29">
        <f t="shared" ca="1" si="62"/>
        <v>7.6569209081184475E-2</v>
      </c>
      <c r="AD109" s="29">
        <f t="shared" ca="1" si="63"/>
        <v>5.4899919149366427E-2</v>
      </c>
      <c r="AE109" s="29">
        <f t="shared" ca="1" si="64"/>
        <v>4.4914712482113428E-2</v>
      </c>
      <c r="AG109" s="39">
        <f t="shared" si="51"/>
        <v>76</v>
      </c>
      <c r="AI109" s="32"/>
      <c r="AJ109" s="32"/>
    </row>
    <row r="110" spans="1:36" x14ac:dyDescent="0.25">
      <c r="A110">
        <f>Apartment!A80</f>
        <v>20063</v>
      </c>
      <c r="B110" s="36" cm="1">
        <f t="array" aca="1" ref="B110" ca="1">INDIRECT(B$34&amp;"!"&amp;"K"&amp;(7+$O110))</f>
        <v>1.5443653939731794E-2</v>
      </c>
      <c r="C110" s="36" cm="1">
        <f t="array" aca="1" ref="C110" ca="1">INDIRECT(C$34&amp;"!"&amp;"K"&amp;(7+$O110))</f>
        <v>6.5596122887425778E-3</v>
      </c>
      <c r="D110" s="36" cm="1">
        <f t="array" aca="1" ref="D110" ca="1">INDIRECT(D$34&amp;"!"&amp;"K"&amp;(7+$O110))</f>
        <v>4.6286127767118046E-2</v>
      </c>
      <c r="E110" s="36" cm="1">
        <f t="array" aca="1" ref="E110" ca="1">INDIRECT(E$34&amp;"!"&amp;"K"&amp;(7+$O110))</f>
        <v>2.8611683571232893E-2</v>
      </c>
      <c r="F110" s="36" cm="1">
        <f t="array" aca="1" ref="F110" ca="1">INDIRECT(F$34&amp;"!"&amp;"K"&amp;(7+$O110))</f>
        <v>0</v>
      </c>
      <c r="G110" s="36" cm="1">
        <f t="array" aca="1" ref="G110" ca="1">INDIRECT(G$34&amp;"!"&amp;"K"&amp;(7+$O110))</f>
        <v>2.6935405054035133E-2</v>
      </c>
      <c r="H110" s="36" cm="1">
        <f t="array" aca="1" ref="H110" ca="1">INDIRECT(H$34&amp;"!"&amp;"K"&amp;(7+$O110))</f>
        <v>-2.2689801433015799E-2</v>
      </c>
      <c r="I110" s="36" cm="1">
        <f t="array" aca="1" ref="I110" ca="1">INDIRECT(I$34&amp;"!"&amp;"K"&amp;(7+$O110))</f>
        <v>0</v>
      </c>
      <c r="J110" s="36" cm="1">
        <f t="array" aca="1" ref="J110" ca="1">INDIRECT(J$34&amp;"!"&amp;"K"&amp;(7+$O110))</f>
        <v>0</v>
      </c>
      <c r="K110" s="36" cm="1">
        <f t="array" aca="1" ref="K110" ca="1">INDIRECT(K$34&amp;"!"&amp;"K"&amp;(7+$O110))</f>
        <v>0</v>
      </c>
      <c r="L110" s="36" cm="1">
        <f t="array" aca="1" ref="L110" ca="1">INDIRECT(L$34&amp;"!"&amp;"K"&amp;(7+$O110))</f>
        <v>3.0028006702820242E-2</v>
      </c>
      <c r="M110" s="36" cm="1">
        <f t="array" aca="1" ref="M110" ca="1">INDIRECT(M$34&amp;"!"&amp;"K"&amp;(7+$O110))</f>
        <v>-2.5031205849623039E-2</v>
      </c>
      <c r="N110" s="36" cm="1">
        <f t="array" aca="1" ref="N110" ca="1">INDIRECT(N$34&amp;"!"&amp;"K"&amp;(7+$O110))</f>
        <v>0</v>
      </c>
      <c r="O110" s="57">
        <f t="shared" si="66"/>
        <v>73</v>
      </c>
      <c r="R110">
        <f t="shared" si="65"/>
        <v>20063</v>
      </c>
      <c r="S110" s="29">
        <f t="shared" ca="1" si="52"/>
        <v>1.5443653939731794E-2</v>
      </c>
      <c r="T110" s="29">
        <f t="shared" ca="1" si="53"/>
        <v>6.5596122887425778E-3</v>
      </c>
      <c r="U110" s="29">
        <f t="shared" ca="1" si="54"/>
        <v>4.6286127767118046E-2</v>
      </c>
      <c r="V110" s="29">
        <f t="shared" ca="1" si="55"/>
        <v>2.8611683571232893E-2</v>
      </c>
      <c r="W110" s="29">
        <f t="shared" ca="1" si="56"/>
        <v>6.5596122887425778E-3</v>
      </c>
      <c r="X110" s="29">
        <f t="shared" ca="1" si="57"/>
        <v>2.6935405054035133E-2</v>
      </c>
      <c r="Y110" s="29">
        <f t="shared" ca="1" si="58"/>
        <v>-2.2689801433015799E-2</v>
      </c>
      <c r="Z110" s="29">
        <f t="shared" ca="1" si="59"/>
        <v>1.5443653939731794E-2</v>
      </c>
      <c r="AA110" s="29">
        <f t="shared" ca="1" si="60"/>
        <v>4.6286127767118046E-2</v>
      </c>
      <c r="AB110" s="29">
        <f t="shared" ca="1" si="61"/>
        <v>1.5443653939731794E-2</v>
      </c>
      <c r="AC110" s="29">
        <f t="shared" ca="1" si="62"/>
        <v>3.0028006702820242E-2</v>
      </c>
      <c r="AD110" s="29">
        <f t="shared" ca="1" si="63"/>
        <v>-2.5031205849623039E-2</v>
      </c>
      <c r="AE110" s="29">
        <f t="shared" ca="1" si="64"/>
        <v>1.5443653939731794E-2</v>
      </c>
      <c r="AG110" s="39">
        <f t="shared" si="51"/>
        <v>77</v>
      </c>
      <c r="AI110" s="32"/>
      <c r="AJ110" s="32"/>
    </row>
    <row r="111" spans="1:36" x14ac:dyDescent="0.25">
      <c r="A111">
        <f>Apartment!A81</f>
        <v>20062</v>
      </c>
      <c r="B111" s="36" cm="1">
        <f t="array" aca="1" ref="B111" ca="1">INDIRECT(B$34&amp;"!"&amp;"K"&amp;(7+$O111))</f>
        <v>4.4903779415990996E-2</v>
      </c>
      <c r="C111" s="36" cm="1">
        <f t="array" aca="1" ref="C111" ca="1">INDIRECT(C$34&amp;"!"&amp;"K"&amp;(7+$O111))</f>
        <v>8.2435511914319859E-2</v>
      </c>
      <c r="D111" s="36" cm="1">
        <f t="array" aca="1" ref="D111" ca="1">INDIRECT(D$34&amp;"!"&amp;"K"&amp;(7+$O111))</f>
        <v>4.8890072673503981E-2</v>
      </c>
      <c r="E111" s="36" cm="1">
        <f t="array" aca="1" ref="E111" ca="1">INDIRECT(E$34&amp;"!"&amp;"K"&amp;(7+$O111))</f>
        <v>2.1706753494416642E-2</v>
      </c>
      <c r="F111" s="36" cm="1">
        <f t="array" aca="1" ref="F111" ca="1">INDIRECT(F$34&amp;"!"&amp;"K"&amp;(7+$O111))</f>
        <v>0</v>
      </c>
      <c r="G111" s="36" cm="1">
        <f t="array" aca="1" ref="G111" ca="1">INDIRECT(G$34&amp;"!"&amp;"K"&amp;(7+$O111))</f>
        <v>4.8975574451511905E-2</v>
      </c>
      <c r="H111" s="36" cm="1">
        <f t="array" aca="1" ref="H111" ca="1">INDIRECT(H$34&amp;"!"&amp;"K"&amp;(7+$O111))</f>
        <v>1.0757009250989658E-2</v>
      </c>
      <c r="I111" s="36" cm="1">
        <f t="array" aca="1" ref="I111" ca="1">INDIRECT(I$34&amp;"!"&amp;"K"&amp;(7+$O111))</f>
        <v>0</v>
      </c>
      <c r="J111" s="36" cm="1">
        <f t="array" aca="1" ref="J111" ca="1">INDIRECT(J$34&amp;"!"&amp;"K"&amp;(7+$O111))</f>
        <v>0</v>
      </c>
      <c r="K111" s="36" cm="1">
        <f t="array" aca="1" ref="K111" ca="1">INDIRECT(K$34&amp;"!"&amp;"K"&amp;(7+$O111))</f>
        <v>0</v>
      </c>
      <c r="L111" s="36" cm="1">
        <f t="array" aca="1" ref="L111" ca="1">INDIRECT(L$34&amp;"!"&amp;"K"&amp;(7+$O111))</f>
        <v>5.0309764774449706E-2</v>
      </c>
      <c r="M111" s="36" cm="1">
        <f t="array" aca="1" ref="M111" ca="1">INDIRECT(M$34&amp;"!"&amp;"K"&amp;(7+$O111))</f>
        <v>8.2160238983389755E-2</v>
      </c>
      <c r="N111" s="36" cm="1">
        <f t="array" aca="1" ref="N111" ca="1">INDIRECT(N$34&amp;"!"&amp;"K"&amp;(7+$O111))</f>
        <v>0</v>
      </c>
      <c r="O111" s="57">
        <f t="shared" si="66"/>
        <v>74</v>
      </c>
      <c r="R111">
        <f t="shared" si="65"/>
        <v>20062</v>
      </c>
      <c r="S111" s="29">
        <f t="shared" ca="1" si="52"/>
        <v>4.4903779415990996E-2</v>
      </c>
      <c r="T111" s="29">
        <f t="shared" ca="1" si="53"/>
        <v>8.2435511914319859E-2</v>
      </c>
      <c r="U111" s="29">
        <f t="shared" ca="1" si="54"/>
        <v>4.8890072673503981E-2</v>
      </c>
      <c r="V111" s="29">
        <f t="shared" ca="1" si="55"/>
        <v>2.1706753494416642E-2</v>
      </c>
      <c r="W111" s="29">
        <f t="shared" ca="1" si="56"/>
        <v>8.2435511914319859E-2</v>
      </c>
      <c r="X111" s="29">
        <f t="shared" ca="1" si="57"/>
        <v>4.8975574451511905E-2</v>
      </c>
      <c r="Y111" s="29">
        <f t="shared" ca="1" si="58"/>
        <v>1.0757009250989658E-2</v>
      </c>
      <c r="Z111" s="29">
        <f t="shared" ca="1" si="59"/>
        <v>4.4903779415990996E-2</v>
      </c>
      <c r="AA111" s="29">
        <f t="shared" ca="1" si="60"/>
        <v>4.8890072673503981E-2</v>
      </c>
      <c r="AB111" s="29">
        <f t="shared" ca="1" si="61"/>
        <v>4.4903779415990996E-2</v>
      </c>
      <c r="AC111" s="29">
        <f t="shared" ca="1" si="62"/>
        <v>5.0309764774449706E-2</v>
      </c>
      <c r="AD111" s="29">
        <f t="shared" ca="1" si="63"/>
        <v>8.2160238983389755E-2</v>
      </c>
      <c r="AE111" s="29">
        <f t="shared" ca="1" si="64"/>
        <v>4.4903779415990996E-2</v>
      </c>
      <c r="AG111" s="39">
        <f t="shared" si="51"/>
        <v>78</v>
      </c>
      <c r="AI111" s="32"/>
      <c r="AJ111" s="32"/>
    </row>
    <row r="112" spans="1:36" x14ac:dyDescent="0.25">
      <c r="A112">
        <f>Apartment!A82</f>
        <v>20061</v>
      </c>
      <c r="B112" s="36" cm="1">
        <f t="array" aca="1" ref="B112" ca="1">INDIRECT(B$34&amp;"!"&amp;"K"&amp;(7+$O112))</f>
        <v>1.3197621419509531E-3</v>
      </c>
      <c r="C112" s="36" cm="1">
        <f t="array" aca="1" ref="C112" ca="1">INDIRECT(C$34&amp;"!"&amp;"K"&amp;(7+$O112))</f>
        <v>6.3759324387429039E-3</v>
      </c>
      <c r="D112" s="36" cm="1">
        <f t="array" aca="1" ref="D112" ca="1">INDIRECT(D$34&amp;"!"&amp;"K"&amp;(7+$O112))</f>
        <v>-2.9045636265597752E-3</v>
      </c>
      <c r="E112" s="36" cm="1">
        <f t="array" aca="1" ref="E112" ca="1">INDIRECT(E$34&amp;"!"&amp;"K"&amp;(7+$O112))</f>
        <v>-1.2938043624892148E-2</v>
      </c>
      <c r="F112" s="36" cm="1">
        <f t="array" aca="1" ref="F112" ca="1">INDIRECT(F$34&amp;"!"&amp;"K"&amp;(7+$O112))</f>
        <v>0</v>
      </c>
      <c r="G112" s="36" cm="1">
        <f t="array" aca="1" ref="G112" ca="1">INDIRECT(G$34&amp;"!"&amp;"K"&amp;(7+$O112))</f>
        <v>0</v>
      </c>
      <c r="H112" s="36" cm="1">
        <f t="array" aca="1" ref="H112" ca="1">INDIRECT(H$34&amp;"!"&amp;"K"&amp;(7+$O112))</f>
        <v>9.747274651980975E-2</v>
      </c>
      <c r="I112" s="36" cm="1">
        <f t="array" aca="1" ref="I112" ca="1">INDIRECT(I$34&amp;"!"&amp;"K"&amp;(7+$O112))</f>
        <v>0</v>
      </c>
      <c r="J112" s="36" cm="1">
        <f t="array" aca="1" ref="J112" ca="1">INDIRECT(J$34&amp;"!"&amp;"K"&amp;(7+$O112))</f>
        <v>0</v>
      </c>
      <c r="K112" s="36" cm="1">
        <f t="array" aca="1" ref="K112" ca="1">INDIRECT(K$34&amp;"!"&amp;"K"&amp;(7+$O112))</f>
        <v>0</v>
      </c>
      <c r="L112" s="36" cm="1">
        <f t="array" aca="1" ref="L112" ca="1">INDIRECT(L$34&amp;"!"&amp;"K"&amp;(7+$O112))</f>
        <v>-8.5838454401921949E-3</v>
      </c>
      <c r="M112" s="36" cm="1">
        <f t="array" aca="1" ref="M112" ca="1">INDIRECT(M$34&amp;"!"&amp;"K"&amp;(7+$O112))</f>
        <v>2.1990313909183712E-3</v>
      </c>
      <c r="N112" s="36" cm="1">
        <f t="array" aca="1" ref="N112" ca="1">INDIRECT(N$34&amp;"!"&amp;"K"&amp;(7+$O112))</f>
        <v>0</v>
      </c>
      <c r="O112" s="57">
        <f t="shared" si="66"/>
        <v>75</v>
      </c>
      <c r="R112">
        <f t="shared" si="65"/>
        <v>20061</v>
      </c>
      <c r="S112" s="29">
        <f t="shared" ca="1" si="52"/>
        <v>1.3197621419509531E-3</v>
      </c>
      <c r="T112" s="29">
        <f t="shared" ca="1" si="53"/>
        <v>6.3759324387429039E-3</v>
      </c>
      <c r="U112" s="29">
        <f t="shared" ca="1" si="54"/>
        <v>-2.9045636265597752E-3</v>
      </c>
      <c r="V112" s="29">
        <f t="shared" ca="1" si="55"/>
        <v>-1.2938043624892148E-2</v>
      </c>
      <c r="W112" s="29">
        <f t="shared" ca="1" si="56"/>
        <v>6.3759324387429039E-3</v>
      </c>
      <c r="X112" s="29">
        <f t="shared" ca="1" si="57"/>
        <v>-2.9045636265597752E-3</v>
      </c>
      <c r="Y112" s="29">
        <f t="shared" ca="1" si="58"/>
        <v>9.747274651980975E-2</v>
      </c>
      <c r="Z112" s="29">
        <f t="shared" ca="1" si="59"/>
        <v>1.3197621419509531E-3</v>
      </c>
      <c r="AA112" s="29">
        <f t="shared" ca="1" si="60"/>
        <v>-2.9045636265597752E-3</v>
      </c>
      <c r="AB112" s="29">
        <f t="shared" ca="1" si="61"/>
        <v>1.3197621419509531E-3</v>
      </c>
      <c r="AC112" s="29">
        <f t="shared" ca="1" si="62"/>
        <v>-8.5838454401921949E-3</v>
      </c>
      <c r="AD112" s="29">
        <f t="shared" ca="1" si="63"/>
        <v>2.1990313909183712E-3</v>
      </c>
      <c r="AE112" s="29">
        <f t="shared" ca="1" si="64"/>
        <v>1.3197621419509531E-3</v>
      </c>
      <c r="AG112" s="39">
        <f t="shared" si="51"/>
        <v>79</v>
      </c>
      <c r="AI112" s="32"/>
      <c r="AJ112" s="32"/>
    </row>
    <row r="113" spans="1:36" x14ac:dyDescent="0.25">
      <c r="A113">
        <f>Apartment!A83</f>
        <v>20054</v>
      </c>
      <c r="B113" s="36" cm="1">
        <f t="array" aca="1" ref="B113" ca="1">INDIRECT(B$34&amp;"!"&amp;"K"&amp;(7+$O113))</f>
        <v>7.8188149897567616E-2</v>
      </c>
      <c r="C113" s="36" cm="1">
        <f t="array" aca="1" ref="C113" ca="1">INDIRECT(C$34&amp;"!"&amp;"K"&amp;(7+$O113))</f>
        <v>6.7712692992114798E-2</v>
      </c>
      <c r="D113" s="36" cm="1">
        <f t="array" aca="1" ref="D113" ca="1">INDIRECT(D$34&amp;"!"&amp;"K"&amp;(7+$O113))</f>
        <v>6.1684835959145978E-2</v>
      </c>
      <c r="E113" s="36" cm="1">
        <f t="array" aca="1" ref="E113" ca="1">INDIRECT(E$34&amp;"!"&amp;"K"&amp;(7+$O113))</f>
        <v>0.10268334208538143</v>
      </c>
      <c r="F113" s="36" cm="1">
        <f t="array" aca="1" ref="F113" ca="1">INDIRECT(F$34&amp;"!"&amp;"K"&amp;(7+$O113))</f>
        <v>0</v>
      </c>
      <c r="G113" s="36" cm="1">
        <f t="array" aca="1" ref="G113" ca="1">INDIRECT(G$34&amp;"!"&amp;"K"&amp;(7+$O113))</f>
        <v>0</v>
      </c>
      <c r="H113" s="36" cm="1">
        <f t="array" aca="1" ref="H113" ca="1">INDIRECT(H$34&amp;"!"&amp;"K"&amp;(7+$O113))</f>
        <v>0.10242570220756586</v>
      </c>
      <c r="I113" s="36" cm="1">
        <f t="array" aca="1" ref="I113" ca="1">INDIRECT(I$34&amp;"!"&amp;"K"&amp;(7+$O113))</f>
        <v>0</v>
      </c>
      <c r="J113" s="36" cm="1">
        <f t="array" aca="1" ref="J113" ca="1">INDIRECT(J$34&amp;"!"&amp;"K"&amp;(7+$O113))</f>
        <v>0</v>
      </c>
      <c r="K113" s="36" cm="1">
        <f t="array" aca="1" ref="K113" ca="1">INDIRECT(K$34&amp;"!"&amp;"K"&amp;(7+$O113))</f>
        <v>0</v>
      </c>
      <c r="L113" s="36" cm="1">
        <f t="array" aca="1" ref="L113" ca="1">INDIRECT(L$34&amp;"!"&amp;"K"&amp;(7+$O113))</f>
        <v>0.20859377502942622</v>
      </c>
      <c r="M113" s="36" cm="1">
        <f t="array" aca="1" ref="M113" ca="1">INDIRECT(M$34&amp;"!"&amp;"K"&amp;(7+$O113))</f>
        <v>4.817623107404323E-2</v>
      </c>
      <c r="N113" s="36" cm="1">
        <f t="array" aca="1" ref="N113" ca="1">INDIRECT(N$34&amp;"!"&amp;"K"&amp;(7+$O113))</f>
        <v>0</v>
      </c>
      <c r="O113" s="57">
        <f t="shared" si="66"/>
        <v>76</v>
      </c>
      <c r="R113">
        <f t="shared" si="65"/>
        <v>20054</v>
      </c>
      <c r="S113" s="29">
        <f t="shared" ca="1" si="52"/>
        <v>7.8188149897567616E-2</v>
      </c>
      <c r="T113" s="29">
        <f t="shared" ca="1" si="53"/>
        <v>6.7712692992114798E-2</v>
      </c>
      <c r="U113" s="29">
        <f t="shared" ca="1" si="54"/>
        <v>6.1684835959145978E-2</v>
      </c>
      <c r="V113" s="29">
        <f t="shared" ca="1" si="55"/>
        <v>0.10268334208538143</v>
      </c>
      <c r="W113" s="29">
        <f t="shared" ca="1" si="56"/>
        <v>6.7712692992114798E-2</v>
      </c>
      <c r="X113" s="29">
        <f t="shared" ca="1" si="57"/>
        <v>6.1684835959145978E-2</v>
      </c>
      <c r="Y113" s="29">
        <f t="shared" ca="1" si="58"/>
        <v>0.10242570220756586</v>
      </c>
      <c r="Z113" s="29">
        <f t="shared" ca="1" si="59"/>
        <v>7.8188149897567616E-2</v>
      </c>
      <c r="AA113" s="29">
        <f t="shared" ca="1" si="60"/>
        <v>6.1684835959145978E-2</v>
      </c>
      <c r="AB113" s="29">
        <f t="shared" ca="1" si="61"/>
        <v>7.8188149897567616E-2</v>
      </c>
      <c r="AC113" s="29">
        <f t="shared" ca="1" si="62"/>
        <v>0.20859377502942622</v>
      </c>
      <c r="AD113" s="29">
        <f t="shared" ca="1" si="63"/>
        <v>4.817623107404323E-2</v>
      </c>
      <c r="AE113" s="29">
        <f t="shared" ca="1" si="64"/>
        <v>7.8188149897567616E-2</v>
      </c>
      <c r="AG113" s="39">
        <f t="shared" si="51"/>
        <v>80</v>
      </c>
      <c r="AI113" s="32"/>
      <c r="AJ113" s="32"/>
    </row>
    <row r="114" spans="1:36" x14ac:dyDescent="0.25">
      <c r="A114">
        <f>Apartment!A84</f>
        <v>20053</v>
      </c>
      <c r="B114" s="36" cm="1">
        <f t="array" aca="1" ref="B114" ca="1">INDIRECT(B$34&amp;"!"&amp;"K"&amp;(7+$O114))</f>
        <v>2.7824185247611544E-2</v>
      </c>
      <c r="C114" s="36" cm="1">
        <f t="array" aca="1" ref="C114" ca="1">INDIRECT(C$34&amp;"!"&amp;"K"&amp;(7+$O114))</f>
        <v>-1.8239495040629161E-2</v>
      </c>
      <c r="D114" s="36" cm="1">
        <f t="array" aca="1" ref="D114" ca="1">INDIRECT(D$34&amp;"!"&amp;"K"&amp;(7+$O114))</f>
        <v>6.1331727643794354E-2</v>
      </c>
      <c r="E114" s="36" cm="1">
        <f t="array" aca="1" ref="E114" ca="1">INDIRECT(E$34&amp;"!"&amp;"K"&amp;(7+$O114))</f>
        <v>2.8930726862486988E-2</v>
      </c>
      <c r="F114" s="36" cm="1">
        <f t="array" aca="1" ref="F114" ca="1">INDIRECT(F$34&amp;"!"&amp;"K"&amp;(7+$O114))</f>
        <v>0</v>
      </c>
      <c r="G114" s="36" cm="1">
        <f t="array" aca="1" ref="G114" ca="1">INDIRECT(G$34&amp;"!"&amp;"K"&amp;(7+$O114))</f>
        <v>0</v>
      </c>
      <c r="H114" s="36" cm="1">
        <f t="array" aca="1" ref="H114" ca="1">INDIRECT(H$34&amp;"!"&amp;"K"&amp;(7+$O114))</f>
        <v>0</v>
      </c>
      <c r="I114" s="36" cm="1">
        <f t="array" aca="1" ref="I114" ca="1">INDIRECT(I$34&amp;"!"&amp;"K"&amp;(7+$O114))</f>
        <v>0</v>
      </c>
      <c r="J114" s="36" cm="1">
        <f t="array" aca="1" ref="J114" ca="1">INDIRECT(J$34&amp;"!"&amp;"K"&amp;(7+$O114))</f>
        <v>0</v>
      </c>
      <c r="K114" s="36" cm="1">
        <f t="array" aca="1" ref="K114" ca="1">INDIRECT(K$34&amp;"!"&amp;"K"&amp;(7+$O114))</f>
        <v>0</v>
      </c>
      <c r="L114" s="36" cm="1">
        <f t="array" aca="1" ref="L114" ca="1">INDIRECT(L$34&amp;"!"&amp;"K"&amp;(7+$O114))</f>
        <v>0.18557599476978948</v>
      </c>
      <c r="M114" s="36" cm="1">
        <f t="array" aca="1" ref="M114" ca="1">INDIRECT(M$34&amp;"!"&amp;"K"&amp;(7+$O114))</f>
        <v>0.10511877953057214</v>
      </c>
      <c r="N114" s="36" cm="1">
        <f t="array" aca="1" ref="N114" ca="1">INDIRECT(N$34&amp;"!"&amp;"K"&amp;(7+$O114))</f>
        <v>0</v>
      </c>
      <c r="O114" s="57">
        <f t="shared" si="66"/>
        <v>77</v>
      </c>
      <c r="R114">
        <f t="shared" si="65"/>
        <v>20053</v>
      </c>
      <c r="S114" s="29">
        <f t="shared" ca="1" si="52"/>
        <v>2.7824185247611544E-2</v>
      </c>
      <c r="T114" s="29">
        <f t="shared" ca="1" si="53"/>
        <v>-1.8239495040629161E-2</v>
      </c>
      <c r="U114" s="29">
        <f t="shared" ca="1" si="54"/>
        <v>6.1331727643794354E-2</v>
      </c>
      <c r="V114" s="29">
        <f t="shared" ca="1" si="55"/>
        <v>2.8930726862486988E-2</v>
      </c>
      <c r="W114" s="29">
        <f t="shared" ca="1" si="56"/>
        <v>-1.8239495040629161E-2</v>
      </c>
      <c r="X114" s="29">
        <f t="shared" ca="1" si="57"/>
        <v>6.1331727643794354E-2</v>
      </c>
      <c r="Y114" s="29">
        <f t="shared" ca="1" si="58"/>
        <v>6.1331727643794354E-2</v>
      </c>
      <c r="Z114" s="29">
        <f t="shared" ca="1" si="59"/>
        <v>2.7824185247611544E-2</v>
      </c>
      <c r="AA114" s="29">
        <f t="shared" ca="1" si="60"/>
        <v>6.1331727643794354E-2</v>
      </c>
      <c r="AB114" s="29">
        <f t="shared" ca="1" si="61"/>
        <v>2.7824185247611544E-2</v>
      </c>
      <c r="AC114" s="29">
        <f t="shared" ca="1" si="62"/>
        <v>0.18557599476978948</v>
      </c>
      <c r="AD114" s="29">
        <f t="shared" ca="1" si="63"/>
        <v>0.10511877953057214</v>
      </c>
      <c r="AE114" s="29">
        <f t="shared" ca="1" si="64"/>
        <v>2.7824185247611544E-2</v>
      </c>
      <c r="AG114" s="39">
        <f t="shared" si="51"/>
        <v>81</v>
      </c>
      <c r="AI114" s="32"/>
      <c r="AJ114" s="32"/>
    </row>
    <row r="115" spans="1:36" x14ac:dyDescent="0.25">
      <c r="A115">
        <f>Apartment!A85</f>
        <v>20052</v>
      </c>
      <c r="B115" s="36" cm="1">
        <f t="array" aca="1" ref="B115" ca="1">INDIRECT(B$34&amp;"!"&amp;"K"&amp;(7+$O115))</f>
        <v>9.1577509854334549E-2</v>
      </c>
      <c r="C115" s="36" cm="1">
        <f t="array" aca="1" ref="C115" ca="1">INDIRECT(C$34&amp;"!"&amp;"K"&amp;(7+$O115))</f>
        <v>0.15644367469411913</v>
      </c>
      <c r="D115" s="36" cm="1">
        <f t="array" aca="1" ref="D115" ca="1">INDIRECT(D$34&amp;"!"&amp;"K"&amp;(7+$O115))</f>
        <v>9.5093237122738428E-2</v>
      </c>
      <c r="E115" s="36" cm="1">
        <f t="array" aca="1" ref="E115" ca="1">INDIRECT(E$34&amp;"!"&amp;"K"&amp;(7+$O115))</f>
        <v>4.5258846950263498E-2</v>
      </c>
      <c r="F115" s="36" cm="1">
        <f t="array" aca="1" ref="F115" ca="1">INDIRECT(F$34&amp;"!"&amp;"K"&amp;(7+$O115))</f>
        <v>0</v>
      </c>
      <c r="G115" s="36" cm="1">
        <f t="array" aca="1" ref="G115" ca="1">INDIRECT(G$34&amp;"!"&amp;"K"&amp;(7+$O115))</f>
        <v>0</v>
      </c>
      <c r="H115" s="36" cm="1">
        <f t="array" aca="1" ref="H115" ca="1">INDIRECT(H$34&amp;"!"&amp;"K"&amp;(7+$O115))</f>
        <v>0</v>
      </c>
      <c r="I115" s="36" cm="1">
        <f t="array" aca="1" ref="I115" ca="1">INDIRECT(I$34&amp;"!"&amp;"K"&amp;(7+$O115))</f>
        <v>0</v>
      </c>
      <c r="J115" s="36" cm="1">
        <f t="array" aca="1" ref="J115" ca="1">INDIRECT(J$34&amp;"!"&amp;"K"&amp;(7+$O115))</f>
        <v>0</v>
      </c>
      <c r="K115" s="36" cm="1">
        <f t="array" aca="1" ref="K115" ca="1">INDIRECT(K$34&amp;"!"&amp;"K"&amp;(7+$O115))</f>
        <v>0</v>
      </c>
      <c r="L115" s="36" cm="1">
        <f t="array" aca="1" ref="L115" ca="1">INDIRECT(L$34&amp;"!"&amp;"K"&amp;(7+$O115))</f>
        <v>-1.2933640666906721E-2</v>
      </c>
      <c r="M115" s="36" cm="1">
        <f t="array" aca="1" ref="M115" ca="1">INDIRECT(M$34&amp;"!"&amp;"K"&amp;(7+$O115))</f>
        <v>0</v>
      </c>
      <c r="N115" s="36" cm="1">
        <f t="array" aca="1" ref="N115" ca="1">INDIRECT(N$34&amp;"!"&amp;"K"&amp;(7+$O115))</f>
        <v>0</v>
      </c>
      <c r="O115" s="57">
        <f t="shared" si="66"/>
        <v>78</v>
      </c>
      <c r="R115">
        <f t="shared" si="65"/>
        <v>20052</v>
      </c>
      <c r="S115" s="29">
        <f t="shared" ca="1" si="52"/>
        <v>9.1577509854334549E-2</v>
      </c>
      <c r="T115" s="29">
        <f t="shared" ca="1" si="53"/>
        <v>0.15644367469411913</v>
      </c>
      <c r="U115" s="29">
        <f t="shared" ca="1" si="54"/>
        <v>9.5093237122738428E-2</v>
      </c>
      <c r="V115" s="29">
        <f t="shared" ca="1" si="55"/>
        <v>4.5258846950263498E-2</v>
      </c>
      <c r="W115" s="29">
        <f t="shared" ca="1" si="56"/>
        <v>0.15644367469411913</v>
      </c>
      <c r="X115" s="29">
        <f t="shared" ca="1" si="57"/>
        <v>9.5093237122738428E-2</v>
      </c>
      <c r="Y115" s="29">
        <f t="shared" ca="1" si="58"/>
        <v>9.5093237122738428E-2</v>
      </c>
      <c r="Z115" s="29">
        <f t="shared" ca="1" si="59"/>
        <v>9.1577509854334549E-2</v>
      </c>
      <c r="AA115" s="29">
        <f t="shared" ca="1" si="60"/>
        <v>9.5093237122738428E-2</v>
      </c>
      <c r="AB115" s="29">
        <f t="shared" ca="1" si="61"/>
        <v>9.1577509854334549E-2</v>
      </c>
      <c r="AC115" s="29">
        <f t="shared" ca="1" si="62"/>
        <v>-1.2933640666906721E-2</v>
      </c>
      <c r="AD115" s="29">
        <f t="shared" ca="1" si="63"/>
        <v>0.15644367469411913</v>
      </c>
      <c r="AE115" s="29">
        <f t="shared" ca="1" si="64"/>
        <v>9.1577509854334549E-2</v>
      </c>
      <c r="AG115" s="39">
        <f t="shared" si="51"/>
        <v>82</v>
      </c>
      <c r="AI115" s="32"/>
      <c r="AJ115" s="32"/>
    </row>
    <row r="116" spans="1:36" x14ac:dyDescent="0.25">
      <c r="A116">
        <f>Apartment!A86</f>
        <v>20051</v>
      </c>
      <c r="B116" s="36" cm="1">
        <f t="array" aca="1" ref="B116" ca="1">INDIRECT(B$34&amp;"!"&amp;"K"&amp;(7+$O116))</f>
        <v>3.5333352407484586E-2</v>
      </c>
      <c r="C116" s="36" cm="1">
        <f t="array" aca="1" ref="C116" ca="1">INDIRECT(C$34&amp;"!"&amp;"K"&amp;(7+$O116))</f>
        <v>1.0876954870247646E-2</v>
      </c>
      <c r="D116" s="36" cm="1">
        <f t="array" aca="1" ref="D116" ca="1">INDIRECT(D$34&amp;"!"&amp;"K"&amp;(7+$O116))</f>
        <v>1.2974777736621368E-2</v>
      </c>
      <c r="E116" s="36" cm="1">
        <f t="array" aca="1" ref="E116" ca="1">INDIRECT(E$34&amp;"!"&amp;"K"&amp;(7+$O116))</f>
        <v>-2.0490861968865404E-2</v>
      </c>
      <c r="F116" s="36" cm="1">
        <f t="array" aca="1" ref="F116" ca="1">INDIRECT(F$34&amp;"!"&amp;"K"&amp;(7+$O116))</f>
        <v>0</v>
      </c>
      <c r="G116" s="36" cm="1">
        <f t="array" aca="1" ref="G116" ca="1">INDIRECT(G$34&amp;"!"&amp;"K"&amp;(7+$O116))</f>
        <v>0</v>
      </c>
      <c r="H116" s="36" cm="1">
        <f t="array" aca="1" ref="H116" ca="1">INDIRECT(H$34&amp;"!"&amp;"K"&amp;(7+$O116))</f>
        <v>0</v>
      </c>
      <c r="I116" s="36" cm="1">
        <f t="array" aca="1" ref="I116" ca="1">INDIRECT(I$34&amp;"!"&amp;"K"&amp;(7+$O116))</f>
        <v>0</v>
      </c>
      <c r="J116" s="36" cm="1">
        <f t="array" aca="1" ref="J116" ca="1">INDIRECT(J$34&amp;"!"&amp;"K"&amp;(7+$O116))</f>
        <v>0</v>
      </c>
      <c r="K116" s="36" cm="1">
        <f t="array" aca="1" ref="K116" ca="1">INDIRECT(K$34&amp;"!"&amp;"K"&amp;(7+$O116))</f>
        <v>0</v>
      </c>
      <c r="L116" s="36" cm="1">
        <f t="array" aca="1" ref="L116" ca="1">INDIRECT(L$34&amp;"!"&amp;"K"&amp;(7+$O116))</f>
        <v>0.10180987623345228</v>
      </c>
      <c r="M116" s="36" cm="1">
        <f t="array" aca="1" ref="M116" ca="1">INDIRECT(M$34&amp;"!"&amp;"K"&amp;(7+$O116))</f>
        <v>0</v>
      </c>
      <c r="N116" s="36" cm="1">
        <f t="array" aca="1" ref="N116" ca="1">INDIRECT(N$34&amp;"!"&amp;"K"&amp;(7+$O116))</f>
        <v>0</v>
      </c>
      <c r="O116" s="57">
        <f t="shared" si="66"/>
        <v>79</v>
      </c>
      <c r="Q116" t="s">
        <v>41</v>
      </c>
      <c r="R116">
        <f t="shared" si="65"/>
        <v>20051</v>
      </c>
      <c r="S116" s="29">
        <f t="shared" ca="1" si="52"/>
        <v>3.5333352407484586E-2</v>
      </c>
      <c r="T116" s="29">
        <f t="shared" ca="1" si="53"/>
        <v>1.0876954870247646E-2</v>
      </c>
      <c r="U116" s="29">
        <f t="shared" ca="1" si="54"/>
        <v>1.2974777736621368E-2</v>
      </c>
      <c r="V116" s="29">
        <f t="shared" ca="1" si="55"/>
        <v>-2.0490861968865404E-2</v>
      </c>
      <c r="W116" s="29">
        <f t="shared" ca="1" si="56"/>
        <v>1.0876954870247646E-2</v>
      </c>
      <c r="X116" s="29">
        <f t="shared" ca="1" si="57"/>
        <v>1.2974777736621368E-2</v>
      </c>
      <c r="Y116" s="29">
        <f t="shared" ca="1" si="58"/>
        <v>1.2974777736621368E-2</v>
      </c>
      <c r="Z116" s="29">
        <f t="shared" ca="1" si="59"/>
        <v>3.5333352407484586E-2</v>
      </c>
      <c r="AA116" s="29">
        <f t="shared" ca="1" si="60"/>
        <v>1.2974777736621368E-2</v>
      </c>
      <c r="AB116" s="29">
        <f t="shared" ca="1" si="61"/>
        <v>3.5333352407484586E-2</v>
      </c>
      <c r="AC116" s="29">
        <f t="shared" ca="1" si="62"/>
        <v>0.10180987623345228</v>
      </c>
      <c r="AD116" s="29">
        <f t="shared" ca="1" si="63"/>
        <v>1.0876954870247646E-2</v>
      </c>
      <c r="AE116" s="29">
        <f t="shared" ca="1" si="64"/>
        <v>3.5333352407484586E-2</v>
      </c>
      <c r="AG116" s="39">
        <f t="shared" si="51"/>
        <v>83</v>
      </c>
      <c r="AI116" s="32"/>
      <c r="AJ116" s="32"/>
    </row>
    <row r="117" spans="1:36" x14ac:dyDescent="0.25">
      <c r="A117">
        <f>Apartment!A87</f>
        <v>20044</v>
      </c>
      <c r="B117" s="36" cm="1">
        <f t="array" aca="1" ref="B117" ca="1">INDIRECT(B$34&amp;"!"&amp;"K"&amp;(7+$O117))</f>
        <v>5.4166278346425401E-2</v>
      </c>
      <c r="C117" s="36" cm="1">
        <f t="array" aca="1" ref="C117" ca="1">INDIRECT(C$34&amp;"!"&amp;"K"&amp;(7+$O117))</f>
        <v>5.9007005675776103E-2</v>
      </c>
      <c r="D117" s="36" cm="1">
        <f t="array" aca="1" ref="D117" ca="1">INDIRECT(D$34&amp;"!"&amp;"K"&amp;(7+$O117))</f>
        <v>6.3831689493787591E-2</v>
      </c>
      <c r="E117" s="36" cm="1">
        <f t="array" aca="1" ref="E117" ca="1">INDIRECT(E$34&amp;"!"&amp;"K"&amp;(7+$O117))</f>
        <v>0.1319132289564704</v>
      </c>
      <c r="F117" s="36" cm="1">
        <f t="array" aca="1" ref="F117" ca="1">INDIRECT(F$34&amp;"!"&amp;"K"&amp;(7+$O117))</f>
        <v>0</v>
      </c>
      <c r="G117" s="36" cm="1">
        <f t="array" aca="1" ref="G117" ca="1">INDIRECT(G$34&amp;"!"&amp;"K"&amp;(7+$O117))</f>
        <v>0</v>
      </c>
      <c r="H117" s="36" cm="1">
        <f t="array" aca="1" ref="H117" ca="1">INDIRECT(H$34&amp;"!"&amp;"K"&amp;(7+$O117))</f>
        <v>0</v>
      </c>
      <c r="I117" s="36" cm="1">
        <f t="array" aca="1" ref="I117" ca="1">INDIRECT(I$34&amp;"!"&amp;"K"&amp;(7+$O117))</f>
        <v>0</v>
      </c>
      <c r="J117" s="36" cm="1">
        <f t="array" aca="1" ref="J117" ca="1">INDIRECT(J$34&amp;"!"&amp;"K"&amp;(7+$O117))</f>
        <v>0</v>
      </c>
      <c r="K117" s="36" cm="1">
        <f t="array" aca="1" ref="K117" ca="1">INDIRECT(K$34&amp;"!"&amp;"K"&amp;(7+$O117))</f>
        <v>0</v>
      </c>
      <c r="L117" s="36" cm="1">
        <f t="array" aca="1" ref="L117" ca="1">INDIRECT(L$34&amp;"!"&amp;"K"&amp;(7+$O117))</f>
        <v>0.10517161557460808</v>
      </c>
      <c r="M117" s="36" cm="1">
        <f t="array" aca="1" ref="M117" ca="1">INDIRECT(M$34&amp;"!"&amp;"K"&amp;(7+$O117))</f>
        <v>0</v>
      </c>
      <c r="N117" s="36" cm="1">
        <f t="array" aca="1" ref="N117" ca="1">INDIRECT(N$34&amp;"!"&amp;"K"&amp;(7+$O117))</f>
        <v>0</v>
      </c>
      <c r="O117" s="57">
        <f t="shared" si="66"/>
        <v>80</v>
      </c>
      <c r="Q117" t="s">
        <v>41</v>
      </c>
      <c r="R117">
        <f t="shared" si="65"/>
        <v>20044</v>
      </c>
      <c r="S117" s="29">
        <f t="shared" ca="1" si="52"/>
        <v>5.4166278346425401E-2</v>
      </c>
      <c r="T117" s="29">
        <f t="shared" ca="1" si="53"/>
        <v>5.9007005675776103E-2</v>
      </c>
      <c r="U117" s="29">
        <f t="shared" ca="1" si="54"/>
        <v>6.3831689493787591E-2</v>
      </c>
      <c r="V117" s="29">
        <f t="shared" ca="1" si="55"/>
        <v>0.1319132289564704</v>
      </c>
      <c r="W117" s="29">
        <f t="shared" ca="1" si="56"/>
        <v>5.9007005675776103E-2</v>
      </c>
      <c r="X117" s="29">
        <f t="shared" ca="1" si="57"/>
        <v>6.3831689493787591E-2</v>
      </c>
      <c r="Y117" s="29">
        <f t="shared" ca="1" si="58"/>
        <v>6.3831689493787591E-2</v>
      </c>
      <c r="Z117" s="29">
        <f t="shared" ca="1" si="59"/>
        <v>5.4166278346425401E-2</v>
      </c>
      <c r="AA117" s="29">
        <f t="shared" ca="1" si="60"/>
        <v>6.3831689493787591E-2</v>
      </c>
      <c r="AB117" s="29">
        <f t="shared" ca="1" si="61"/>
        <v>5.4166278346425401E-2</v>
      </c>
      <c r="AC117" s="29">
        <f t="shared" ca="1" si="62"/>
        <v>0.10517161557460808</v>
      </c>
      <c r="AD117" s="29">
        <f t="shared" ca="1" si="63"/>
        <v>5.9007005675776103E-2</v>
      </c>
      <c r="AE117" s="29">
        <f t="shared" ca="1" si="64"/>
        <v>5.4166278346425401E-2</v>
      </c>
      <c r="AG117" s="39">
        <f t="shared" si="51"/>
        <v>84</v>
      </c>
    </row>
    <row r="118" spans="1:36" x14ac:dyDescent="0.25">
      <c r="A118">
        <f>Apartment!A88</f>
        <v>20043</v>
      </c>
      <c r="B118" s="36" cm="1">
        <f t="array" aca="1" ref="B118" ca="1">INDIRECT(B$34&amp;"!"&amp;"K"&amp;(7+$O118))</f>
        <v>3.2478490567939389E-2</v>
      </c>
      <c r="C118" s="36" cm="1">
        <f t="array" aca="1" ref="C118" ca="1">INDIRECT(C$34&amp;"!"&amp;"K"&amp;(7+$O118))</f>
        <v>2.7656000000000125E-2</v>
      </c>
      <c r="D118" s="36" cm="1">
        <f t="array" aca="1" ref="D118" ca="1">INDIRECT(D$34&amp;"!"&amp;"K"&amp;(7+$O118))</f>
        <v>5.8985403786641966E-2</v>
      </c>
      <c r="E118" s="36" cm="1">
        <f t="array" aca="1" ref="E118" ca="1">INDIRECT(E$34&amp;"!"&amp;"K"&amp;(7+$O118))</f>
        <v>4.6673986579292892E-2</v>
      </c>
      <c r="F118" s="36" cm="1">
        <f t="array" aca="1" ref="F118" ca="1">INDIRECT(F$34&amp;"!"&amp;"K"&amp;(7+$O118))</f>
        <v>0</v>
      </c>
      <c r="G118" s="36" cm="1">
        <f t="array" aca="1" ref="G118" ca="1">INDIRECT(G$34&amp;"!"&amp;"K"&amp;(7+$O118))</f>
        <v>0</v>
      </c>
      <c r="H118" s="36" cm="1">
        <f t="array" aca="1" ref="H118" ca="1">INDIRECT(H$34&amp;"!"&amp;"K"&amp;(7+$O118))</f>
        <v>0</v>
      </c>
      <c r="I118" s="36" cm="1">
        <f t="array" aca="1" ref="I118" ca="1">INDIRECT(I$34&amp;"!"&amp;"K"&amp;(7+$O118))</f>
        <v>0</v>
      </c>
      <c r="J118" s="36" cm="1">
        <f t="array" aca="1" ref="J118" ca="1">INDIRECT(J$34&amp;"!"&amp;"K"&amp;(7+$O118))</f>
        <v>0</v>
      </c>
      <c r="K118" s="36" cm="1">
        <f t="array" aca="1" ref="K118" ca="1">INDIRECT(K$34&amp;"!"&amp;"K"&amp;(7+$O118))</f>
        <v>0</v>
      </c>
      <c r="L118" s="36" cm="1">
        <f t="array" aca="1" ref="L118" ca="1">INDIRECT(L$34&amp;"!"&amp;"K"&amp;(7+$O118))</f>
        <v>2.4027719194560149E-2</v>
      </c>
      <c r="M118" s="36" cm="1">
        <f t="array" aca="1" ref="M118" ca="1">INDIRECT(M$34&amp;"!"&amp;"K"&amp;(7+$O118))</f>
        <v>0</v>
      </c>
      <c r="N118" s="36" cm="1">
        <f t="array" aca="1" ref="N118" ca="1">INDIRECT(N$34&amp;"!"&amp;"K"&amp;(7+$O118))</f>
        <v>0</v>
      </c>
      <c r="O118" s="57">
        <f t="shared" si="66"/>
        <v>81</v>
      </c>
      <c r="R118">
        <f t="shared" si="65"/>
        <v>20043</v>
      </c>
      <c r="S118" s="29">
        <f t="shared" ca="1" si="52"/>
        <v>3.2478490567939389E-2</v>
      </c>
      <c r="T118" s="29">
        <f t="shared" ca="1" si="53"/>
        <v>2.7656000000000125E-2</v>
      </c>
      <c r="U118" s="29">
        <f t="shared" ca="1" si="54"/>
        <v>5.8985403786641966E-2</v>
      </c>
      <c r="V118" s="29">
        <f t="shared" ca="1" si="55"/>
        <v>4.6673986579292892E-2</v>
      </c>
      <c r="W118" s="29">
        <f t="shared" ca="1" si="56"/>
        <v>2.7656000000000125E-2</v>
      </c>
      <c r="X118" s="29">
        <f t="shared" ca="1" si="57"/>
        <v>5.8985403786641966E-2</v>
      </c>
      <c r="Y118" s="29">
        <f t="shared" ca="1" si="58"/>
        <v>5.8985403786641966E-2</v>
      </c>
      <c r="Z118" s="29">
        <f t="shared" ca="1" si="59"/>
        <v>3.2478490567939389E-2</v>
      </c>
      <c r="AA118" s="29">
        <f t="shared" ca="1" si="60"/>
        <v>5.8985403786641966E-2</v>
      </c>
      <c r="AB118" s="29">
        <f t="shared" ca="1" si="61"/>
        <v>3.2478490567939389E-2</v>
      </c>
      <c r="AC118" s="29">
        <f t="shared" ca="1" si="62"/>
        <v>2.4027719194560149E-2</v>
      </c>
      <c r="AD118" s="29">
        <f t="shared" ca="1" si="63"/>
        <v>2.7656000000000125E-2</v>
      </c>
      <c r="AE118" s="29">
        <f t="shared" ca="1" si="64"/>
        <v>3.2478490567939389E-2</v>
      </c>
      <c r="AG118" s="39">
        <f t="shared" si="51"/>
        <v>85</v>
      </c>
    </row>
    <row r="119" spans="1:36" x14ac:dyDescent="0.25">
      <c r="A119">
        <f>Apartment!A89</f>
        <v>20042</v>
      </c>
      <c r="B119" s="36" cm="1">
        <f t="array" aca="1" ref="B119" ca="1">INDIRECT(B$34&amp;"!"&amp;"K"&amp;(7+$O119))</f>
        <v>2.2378170463654534E-2</v>
      </c>
      <c r="C119" s="36" cm="1">
        <f t="array" aca="1" ref="C119" ca="1">INDIRECT(C$34&amp;"!"&amp;"K"&amp;(7+$O119))</f>
        <v>3.4083337643044054E-2</v>
      </c>
      <c r="D119" s="36" cm="1">
        <f t="array" aca="1" ref="D119" ca="1">INDIRECT(D$34&amp;"!"&amp;"K"&amp;(7+$O119))</f>
        <v>3.8052788487210609E-2</v>
      </c>
      <c r="E119" s="36" cm="1">
        <f t="array" aca="1" ref="E119" ca="1">INDIRECT(E$34&amp;"!"&amp;"K"&amp;(7+$O119))</f>
        <v>9.9727767588528637E-2</v>
      </c>
      <c r="F119" s="36" cm="1">
        <f t="array" aca="1" ref="F119" ca="1">INDIRECT(F$34&amp;"!"&amp;"K"&amp;(7+$O119))</f>
        <v>0</v>
      </c>
      <c r="G119" s="36" cm="1">
        <f t="array" aca="1" ref="G119" ca="1">INDIRECT(G$34&amp;"!"&amp;"K"&amp;(7+$O119))</f>
        <v>0</v>
      </c>
      <c r="H119" s="36" cm="1">
        <f t="array" aca="1" ref="H119" ca="1">INDIRECT(H$34&amp;"!"&amp;"K"&amp;(7+$O119))</f>
        <v>0</v>
      </c>
      <c r="I119" s="36" cm="1">
        <f t="array" aca="1" ref="I119" ca="1">INDIRECT(I$34&amp;"!"&amp;"K"&amp;(7+$O119))</f>
        <v>0</v>
      </c>
      <c r="J119" s="36" cm="1">
        <f t="array" aca="1" ref="J119" ca="1">INDIRECT(J$34&amp;"!"&amp;"K"&amp;(7+$O119))</f>
        <v>0</v>
      </c>
      <c r="K119" s="36" cm="1">
        <f t="array" aca="1" ref="K119" ca="1">INDIRECT(K$34&amp;"!"&amp;"K"&amp;(7+$O119))</f>
        <v>0</v>
      </c>
      <c r="L119" s="36" cm="1">
        <f t="array" aca="1" ref="L119" ca="1">INDIRECT(L$34&amp;"!"&amp;"K"&amp;(7+$O119))</f>
        <v>3.4959324177304518E-2</v>
      </c>
      <c r="M119" s="36" cm="1">
        <f t="array" aca="1" ref="M119" ca="1">INDIRECT(M$34&amp;"!"&amp;"K"&amp;(7+$O119))</f>
        <v>0</v>
      </c>
      <c r="N119" s="36" cm="1">
        <f t="array" aca="1" ref="N119" ca="1">INDIRECT(N$34&amp;"!"&amp;"K"&amp;(7+$O119))</f>
        <v>0</v>
      </c>
      <c r="O119" s="57">
        <f t="shared" si="66"/>
        <v>82</v>
      </c>
      <c r="R119">
        <f t="shared" si="65"/>
        <v>20042</v>
      </c>
      <c r="S119" s="29">
        <f t="shared" ca="1" si="52"/>
        <v>2.2378170463654534E-2</v>
      </c>
      <c r="T119" s="29">
        <f t="shared" ca="1" si="53"/>
        <v>3.4083337643044054E-2</v>
      </c>
      <c r="U119" s="29">
        <f t="shared" ca="1" si="54"/>
        <v>3.8052788487210609E-2</v>
      </c>
      <c r="V119" s="29">
        <f t="shared" ca="1" si="55"/>
        <v>9.9727767588528637E-2</v>
      </c>
      <c r="W119" s="29">
        <f t="shared" ca="1" si="56"/>
        <v>3.4083337643044054E-2</v>
      </c>
      <c r="X119" s="29">
        <f t="shared" ca="1" si="57"/>
        <v>3.8052788487210609E-2</v>
      </c>
      <c r="Y119" s="29">
        <f t="shared" ca="1" si="58"/>
        <v>3.8052788487210609E-2</v>
      </c>
      <c r="Z119" s="29">
        <f t="shared" ca="1" si="59"/>
        <v>2.2378170463654534E-2</v>
      </c>
      <c r="AA119" s="29">
        <f t="shared" ca="1" si="60"/>
        <v>3.8052788487210609E-2</v>
      </c>
      <c r="AB119" s="29">
        <f t="shared" ca="1" si="61"/>
        <v>2.2378170463654534E-2</v>
      </c>
      <c r="AC119" s="29">
        <f t="shared" ca="1" si="62"/>
        <v>3.4959324177304518E-2</v>
      </c>
      <c r="AD119" s="29">
        <f t="shared" ca="1" si="63"/>
        <v>3.4083337643044054E-2</v>
      </c>
      <c r="AE119" s="29">
        <f t="shared" ca="1" si="64"/>
        <v>2.2378170463654534E-2</v>
      </c>
      <c r="AG119" s="39">
        <f t="shared" si="51"/>
        <v>86</v>
      </c>
    </row>
    <row r="120" spans="1:36" x14ac:dyDescent="0.25">
      <c r="A120">
        <f>Apartment!A90</f>
        <v>20041</v>
      </c>
      <c r="B120" s="36" cm="1">
        <f t="array" aca="1" ref="B120" ca="1">INDIRECT(B$34&amp;"!"&amp;"K"&amp;(7+$O120))</f>
        <v>4.5751965610812295E-2</v>
      </c>
      <c r="C120" s="36" cm="1">
        <f t="array" aca="1" ref="C120" ca="1">INDIRECT(C$34&amp;"!"&amp;"K"&amp;(7+$O120))</f>
        <v>2.4647359545706182E-2</v>
      </c>
      <c r="D120" s="36" cm="1">
        <f t="array" aca="1" ref="D120" ca="1">INDIRECT(D$34&amp;"!"&amp;"K"&amp;(7+$O120))</f>
        <v>2.4932023904696177E-2</v>
      </c>
      <c r="E120" s="36" cm="1">
        <f t="array" aca="1" ref="E120" ca="1">INDIRECT(E$34&amp;"!"&amp;"K"&amp;(7+$O120))</f>
        <v>-3.0417734305078215E-2</v>
      </c>
      <c r="F120" s="36" cm="1">
        <f t="array" aca="1" ref="F120" ca="1">INDIRECT(F$34&amp;"!"&amp;"K"&amp;(7+$O120))</f>
        <v>0</v>
      </c>
      <c r="G120" s="36" cm="1">
        <f t="array" aca="1" ref="G120" ca="1">INDIRECT(G$34&amp;"!"&amp;"K"&amp;(7+$O120))</f>
        <v>0</v>
      </c>
      <c r="H120" s="36" cm="1">
        <f t="array" aca="1" ref="H120" ca="1">INDIRECT(H$34&amp;"!"&amp;"K"&amp;(7+$O120))</f>
        <v>0</v>
      </c>
      <c r="I120" s="36" cm="1">
        <f t="array" aca="1" ref="I120" ca="1">INDIRECT(I$34&amp;"!"&amp;"K"&amp;(7+$O120))</f>
        <v>0</v>
      </c>
      <c r="J120" s="36" cm="1">
        <f t="array" aca="1" ref="J120" ca="1">INDIRECT(J$34&amp;"!"&amp;"K"&amp;(7+$O120))</f>
        <v>0</v>
      </c>
      <c r="K120" s="36" cm="1">
        <f t="array" aca="1" ref="K120" ca="1">INDIRECT(K$34&amp;"!"&amp;"K"&amp;(7+$O120))</f>
        <v>0</v>
      </c>
      <c r="L120" s="36" cm="1">
        <f t="array" aca="1" ref="L120" ca="1">INDIRECT(L$34&amp;"!"&amp;"K"&amp;(7+$O120))</f>
        <v>2.9145851074473095E-2</v>
      </c>
      <c r="M120" s="36" cm="1">
        <f t="array" aca="1" ref="M120" ca="1">INDIRECT(M$34&amp;"!"&amp;"K"&amp;(7+$O120))</f>
        <v>0</v>
      </c>
      <c r="N120" s="36" cm="1">
        <f t="array" aca="1" ref="N120" ca="1">INDIRECT(N$34&amp;"!"&amp;"K"&amp;(7+$O120))</f>
        <v>0</v>
      </c>
      <c r="O120" s="57">
        <f t="shared" si="66"/>
        <v>83</v>
      </c>
      <c r="R120">
        <f t="shared" si="65"/>
        <v>20041</v>
      </c>
      <c r="S120" s="29">
        <f t="shared" ca="1" si="52"/>
        <v>4.5751965610812295E-2</v>
      </c>
      <c r="T120" s="29">
        <f t="shared" ca="1" si="53"/>
        <v>2.4647359545706182E-2</v>
      </c>
      <c r="U120" s="29">
        <f t="shared" ca="1" si="54"/>
        <v>2.4932023904696177E-2</v>
      </c>
      <c r="V120" s="29">
        <f t="shared" ca="1" si="55"/>
        <v>-3.0417734305078215E-2</v>
      </c>
      <c r="W120" s="29">
        <f t="shared" ca="1" si="56"/>
        <v>2.4647359545706182E-2</v>
      </c>
      <c r="X120" s="29">
        <f t="shared" ca="1" si="57"/>
        <v>2.4932023904696177E-2</v>
      </c>
      <c r="Y120" s="29">
        <f t="shared" ca="1" si="58"/>
        <v>2.4932023904696177E-2</v>
      </c>
      <c r="Z120" s="29">
        <f t="shared" ca="1" si="59"/>
        <v>4.5751965610812295E-2</v>
      </c>
      <c r="AA120" s="29">
        <f t="shared" ca="1" si="60"/>
        <v>2.4932023904696177E-2</v>
      </c>
      <c r="AB120" s="29">
        <f t="shared" ca="1" si="61"/>
        <v>4.5751965610812295E-2</v>
      </c>
      <c r="AC120" s="29">
        <f t="shared" ca="1" si="62"/>
        <v>2.9145851074473095E-2</v>
      </c>
      <c r="AD120" s="29">
        <f t="shared" ca="1" si="63"/>
        <v>2.4647359545706182E-2</v>
      </c>
      <c r="AE120" s="29">
        <f t="shared" ca="1" si="64"/>
        <v>4.5751965610812295E-2</v>
      </c>
      <c r="AG120" s="39">
        <f t="shared" si="51"/>
        <v>87</v>
      </c>
    </row>
    <row r="121" spans="1:36" x14ac:dyDescent="0.25">
      <c r="A121">
        <f>Apartment!A91</f>
        <v>20034</v>
      </c>
      <c r="B121" s="36" cm="1">
        <f t="array" aca="1" ref="B121" ca="1">INDIRECT(B$34&amp;"!"&amp;"K"&amp;(7+$O121))</f>
        <v>2.1444568301527633E-2</v>
      </c>
      <c r="C121" s="36" cm="1">
        <f t="array" aca="1" ref="C121" ca="1">INDIRECT(C$34&amp;"!"&amp;"K"&amp;(7+$O121))</f>
        <v>2.8561353739763762E-2</v>
      </c>
      <c r="D121" s="36" cm="1">
        <f t="array" aca="1" ref="D121" ca="1">INDIRECT(D$34&amp;"!"&amp;"K"&amp;(7+$O121))</f>
        <v>2.9930837579280611E-2</v>
      </c>
      <c r="E121" s="36" cm="1">
        <f t="array" aca="1" ref="E121" ca="1">INDIRECT(E$34&amp;"!"&amp;"K"&amp;(7+$O121))</f>
        <v>0.13335489442243187</v>
      </c>
      <c r="F121" s="36" cm="1">
        <f t="array" aca="1" ref="F121" ca="1">INDIRECT(F$34&amp;"!"&amp;"K"&amp;(7+$O121))</f>
        <v>0</v>
      </c>
      <c r="G121" s="36" cm="1">
        <f t="array" aca="1" ref="G121" ca="1">INDIRECT(G$34&amp;"!"&amp;"K"&amp;(7+$O121))</f>
        <v>0</v>
      </c>
      <c r="H121" s="36" cm="1">
        <f t="array" aca="1" ref="H121" ca="1">INDIRECT(H$34&amp;"!"&amp;"K"&amp;(7+$O121))</f>
        <v>0</v>
      </c>
      <c r="I121" s="36" cm="1">
        <f t="array" aca="1" ref="I121" ca="1">INDIRECT(I$34&amp;"!"&amp;"K"&amp;(7+$O121))</f>
        <v>0</v>
      </c>
      <c r="J121" s="36" cm="1">
        <f t="array" aca="1" ref="J121" ca="1">INDIRECT(J$34&amp;"!"&amp;"K"&amp;(7+$O121))</f>
        <v>0</v>
      </c>
      <c r="K121" s="36" cm="1">
        <f t="array" aca="1" ref="K121" ca="1">INDIRECT(K$34&amp;"!"&amp;"K"&amp;(7+$O121))</f>
        <v>0</v>
      </c>
      <c r="L121" s="36" cm="1">
        <f t="array" aca="1" ref="L121" ca="1">INDIRECT(L$34&amp;"!"&amp;"K"&amp;(7+$O121))</f>
        <v>5.4777583833444776E-2</v>
      </c>
      <c r="M121" s="36" cm="1">
        <f t="array" aca="1" ref="M121" ca="1">INDIRECT(M$34&amp;"!"&amp;"K"&amp;(7+$O121))</f>
        <v>0</v>
      </c>
      <c r="N121" s="36" cm="1">
        <f t="array" aca="1" ref="N121" ca="1">INDIRECT(N$34&amp;"!"&amp;"K"&amp;(7+$O121))</f>
        <v>0</v>
      </c>
      <c r="O121" s="57">
        <f t="shared" si="66"/>
        <v>84</v>
      </c>
      <c r="R121">
        <f t="shared" si="65"/>
        <v>20034</v>
      </c>
      <c r="S121" s="29">
        <f t="shared" ca="1" si="52"/>
        <v>2.1444568301527633E-2</v>
      </c>
      <c r="T121" s="29">
        <f t="shared" ca="1" si="53"/>
        <v>2.8561353739763762E-2</v>
      </c>
      <c r="U121" s="29">
        <f t="shared" ca="1" si="54"/>
        <v>2.9930837579280611E-2</v>
      </c>
      <c r="V121" s="29">
        <f t="shared" ca="1" si="55"/>
        <v>0.13335489442243187</v>
      </c>
      <c r="W121" s="29">
        <f t="shared" ca="1" si="56"/>
        <v>2.8561353739763762E-2</v>
      </c>
      <c r="X121" s="29">
        <f t="shared" ca="1" si="57"/>
        <v>2.9930837579280611E-2</v>
      </c>
      <c r="Y121" s="29">
        <f t="shared" ca="1" si="58"/>
        <v>2.9930837579280611E-2</v>
      </c>
      <c r="Z121" s="29">
        <f t="shared" ca="1" si="59"/>
        <v>2.1444568301527633E-2</v>
      </c>
      <c r="AA121" s="29">
        <f t="shared" ca="1" si="60"/>
        <v>2.9930837579280611E-2</v>
      </c>
      <c r="AB121" s="29">
        <f t="shared" ca="1" si="61"/>
        <v>2.1444568301527633E-2</v>
      </c>
      <c r="AC121" s="29">
        <f t="shared" ca="1" si="62"/>
        <v>5.4777583833444776E-2</v>
      </c>
      <c r="AD121" s="29">
        <f t="shared" ca="1" si="63"/>
        <v>2.8561353739763762E-2</v>
      </c>
      <c r="AE121" s="29">
        <f t="shared" ca="1" si="64"/>
        <v>2.1444568301527633E-2</v>
      </c>
      <c r="AG121" s="39">
        <f t="shared" si="51"/>
        <v>88</v>
      </c>
    </row>
    <row r="122" spans="1:36" x14ac:dyDescent="0.25">
      <c r="A122">
        <f>Apartment!A92</f>
        <v>20033</v>
      </c>
      <c r="B122" s="36" cm="1">
        <f t="array" aca="1" ref="B122" ca="1">INDIRECT(B$34&amp;"!"&amp;"K"&amp;(7+$O122))</f>
        <v>1.7213419039784128E-2</v>
      </c>
      <c r="C122" s="36" cm="1">
        <f t="array" aca="1" ref="C122" ca="1">INDIRECT(C$34&amp;"!"&amp;"K"&amp;(7+$O122))</f>
        <v>4.0550644730334096E-2</v>
      </c>
      <c r="D122" s="36" cm="1">
        <f t="array" aca="1" ref="D122" ca="1">INDIRECT(D$34&amp;"!"&amp;"K"&amp;(7+$O122))</f>
        <v>9.6877309496925523E-3</v>
      </c>
      <c r="E122" s="36" cm="1">
        <f t="array" aca="1" ref="E122" ca="1">INDIRECT(E$34&amp;"!"&amp;"K"&amp;(7+$O122))</f>
        <v>1.1577889081365589E-2</v>
      </c>
      <c r="F122" s="36" cm="1">
        <f t="array" aca="1" ref="F122" ca="1">INDIRECT(F$34&amp;"!"&amp;"K"&amp;(7+$O122))</f>
        <v>0</v>
      </c>
      <c r="G122" s="36" cm="1">
        <f t="array" aca="1" ref="G122" ca="1">INDIRECT(G$34&amp;"!"&amp;"K"&amp;(7+$O122))</f>
        <v>0</v>
      </c>
      <c r="H122" s="36" cm="1">
        <f t="array" aca="1" ref="H122" ca="1">INDIRECT(H$34&amp;"!"&amp;"K"&amp;(7+$O122))</f>
        <v>0</v>
      </c>
      <c r="I122" s="36" cm="1">
        <f t="array" aca="1" ref="I122" ca="1">INDIRECT(I$34&amp;"!"&amp;"K"&amp;(7+$O122))</f>
        <v>0</v>
      </c>
      <c r="J122" s="36" cm="1">
        <f t="array" aca="1" ref="J122" ca="1">INDIRECT(J$34&amp;"!"&amp;"K"&amp;(7+$O122))</f>
        <v>0</v>
      </c>
      <c r="K122" s="36" cm="1">
        <f t="array" aca="1" ref="K122" ca="1">INDIRECT(K$34&amp;"!"&amp;"K"&amp;(7+$O122))</f>
        <v>0</v>
      </c>
      <c r="L122" s="36" cm="1">
        <f t="array" aca="1" ref="L122" ca="1">INDIRECT(L$34&amp;"!"&amp;"K"&amp;(7+$O122))</f>
        <v>2.2240896518912701E-2</v>
      </c>
      <c r="M122" s="36" cm="1">
        <f t="array" aca="1" ref="M122" ca="1">INDIRECT(M$34&amp;"!"&amp;"K"&amp;(7+$O122))</f>
        <v>0</v>
      </c>
      <c r="N122" s="36" cm="1">
        <f t="array" aca="1" ref="N122" ca="1">INDIRECT(N$34&amp;"!"&amp;"K"&amp;(7+$O122))</f>
        <v>0</v>
      </c>
      <c r="O122" s="57">
        <f t="shared" si="66"/>
        <v>85</v>
      </c>
      <c r="R122">
        <f t="shared" si="65"/>
        <v>20033</v>
      </c>
      <c r="S122" s="29">
        <f t="shared" ca="1" si="52"/>
        <v>1.7213419039784128E-2</v>
      </c>
      <c r="T122" s="29">
        <f t="shared" ca="1" si="53"/>
        <v>4.0550644730334096E-2</v>
      </c>
      <c r="U122" s="29">
        <f t="shared" ca="1" si="54"/>
        <v>9.6877309496925523E-3</v>
      </c>
      <c r="V122" s="29">
        <f t="shared" ca="1" si="55"/>
        <v>1.1577889081365589E-2</v>
      </c>
      <c r="W122" s="29">
        <f t="shared" ca="1" si="56"/>
        <v>4.0550644730334096E-2</v>
      </c>
      <c r="X122" s="29">
        <f t="shared" ca="1" si="57"/>
        <v>9.6877309496925523E-3</v>
      </c>
      <c r="Y122" s="29">
        <f t="shared" ca="1" si="58"/>
        <v>9.6877309496925523E-3</v>
      </c>
      <c r="Z122" s="29">
        <f t="shared" ca="1" si="59"/>
        <v>1.7213419039784128E-2</v>
      </c>
      <c r="AA122" s="29">
        <f t="shared" ca="1" si="60"/>
        <v>9.6877309496925523E-3</v>
      </c>
      <c r="AB122" s="29">
        <f t="shared" ca="1" si="61"/>
        <v>1.7213419039784128E-2</v>
      </c>
      <c r="AC122" s="29">
        <f t="shared" ca="1" si="62"/>
        <v>2.2240896518912701E-2</v>
      </c>
      <c r="AD122" s="29">
        <f t="shared" ca="1" si="63"/>
        <v>4.0550644730334096E-2</v>
      </c>
      <c r="AE122" s="29">
        <f t="shared" ca="1" si="64"/>
        <v>1.7213419039784128E-2</v>
      </c>
      <c r="AG122" s="39">
        <f t="shared" si="51"/>
        <v>89</v>
      </c>
    </row>
    <row r="123" spans="1:36" x14ac:dyDescent="0.25">
      <c r="A123">
        <f>Apartment!A93</f>
        <v>20032</v>
      </c>
      <c r="B123" s="36" cm="1">
        <f t="array" aca="1" ref="B123" ca="1">INDIRECT(B$34&amp;"!"&amp;"K"&amp;(7+$O123))</f>
        <v>2.4292196640825381E-2</v>
      </c>
      <c r="C123" s="36" cm="1">
        <f t="array" aca="1" ref="C123" ca="1">INDIRECT(C$34&amp;"!"&amp;"K"&amp;(7+$O123))</f>
        <v>-2.8729476767163087E-3</v>
      </c>
      <c r="D123" s="36" cm="1">
        <f t="array" aca="1" ref="D123" ca="1">INDIRECT(D$34&amp;"!"&amp;"K"&amp;(7+$O123))</f>
        <v>2.0626828834851008E-2</v>
      </c>
      <c r="E123" s="36" cm="1">
        <f t="array" aca="1" ref="E123" ca="1">INDIRECT(E$34&amp;"!"&amp;"K"&amp;(7+$O123))</f>
        <v>6.4675891772824734E-2</v>
      </c>
      <c r="F123" s="36" cm="1">
        <f t="array" aca="1" ref="F123" ca="1">INDIRECT(F$34&amp;"!"&amp;"K"&amp;(7+$O123))</f>
        <v>0</v>
      </c>
      <c r="G123" s="36" cm="1">
        <f t="array" aca="1" ref="G123" ca="1">INDIRECT(G$34&amp;"!"&amp;"K"&amp;(7+$O123))</f>
        <v>0</v>
      </c>
      <c r="H123" s="36" cm="1">
        <f t="array" aca="1" ref="H123" ca="1">INDIRECT(H$34&amp;"!"&amp;"K"&amp;(7+$O123))</f>
        <v>0</v>
      </c>
      <c r="I123" s="36" cm="1">
        <f t="array" aca="1" ref="I123" ca="1">INDIRECT(I$34&amp;"!"&amp;"K"&amp;(7+$O123))</f>
        <v>0</v>
      </c>
      <c r="J123" s="36" cm="1">
        <f t="array" aca="1" ref="J123" ca="1">INDIRECT(J$34&amp;"!"&amp;"K"&amp;(7+$O123))</f>
        <v>0</v>
      </c>
      <c r="K123" s="36" cm="1">
        <f t="array" aca="1" ref="K123" ca="1">INDIRECT(K$34&amp;"!"&amp;"K"&amp;(7+$O123))</f>
        <v>0</v>
      </c>
      <c r="L123" s="36" cm="1">
        <f t="array" aca="1" ref="L123" ca="1">INDIRECT(L$34&amp;"!"&amp;"K"&amp;(7+$O123))</f>
        <v>0</v>
      </c>
      <c r="M123" s="36" cm="1">
        <f t="array" aca="1" ref="M123" ca="1">INDIRECT(M$34&amp;"!"&amp;"K"&amp;(7+$O123))</f>
        <v>0</v>
      </c>
      <c r="N123" s="36" cm="1">
        <f t="array" aca="1" ref="N123" ca="1">INDIRECT(N$34&amp;"!"&amp;"K"&amp;(7+$O123))</f>
        <v>0</v>
      </c>
      <c r="O123" s="57">
        <f t="shared" si="66"/>
        <v>86</v>
      </c>
      <c r="R123">
        <f t="shared" si="65"/>
        <v>20032</v>
      </c>
      <c r="S123" s="29">
        <f t="shared" ca="1" si="52"/>
        <v>2.4292196640825381E-2</v>
      </c>
      <c r="T123" s="29">
        <f t="shared" ca="1" si="53"/>
        <v>-2.8729476767163087E-3</v>
      </c>
      <c r="U123" s="29">
        <f t="shared" ca="1" si="54"/>
        <v>2.0626828834851008E-2</v>
      </c>
      <c r="V123" s="29">
        <f t="shared" ca="1" si="55"/>
        <v>6.4675891772824734E-2</v>
      </c>
      <c r="W123" s="29">
        <f t="shared" ca="1" si="56"/>
        <v>-2.8729476767163087E-3</v>
      </c>
      <c r="X123" s="29">
        <f t="shared" ca="1" si="57"/>
        <v>2.0626828834851008E-2</v>
      </c>
      <c r="Y123" s="29">
        <f t="shared" ca="1" si="58"/>
        <v>2.0626828834851008E-2</v>
      </c>
      <c r="Z123" s="29">
        <f t="shared" ca="1" si="59"/>
        <v>2.4292196640825381E-2</v>
      </c>
      <c r="AA123" s="29">
        <f t="shared" ca="1" si="60"/>
        <v>2.0626828834851008E-2</v>
      </c>
      <c r="AB123" s="29">
        <f t="shared" ca="1" si="61"/>
        <v>2.4292196640825381E-2</v>
      </c>
      <c r="AC123" s="29">
        <f t="shared" ca="1" si="62"/>
        <v>2.4292196640825381E-2</v>
      </c>
      <c r="AD123" s="29">
        <f t="shared" ca="1" si="63"/>
        <v>-2.8729476767163087E-3</v>
      </c>
      <c r="AE123" s="29">
        <f t="shared" ca="1" si="64"/>
        <v>2.4292196640825381E-2</v>
      </c>
      <c r="AG123" s="39">
        <f t="shared" si="51"/>
        <v>90</v>
      </c>
    </row>
    <row r="124" spans="1:36" x14ac:dyDescent="0.25">
      <c r="A124">
        <f>Apartment!A94</f>
        <v>20031</v>
      </c>
      <c r="B124" s="36" cm="1">
        <f t="array" aca="1" ref="B124" ca="1">INDIRECT(B$34&amp;"!"&amp;"K"&amp;(7+$O124))</f>
        <v>2.5928540289572588E-2</v>
      </c>
      <c r="C124" s="36" cm="1">
        <f t="array" aca="1" ref="C124" ca="1">INDIRECT(C$34&amp;"!"&amp;"K"&amp;(7+$O124))</f>
        <v>2.7901490386770922E-2</v>
      </c>
      <c r="D124" s="36" cm="1">
        <f t="array" aca="1" ref="D124" ca="1">INDIRECT(D$34&amp;"!"&amp;"K"&amp;(7+$O124))</f>
        <v>4.3091064605615292E-2</v>
      </c>
      <c r="E124" s="36" cm="1">
        <f t="array" aca="1" ref="E124" ca="1">INDIRECT(E$34&amp;"!"&amp;"K"&amp;(7+$O124))</f>
        <v>-1.9597217726201599E-3</v>
      </c>
      <c r="F124" s="36" cm="1">
        <f t="array" aca="1" ref="F124" ca="1">INDIRECT(F$34&amp;"!"&amp;"K"&amp;(7+$O124))</f>
        <v>0</v>
      </c>
      <c r="G124" s="36" cm="1">
        <f t="array" aca="1" ref="G124" ca="1">INDIRECT(G$34&amp;"!"&amp;"K"&amp;(7+$O124))</f>
        <v>0</v>
      </c>
      <c r="H124" s="36" cm="1">
        <f t="array" aca="1" ref="H124" ca="1">INDIRECT(H$34&amp;"!"&amp;"K"&amp;(7+$O124))</f>
        <v>0</v>
      </c>
      <c r="I124" s="36" cm="1">
        <f t="array" aca="1" ref="I124" ca="1">INDIRECT(I$34&amp;"!"&amp;"K"&amp;(7+$O124))</f>
        <v>0</v>
      </c>
      <c r="J124" s="36" cm="1">
        <f t="array" aca="1" ref="J124" ca="1">INDIRECT(J$34&amp;"!"&amp;"K"&amp;(7+$O124))</f>
        <v>0</v>
      </c>
      <c r="K124" s="36" cm="1">
        <f t="array" aca="1" ref="K124" ca="1">INDIRECT(K$34&amp;"!"&amp;"K"&amp;(7+$O124))</f>
        <v>0</v>
      </c>
      <c r="L124" s="36" cm="1">
        <f t="array" aca="1" ref="L124" ca="1">INDIRECT(L$34&amp;"!"&amp;"K"&amp;(7+$O124))</f>
        <v>0</v>
      </c>
      <c r="M124" s="36" cm="1">
        <f t="array" aca="1" ref="M124" ca="1">INDIRECT(M$34&amp;"!"&amp;"K"&amp;(7+$O124))</f>
        <v>0</v>
      </c>
      <c r="N124" s="36" cm="1">
        <f t="array" aca="1" ref="N124" ca="1">INDIRECT(N$34&amp;"!"&amp;"K"&amp;(7+$O124))</f>
        <v>0</v>
      </c>
      <c r="O124" s="57">
        <f t="shared" si="66"/>
        <v>87</v>
      </c>
      <c r="R124">
        <f t="shared" si="65"/>
        <v>20031</v>
      </c>
      <c r="S124" s="29">
        <f t="shared" ca="1" si="52"/>
        <v>2.5928540289572588E-2</v>
      </c>
      <c r="T124" s="29">
        <f t="shared" ca="1" si="53"/>
        <v>2.7901490386770922E-2</v>
      </c>
      <c r="U124" s="29">
        <f t="shared" ca="1" si="54"/>
        <v>4.3091064605615292E-2</v>
      </c>
      <c r="V124" s="29">
        <f t="shared" ca="1" si="55"/>
        <v>-1.9597217726201599E-3</v>
      </c>
      <c r="W124" s="29">
        <f t="shared" ca="1" si="56"/>
        <v>2.7901490386770922E-2</v>
      </c>
      <c r="X124" s="29">
        <f t="shared" ca="1" si="57"/>
        <v>4.3091064605615292E-2</v>
      </c>
      <c r="Y124" s="29">
        <f t="shared" ca="1" si="58"/>
        <v>4.3091064605615292E-2</v>
      </c>
      <c r="Z124" s="29">
        <f t="shared" ca="1" si="59"/>
        <v>2.5928540289572588E-2</v>
      </c>
      <c r="AA124" s="29">
        <f t="shared" ca="1" si="60"/>
        <v>4.3091064605615292E-2</v>
      </c>
      <c r="AB124" s="29">
        <f t="shared" ca="1" si="61"/>
        <v>2.5928540289572588E-2</v>
      </c>
      <c r="AC124" s="29">
        <f t="shared" ca="1" si="62"/>
        <v>2.5928540289572588E-2</v>
      </c>
      <c r="AD124" s="29">
        <f t="shared" ca="1" si="63"/>
        <v>2.7901490386770922E-2</v>
      </c>
      <c r="AE124" s="29">
        <f t="shared" ca="1" si="64"/>
        <v>2.5928540289572588E-2</v>
      </c>
      <c r="AG124" s="39">
        <f t="shared" si="51"/>
        <v>91</v>
      </c>
    </row>
    <row r="125" spans="1:36" x14ac:dyDescent="0.25">
      <c r="A125">
        <f>Apartment!A95</f>
        <v>20024</v>
      </c>
      <c r="B125" s="36" cm="1">
        <f t="array" aca="1" ref="B125" ca="1">INDIRECT(B$34&amp;"!"&amp;"K"&amp;(7+$O125))</f>
        <v>1.217981848522065E-2</v>
      </c>
      <c r="C125" s="36" cm="1">
        <f t="array" aca="1" ref="C125" ca="1">INDIRECT(C$34&amp;"!"&amp;"K"&amp;(7+$O125))</f>
        <v>1.5844686614652659E-2</v>
      </c>
      <c r="D125" s="36" cm="1">
        <f t="array" aca="1" ref="D125" ca="1">INDIRECT(D$34&amp;"!"&amp;"K"&amp;(7+$O125))</f>
        <v>-1.395334813747684E-2</v>
      </c>
      <c r="E125" s="36" cm="1">
        <f t="array" aca="1" ref="E125" ca="1">INDIRECT(E$34&amp;"!"&amp;"K"&amp;(7+$O125))</f>
        <v>7.6972195322332793E-2</v>
      </c>
      <c r="F125" s="36" cm="1">
        <f t="array" aca="1" ref="F125" ca="1">INDIRECT(F$34&amp;"!"&amp;"K"&amp;(7+$O125))</f>
        <v>0</v>
      </c>
      <c r="G125" s="36" cm="1">
        <f t="array" aca="1" ref="G125" ca="1">INDIRECT(G$34&amp;"!"&amp;"K"&amp;(7+$O125))</f>
        <v>0</v>
      </c>
      <c r="H125" s="36" cm="1">
        <f t="array" aca="1" ref="H125" ca="1">INDIRECT(H$34&amp;"!"&amp;"K"&amp;(7+$O125))</f>
        <v>0</v>
      </c>
      <c r="I125" s="36" cm="1">
        <f t="array" aca="1" ref="I125" ca="1">INDIRECT(I$34&amp;"!"&amp;"K"&amp;(7+$O125))</f>
        <v>0</v>
      </c>
      <c r="J125" s="36" cm="1">
        <f t="array" aca="1" ref="J125" ca="1">INDIRECT(J$34&amp;"!"&amp;"K"&amp;(7+$O125))</f>
        <v>0</v>
      </c>
      <c r="K125" s="36" cm="1">
        <f t="array" aca="1" ref="K125" ca="1">INDIRECT(K$34&amp;"!"&amp;"K"&amp;(7+$O125))</f>
        <v>0</v>
      </c>
      <c r="L125" s="36" cm="1">
        <f t="array" aca="1" ref="L125" ca="1">INDIRECT(L$34&amp;"!"&amp;"K"&amp;(7+$O125))</f>
        <v>0</v>
      </c>
      <c r="M125" s="36" cm="1">
        <f t="array" aca="1" ref="M125" ca="1">INDIRECT(M$34&amp;"!"&amp;"K"&amp;(7+$O125))</f>
        <v>0</v>
      </c>
      <c r="N125" s="36" cm="1">
        <f t="array" aca="1" ref="N125" ca="1">INDIRECT(N$34&amp;"!"&amp;"K"&amp;(7+$O125))</f>
        <v>0</v>
      </c>
      <c r="O125" s="57">
        <f t="shared" si="66"/>
        <v>88</v>
      </c>
      <c r="R125">
        <f t="shared" si="65"/>
        <v>20024</v>
      </c>
      <c r="S125" s="29">
        <f t="shared" ca="1" si="52"/>
        <v>1.217981848522065E-2</v>
      </c>
      <c r="T125" s="29">
        <f t="shared" ca="1" si="53"/>
        <v>1.5844686614652659E-2</v>
      </c>
      <c r="U125" s="29">
        <f t="shared" ca="1" si="54"/>
        <v>-1.395334813747684E-2</v>
      </c>
      <c r="V125" s="29">
        <f t="shared" ca="1" si="55"/>
        <v>7.6972195322332793E-2</v>
      </c>
      <c r="W125" s="29">
        <f t="shared" ca="1" si="56"/>
        <v>1.5844686614652659E-2</v>
      </c>
      <c r="X125" s="29">
        <f t="shared" ca="1" si="57"/>
        <v>-1.395334813747684E-2</v>
      </c>
      <c r="Y125" s="29">
        <f t="shared" ca="1" si="58"/>
        <v>-1.395334813747684E-2</v>
      </c>
      <c r="Z125" s="29">
        <f t="shared" ca="1" si="59"/>
        <v>1.217981848522065E-2</v>
      </c>
      <c r="AA125" s="29">
        <f t="shared" ca="1" si="60"/>
        <v>-1.395334813747684E-2</v>
      </c>
      <c r="AB125" s="29">
        <f t="shared" ca="1" si="61"/>
        <v>1.217981848522065E-2</v>
      </c>
      <c r="AC125" s="29">
        <f t="shared" ca="1" si="62"/>
        <v>1.217981848522065E-2</v>
      </c>
      <c r="AD125" s="29">
        <f t="shared" ca="1" si="63"/>
        <v>1.5844686614652659E-2</v>
      </c>
      <c r="AE125" s="29">
        <f t="shared" ca="1" si="64"/>
        <v>1.217981848522065E-2</v>
      </c>
      <c r="AG125" s="39">
        <f t="shared" si="51"/>
        <v>92</v>
      </c>
    </row>
    <row r="126" spans="1:36" x14ac:dyDescent="0.25">
      <c r="A126">
        <f>Apartment!A96</f>
        <v>20023</v>
      </c>
      <c r="B126" s="36" cm="1">
        <f t="array" aca="1" ref="B126" ca="1">INDIRECT(B$34&amp;"!"&amp;"K"&amp;(7+$O126))</f>
        <v>4.0275062967506381E-2</v>
      </c>
      <c r="C126" s="36" cm="1">
        <f t="array" aca="1" ref="C126" ca="1">INDIRECT(C$34&amp;"!"&amp;"K"&amp;(7+$O126))</f>
        <v>3.0316276399781961E-2</v>
      </c>
      <c r="D126" s="36" cm="1">
        <f t="array" aca="1" ref="D126" ca="1">INDIRECT(D$34&amp;"!"&amp;"K"&amp;(7+$O126))</f>
        <v>1.0005798131170307E-2</v>
      </c>
      <c r="E126" s="36" cm="1">
        <f t="array" aca="1" ref="E126" ca="1">INDIRECT(E$34&amp;"!"&amp;"K"&amp;(7+$O126))</f>
        <v>1.9498843555577627E-2</v>
      </c>
      <c r="F126" s="36" cm="1">
        <f t="array" aca="1" ref="F126" ca="1">INDIRECT(F$34&amp;"!"&amp;"K"&amp;(7+$O126))</f>
        <v>0</v>
      </c>
      <c r="G126" s="36" cm="1">
        <f t="array" aca="1" ref="G126" ca="1">INDIRECT(G$34&amp;"!"&amp;"K"&amp;(7+$O126))</f>
        <v>0</v>
      </c>
      <c r="H126" s="36" cm="1">
        <f t="array" aca="1" ref="H126" ca="1">INDIRECT(H$34&amp;"!"&amp;"K"&amp;(7+$O126))</f>
        <v>0</v>
      </c>
      <c r="I126" s="36" cm="1">
        <f t="array" aca="1" ref="I126" ca="1">INDIRECT(I$34&amp;"!"&amp;"K"&amp;(7+$O126))</f>
        <v>0</v>
      </c>
      <c r="J126" s="36" cm="1">
        <f t="array" aca="1" ref="J126" ca="1">INDIRECT(J$34&amp;"!"&amp;"K"&amp;(7+$O126))</f>
        <v>0</v>
      </c>
      <c r="K126" s="36" cm="1">
        <f t="array" aca="1" ref="K126" ca="1">INDIRECT(K$34&amp;"!"&amp;"K"&amp;(7+$O126))</f>
        <v>0</v>
      </c>
      <c r="L126" s="36" cm="1">
        <f t="array" aca="1" ref="L126" ca="1">INDIRECT(L$34&amp;"!"&amp;"K"&amp;(7+$O126))</f>
        <v>0</v>
      </c>
      <c r="M126" s="36" cm="1">
        <f t="array" aca="1" ref="M126" ca="1">INDIRECT(M$34&amp;"!"&amp;"K"&amp;(7+$O126))</f>
        <v>0</v>
      </c>
      <c r="N126" s="36" cm="1">
        <f t="array" aca="1" ref="N126" ca="1">INDIRECT(N$34&amp;"!"&amp;"K"&amp;(7+$O126))</f>
        <v>0</v>
      </c>
      <c r="O126" s="57">
        <f t="shared" si="66"/>
        <v>89</v>
      </c>
      <c r="R126">
        <f t="shared" si="65"/>
        <v>20023</v>
      </c>
      <c r="S126" s="29">
        <f t="shared" ca="1" si="52"/>
        <v>4.0275062967506381E-2</v>
      </c>
      <c r="T126" s="29">
        <f t="shared" ca="1" si="53"/>
        <v>3.0316276399781961E-2</v>
      </c>
      <c r="U126" s="29">
        <f t="shared" ca="1" si="54"/>
        <v>1.0005798131170307E-2</v>
      </c>
      <c r="V126" s="29">
        <f t="shared" ca="1" si="55"/>
        <v>1.9498843555577627E-2</v>
      </c>
      <c r="W126" s="29">
        <f t="shared" ca="1" si="56"/>
        <v>3.0316276399781961E-2</v>
      </c>
      <c r="X126" s="29">
        <f t="shared" ca="1" si="57"/>
        <v>1.0005798131170307E-2</v>
      </c>
      <c r="Y126" s="29">
        <f t="shared" ca="1" si="58"/>
        <v>1.0005798131170307E-2</v>
      </c>
      <c r="Z126" s="29">
        <f t="shared" ca="1" si="59"/>
        <v>4.0275062967506381E-2</v>
      </c>
      <c r="AA126" s="29">
        <f t="shared" ca="1" si="60"/>
        <v>1.0005798131170307E-2</v>
      </c>
      <c r="AB126" s="29">
        <f t="shared" ca="1" si="61"/>
        <v>4.0275062967506381E-2</v>
      </c>
      <c r="AC126" s="29">
        <f t="shared" ca="1" si="62"/>
        <v>4.0275062967506381E-2</v>
      </c>
      <c r="AD126" s="29">
        <f t="shared" ca="1" si="63"/>
        <v>3.0316276399781961E-2</v>
      </c>
      <c r="AE126" s="29">
        <f t="shared" ca="1" si="64"/>
        <v>4.0275062967506381E-2</v>
      </c>
      <c r="AG126" s="39">
        <f t="shared" si="51"/>
        <v>93</v>
      </c>
    </row>
    <row r="127" spans="1:36" x14ac:dyDescent="0.25">
      <c r="A127">
        <f>Apartment!A97</f>
        <v>20022</v>
      </c>
      <c r="B127" s="36" cm="1">
        <f t="array" aca="1" ref="B127" ca="1">INDIRECT(B$34&amp;"!"&amp;"K"&amp;(7+$O127))</f>
        <v>1.7127738392382685E-2</v>
      </c>
      <c r="C127" s="36" cm="1">
        <f t="array" aca="1" ref="C127" ca="1">INDIRECT(C$34&amp;"!"&amp;"K"&amp;(7+$O127))</f>
        <v>1.2833748180247628E-3</v>
      </c>
      <c r="D127" s="36" cm="1">
        <f t="array" aca="1" ref="D127" ca="1">INDIRECT(D$34&amp;"!"&amp;"K"&amp;(7+$O127))</f>
        <v>2.7316514323301178E-3</v>
      </c>
      <c r="E127" s="36" cm="1">
        <f t="array" aca="1" ref="E127" ca="1">INDIRECT(E$34&amp;"!"&amp;"K"&amp;(7+$O127))</f>
        <v>7.0084293702761258E-2</v>
      </c>
      <c r="F127" s="36" cm="1">
        <f t="array" aca="1" ref="F127" ca="1">INDIRECT(F$34&amp;"!"&amp;"K"&amp;(7+$O127))</f>
        <v>0</v>
      </c>
      <c r="G127" s="36" cm="1">
        <f t="array" aca="1" ref="G127" ca="1">INDIRECT(G$34&amp;"!"&amp;"K"&amp;(7+$O127))</f>
        <v>0</v>
      </c>
      <c r="H127" s="36" cm="1">
        <f t="array" aca="1" ref="H127" ca="1">INDIRECT(H$34&amp;"!"&amp;"K"&amp;(7+$O127))</f>
        <v>0</v>
      </c>
      <c r="I127" s="36" cm="1">
        <f t="array" aca="1" ref="I127" ca="1">INDIRECT(I$34&amp;"!"&amp;"K"&amp;(7+$O127))</f>
        <v>0</v>
      </c>
      <c r="J127" s="36" cm="1">
        <f t="array" aca="1" ref="J127" ca="1">INDIRECT(J$34&amp;"!"&amp;"K"&amp;(7+$O127))</f>
        <v>0</v>
      </c>
      <c r="K127" s="36" cm="1">
        <f t="array" aca="1" ref="K127" ca="1">INDIRECT(K$34&amp;"!"&amp;"K"&amp;(7+$O127))</f>
        <v>0</v>
      </c>
      <c r="L127" s="36" cm="1">
        <f t="array" aca="1" ref="L127" ca="1">INDIRECT(L$34&amp;"!"&amp;"K"&amp;(7+$O127))</f>
        <v>0</v>
      </c>
      <c r="M127" s="36" cm="1">
        <f t="array" aca="1" ref="M127" ca="1">INDIRECT(M$34&amp;"!"&amp;"K"&amp;(7+$O127))</f>
        <v>0</v>
      </c>
      <c r="N127" s="36" cm="1">
        <f t="array" aca="1" ref="N127" ca="1">INDIRECT(N$34&amp;"!"&amp;"K"&amp;(7+$O127))</f>
        <v>0</v>
      </c>
      <c r="O127" s="57">
        <f t="shared" si="66"/>
        <v>90</v>
      </c>
      <c r="R127">
        <f t="shared" si="65"/>
        <v>20022</v>
      </c>
      <c r="S127" s="29">
        <f t="shared" ca="1" si="52"/>
        <v>1.7127738392382685E-2</v>
      </c>
      <c r="T127" s="29">
        <f t="shared" ca="1" si="53"/>
        <v>1.2833748180247628E-3</v>
      </c>
      <c r="U127" s="29">
        <f t="shared" ca="1" si="54"/>
        <v>2.7316514323301178E-3</v>
      </c>
      <c r="V127" s="29">
        <f t="shared" ca="1" si="55"/>
        <v>7.0084293702761258E-2</v>
      </c>
      <c r="W127" s="29">
        <f t="shared" ca="1" si="56"/>
        <v>1.2833748180247628E-3</v>
      </c>
      <c r="X127" s="29">
        <f t="shared" ca="1" si="57"/>
        <v>2.7316514323301178E-3</v>
      </c>
      <c r="Y127" s="29">
        <f t="shared" ca="1" si="58"/>
        <v>2.7316514323301178E-3</v>
      </c>
      <c r="Z127" s="29">
        <f t="shared" ca="1" si="59"/>
        <v>1.7127738392382685E-2</v>
      </c>
      <c r="AA127" s="29">
        <f t="shared" ca="1" si="60"/>
        <v>2.7316514323301178E-3</v>
      </c>
      <c r="AB127" s="29">
        <f t="shared" ca="1" si="61"/>
        <v>1.7127738392382685E-2</v>
      </c>
      <c r="AC127" s="29">
        <f t="shared" ca="1" si="62"/>
        <v>1.7127738392382685E-2</v>
      </c>
      <c r="AD127" s="29">
        <f t="shared" ca="1" si="63"/>
        <v>1.2833748180247628E-3</v>
      </c>
      <c r="AE127" s="29">
        <f t="shared" ca="1" si="64"/>
        <v>1.7127738392382685E-2</v>
      </c>
      <c r="AG127" s="39">
        <f t="shared" si="51"/>
        <v>94</v>
      </c>
    </row>
    <row r="128" spans="1:36" x14ac:dyDescent="0.25">
      <c r="A128">
        <f>Apartment!A98</f>
        <v>20021</v>
      </c>
      <c r="B128" s="36" cm="1">
        <f t="array" aca="1" ref="B128" ca="1">INDIRECT(B$34&amp;"!"&amp;"K"&amp;(7+$O128))</f>
        <v>2.7773093024954454E-2</v>
      </c>
      <c r="C128" s="36" cm="1">
        <f t="array" aca="1" ref="C128" ca="1">INDIRECT(C$34&amp;"!"&amp;"K"&amp;(7+$O128))</f>
        <v>3.0613765316233055E-2</v>
      </c>
      <c r="D128" s="36" cm="1">
        <f t="array" aca="1" ref="D128" ca="1">INDIRECT(D$34&amp;"!"&amp;"K"&amp;(7+$O128))</f>
        <v>3.6349366960193974E-2</v>
      </c>
      <c r="E128" s="36" cm="1">
        <f t="array" aca="1" ref="E128" ca="1">INDIRECT(E$34&amp;"!"&amp;"K"&amp;(7+$O128))</f>
        <v>3.306398547471967E-2</v>
      </c>
      <c r="F128" s="36" cm="1">
        <f t="array" aca="1" ref="F128" ca="1">INDIRECT(F$34&amp;"!"&amp;"K"&amp;(7+$O128))</f>
        <v>0</v>
      </c>
      <c r="G128" s="36" cm="1">
        <f t="array" aca="1" ref="G128" ca="1">INDIRECT(G$34&amp;"!"&amp;"K"&amp;(7+$O128))</f>
        <v>0</v>
      </c>
      <c r="H128" s="36" cm="1">
        <f t="array" aca="1" ref="H128" ca="1">INDIRECT(H$34&amp;"!"&amp;"K"&amp;(7+$O128))</f>
        <v>0</v>
      </c>
      <c r="I128" s="36" cm="1">
        <f t="array" aca="1" ref="I128" ca="1">INDIRECT(I$34&amp;"!"&amp;"K"&amp;(7+$O128))</f>
        <v>0</v>
      </c>
      <c r="J128" s="36" cm="1">
        <f t="array" aca="1" ref="J128" ca="1">INDIRECT(J$34&amp;"!"&amp;"K"&amp;(7+$O128))</f>
        <v>0</v>
      </c>
      <c r="K128" s="36" cm="1">
        <f t="array" aca="1" ref="K128" ca="1">INDIRECT(K$34&amp;"!"&amp;"K"&amp;(7+$O128))</f>
        <v>0</v>
      </c>
      <c r="L128" s="36" cm="1">
        <f t="array" aca="1" ref="L128" ca="1">INDIRECT(L$34&amp;"!"&amp;"K"&amp;(7+$O128))</f>
        <v>0</v>
      </c>
      <c r="M128" s="36" cm="1">
        <f t="array" aca="1" ref="M128" ca="1">INDIRECT(M$34&amp;"!"&amp;"K"&amp;(7+$O128))</f>
        <v>0</v>
      </c>
      <c r="N128" s="36" cm="1">
        <f t="array" aca="1" ref="N128" ca="1">INDIRECT(N$34&amp;"!"&amp;"K"&amp;(7+$O128))</f>
        <v>0</v>
      </c>
      <c r="O128" s="57">
        <f t="shared" si="66"/>
        <v>91</v>
      </c>
      <c r="R128">
        <f t="shared" si="65"/>
        <v>20021</v>
      </c>
      <c r="S128" s="29">
        <f t="shared" ca="1" si="52"/>
        <v>2.7773093024954454E-2</v>
      </c>
      <c r="T128" s="29">
        <f t="shared" ca="1" si="53"/>
        <v>3.0613765316233055E-2</v>
      </c>
      <c r="U128" s="29">
        <f t="shared" ca="1" si="54"/>
        <v>3.6349366960193974E-2</v>
      </c>
      <c r="V128" s="29">
        <f t="shared" ca="1" si="55"/>
        <v>3.306398547471967E-2</v>
      </c>
      <c r="W128" s="29">
        <f t="shared" ca="1" si="56"/>
        <v>3.0613765316233055E-2</v>
      </c>
      <c r="X128" s="29">
        <f t="shared" ca="1" si="57"/>
        <v>3.6349366960193974E-2</v>
      </c>
      <c r="Y128" s="29">
        <f t="shared" ca="1" si="58"/>
        <v>3.6349366960193974E-2</v>
      </c>
      <c r="Z128" s="29">
        <f t="shared" ca="1" si="59"/>
        <v>2.7773093024954454E-2</v>
      </c>
      <c r="AA128" s="29">
        <f t="shared" ca="1" si="60"/>
        <v>3.6349366960193974E-2</v>
      </c>
      <c r="AB128" s="29">
        <f t="shared" ca="1" si="61"/>
        <v>2.7773093024954454E-2</v>
      </c>
      <c r="AC128" s="29">
        <f t="shared" ca="1" si="62"/>
        <v>2.7773093024954454E-2</v>
      </c>
      <c r="AD128" s="29">
        <f t="shared" ca="1" si="63"/>
        <v>3.0613765316233055E-2</v>
      </c>
      <c r="AE128" s="29">
        <f t="shared" ca="1" si="64"/>
        <v>2.7773093024954454E-2</v>
      </c>
      <c r="AG128" s="39">
        <f t="shared" si="51"/>
        <v>95</v>
      </c>
    </row>
    <row r="129" spans="1:33" x14ac:dyDescent="0.25">
      <c r="A129">
        <f>Apartment!A99</f>
        <v>20014</v>
      </c>
      <c r="B129" s="36" cm="1">
        <f t="array" aca="1" ref="B129" ca="1">INDIRECT(B$34&amp;"!"&amp;"K"&amp;(7+$O129))</f>
        <v>4.5133294633625809E-3</v>
      </c>
      <c r="C129" s="36" cm="1">
        <f t="array" aca="1" ref="C129" ca="1">INDIRECT(C$34&amp;"!"&amp;"K"&amp;(7+$O129))</f>
        <v>-2.6844222663999773E-3</v>
      </c>
      <c r="D129" s="36" cm="1">
        <f t="array" aca="1" ref="D129" ca="1">INDIRECT(D$34&amp;"!"&amp;"K"&amp;(7+$O129))</f>
        <v>-4.4209607494413383E-2</v>
      </c>
      <c r="E129" s="36" cm="1">
        <f t="array" aca="1" ref="E129" ca="1">INDIRECT(E$34&amp;"!"&amp;"K"&amp;(7+$O129))</f>
        <v>9.066782503027504E-3</v>
      </c>
      <c r="F129" s="36" cm="1">
        <f t="array" aca="1" ref="F129" ca="1">INDIRECT(F$34&amp;"!"&amp;"K"&amp;(7+$O129))</f>
        <v>0</v>
      </c>
      <c r="G129" s="36" cm="1">
        <f t="array" aca="1" ref="G129" ca="1">INDIRECT(G$34&amp;"!"&amp;"K"&amp;(7+$O129))</f>
        <v>0</v>
      </c>
      <c r="H129" s="36" cm="1">
        <f t="array" aca="1" ref="H129" ca="1">INDIRECT(H$34&amp;"!"&amp;"K"&amp;(7+$O129))</f>
        <v>0</v>
      </c>
      <c r="I129" s="36" cm="1">
        <f t="array" aca="1" ref="I129" ca="1">INDIRECT(I$34&amp;"!"&amp;"K"&amp;(7+$O129))</f>
        <v>0</v>
      </c>
      <c r="J129" s="36" cm="1">
        <f t="array" aca="1" ref="J129" ca="1">INDIRECT(J$34&amp;"!"&amp;"K"&amp;(7+$O129))</f>
        <v>0</v>
      </c>
      <c r="K129" s="36" cm="1">
        <f t="array" aca="1" ref="K129" ca="1">INDIRECT(K$34&amp;"!"&amp;"K"&amp;(7+$O129))</f>
        <v>0</v>
      </c>
      <c r="L129" s="36" cm="1">
        <f t="array" aca="1" ref="L129" ca="1">INDIRECT(L$34&amp;"!"&amp;"K"&amp;(7+$O129))</f>
        <v>0</v>
      </c>
      <c r="M129" s="36" cm="1">
        <f t="array" aca="1" ref="M129" ca="1">INDIRECT(M$34&amp;"!"&amp;"K"&amp;(7+$O129))</f>
        <v>0</v>
      </c>
      <c r="N129" s="36" cm="1">
        <f t="array" aca="1" ref="N129" ca="1">INDIRECT(N$34&amp;"!"&amp;"K"&amp;(7+$O129))</f>
        <v>0</v>
      </c>
      <c r="O129" s="57">
        <f t="shared" si="66"/>
        <v>92</v>
      </c>
      <c r="R129">
        <f t="shared" si="65"/>
        <v>20014</v>
      </c>
      <c r="S129" s="29">
        <f t="shared" ca="1" si="52"/>
        <v>4.5133294633625809E-3</v>
      </c>
      <c r="T129" s="29">
        <f t="shared" ca="1" si="53"/>
        <v>-2.6844222663999773E-3</v>
      </c>
      <c r="U129" s="29">
        <f t="shared" ca="1" si="54"/>
        <v>-4.4209607494413383E-2</v>
      </c>
      <c r="V129" s="29">
        <f t="shared" ca="1" si="55"/>
        <v>9.066782503027504E-3</v>
      </c>
      <c r="W129" s="29">
        <f t="shared" ca="1" si="56"/>
        <v>-2.6844222663999773E-3</v>
      </c>
      <c r="X129" s="29">
        <f t="shared" ca="1" si="57"/>
        <v>-4.4209607494413383E-2</v>
      </c>
      <c r="Y129" s="29">
        <f t="shared" ca="1" si="58"/>
        <v>-4.4209607494413383E-2</v>
      </c>
      <c r="Z129" s="29">
        <f t="shared" ca="1" si="59"/>
        <v>4.5133294633625809E-3</v>
      </c>
      <c r="AA129" s="29">
        <f t="shared" ca="1" si="60"/>
        <v>-4.4209607494413383E-2</v>
      </c>
      <c r="AB129" s="29">
        <f t="shared" ca="1" si="61"/>
        <v>4.5133294633625809E-3</v>
      </c>
      <c r="AC129" s="29">
        <f t="shared" ca="1" si="62"/>
        <v>4.5133294633625809E-3</v>
      </c>
      <c r="AD129" s="29">
        <f t="shared" ca="1" si="63"/>
        <v>-2.6844222663999773E-3</v>
      </c>
      <c r="AE129" s="29">
        <f t="shared" ca="1" si="64"/>
        <v>4.5133294633625809E-3</v>
      </c>
      <c r="AG129" s="39">
        <f t="shared" si="51"/>
        <v>96</v>
      </c>
    </row>
    <row r="130" spans="1:33" x14ac:dyDescent="0.25">
      <c r="A130">
        <f>Apartment!A100</f>
        <v>20013</v>
      </c>
      <c r="B130" s="36" cm="1">
        <f t="array" aca="1" ref="B130" ca="1">INDIRECT(B$34&amp;"!"&amp;"K"&amp;(7+$O130))</f>
        <v>1.5381432997713995E-2</v>
      </c>
      <c r="C130" s="36" cm="1">
        <f t="array" aca="1" ref="C130" ca="1">INDIRECT(C$34&amp;"!"&amp;"K"&amp;(7+$O130))</f>
        <v>-3.2859136755322149E-3</v>
      </c>
      <c r="D130" s="36" cm="1">
        <f t="array" aca="1" ref="D130" ca="1">INDIRECT(D$34&amp;"!"&amp;"K"&amp;(7+$O130))</f>
        <v>-9.0663908168208129E-3</v>
      </c>
      <c r="E130" s="36" cm="1">
        <f t="array" aca="1" ref="E130" ca="1">INDIRECT(E$34&amp;"!"&amp;"K"&amp;(7+$O130))</f>
        <v>1.1401734236493599E-3</v>
      </c>
      <c r="F130" s="36" cm="1">
        <f t="array" aca="1" ref="F130" ca="1">INDIRECT(F$34&amp;"!"&amp;"K"&amp;(7+$O130))</f>
        <v>0</v>
      </c>
      <c r="G130" s="36" cm="1">
        <f t="array" aca="1" ref="G130" ca="1">INDIRECT(G$34&amp;"!"&amp;"K"&amp;(7+$O130))</f>
        <v>0</v>
      </c>
      <c r="H130" s="36" cm="1">
        <f t="array" aca="1" ref="H130" ca="1">INDIRECT(H$34&amp;"!"&amp;"K"&amp;(7+$O130))</f>
        <v>0</v>
      </c>
      <c r="I130" s="36" cm="1">
        <f t="array" aca="1" ref="I130" ca="1">INDIRECT(I$34&amp;"!"&amp;"K"&amp;(7+$O130))</f>
        <v>0</v>
      </c>
      <c r="J130" s="36" cm="1">
        <f t="array" aca="1" ref="J130" ca="1">INDIRECT(J$34&amp;"!"&amp;"K"&amp;(7+$O130))</f>
        <v>0</v>
      </c>
      <c r="K130" s="36" cm="1">
        <f t="array" aca="1" ref="K130" ca="1">INDIRECT(K$34&amp;"!"&amp;"K"&amp;(7+$O130))</f>
        <v>0</v>
      </c>
      <c r="L130" s="36" cm="1">
        <f t="array" aca="1" ref="L130" ca="1">INDIRECT(L$34&amp;"!"&amp;"K"&amp;(7+$O130))</f>
        <v>0</v>
      </c>
      <c r="M130" s="36" cm="1">
        <f t="array" aca="1" ref="M130" ca="1">INDIRECT(M$34&amp;"!"&amp;"K"&amp;(7+$O130))</f>
        <v>0</v>
      </c>
      <c r="N130" s="36" cm="1">
        <f t="array" aca="1" ref="N130" ca="1">INDIRECT(N$34&amp;"!"&amp;"K"&amp;(7+$O130))</f>
        <v>0</v>
      </c>
      <c r="O130" s="57">
        <f t="shared" si="66"/>
        <v>93</v>
      </c>
      <c r="R130">
        <f t="shared" si="65"/>
        <v>20013</v>
      </c>
      <c r="S130" s="29">
        <f t="shared" ca="1" si="52"/>
        <v>1.5381432997713995E-2</v>
      </c>
      <c r="T130" s="29">
        <f t="shared" ca="1" si="53"/>
        <v>-3.2859136755322149E-3</v>
      </c>
      <c r="U130" s="29">
        <f t="shared" ca="1" si="54"/>
        <v>-9.0663908168208129E-3</v>
      </c>
      <c r="V130" s="29">
        <f t="shared" ca="1" si="55"/>
        <v>1.1401734236493599E-3</v>
      </c>
      <c r="W130" s="29">
        <f t="shared" ca="1" si="56"/>
        <v>-3.2859136755322149E-3</v>
      </c>
      <c r="X130" s="29">
        <f t="shared" ca="1" si="57"/>
        <v>-9.0663908168208129E-3</v>
      </c>
      <c r="Y130" s="29">
        <f t="shared" ca="1" si="58"/>
        <v>-9.0663908168208129E-3</v>
      </c>
      <c r="Z130" s="29">
        <f t="shared" ca="1" si="59"/>
        <v>1.5381432997713995E-2</v>
      </c>
      <c r="AA130" s="29">
        <f t="shared" ca="1" si="60"/>
        <v>-9.0663908168208129E-3</v>
      </c>
      <c r="AB130" s="29">
        <f t="shared" ca="1" si="61"/>
        <v>1.5381432997713995E-2</v>
      </c>
      <c r="AC130" s="29">
        <f t="shared" ca="1" si="62"/>
        <v>1.5381432997713995E-2</v>
      </c>
      <c r="AD130" s="29">
        <f t="shared" ca="1" si="63"/>
        <v>-3.2859136755322149E-3</v>
      </c>
      <c r="AE130" s="29">
        <f t="shared" ca="1" si="64"/>
        <v>1.5381432997713995E-2</v>
      </c>
      <c r="AG130" s="39">
        <f t="shared" si="51"/>
        <v>97</v>
      </c>
    </row>
    <row r="131" spans="1:33" x14ac:dyDescent="0.25">
      <c r="A131">
        <f>Apartment!A101</f>
        <v>20012</v>
      </c>
      <c r="B131" s="36" cm="1">
        <f t="array" aca="1" ref="B131" ca="1">INDIRECT(B$34&amp;"!"&amp;"K"&amp;(7+$O131))</f>
        <v>3.2425024017737503E-2</v>
      </c>
      <c r="C131" s="36" cm="1">
        <f t="array" aca="1" ref="C131" ca="1">INDIRECT(C$34&amp;"!"&amp;"K"&amp;(7+$O131))</f>
        <v>4.5396506596113495E-2</v>
      </c>
      <c r="D131" s="36" cm="1">
        <f t="array" aca="1" ref="D131" ca="1">INDIRECT(D$34&amp;"!"&amp;"K"&amp;(7+$O131))</f>
        <v>2.064626947580761E-2</v>
      </c>
      <c r="E131" s="36" cm="1">
        <f t="array" aca="1" ref="E131" ca="1">INDIRECT(E$34&amp;"!"&amp;"K"&amp;(7+$O131))</f>
        <v>1.3307924281240169E-2</v>
      </c>
      <c r="F131" s="36" cm="1">
        <f t="array" aca="1" ref="F131" ca="1">INDIRECT(F$34&amp;"!"&amp;"K"&amp;(7+$O131))</f>
        <v>0</v>
      </c>
      <c r="G131" s="36" cm="1">
        <f t="array" aca="1" ref="G131" ca="1">INDIRECT(G$34&amp;"!"&amp;"K"&amp;(7+$O131))</f>
        <v>0</v>
      </c>
      <c r="H131" s="36" cm="1">
        <f t="array" aca="1" ref="H131" ca="1">INDIRECT(H$34&amp;"!"&amp;"K"&amp;(7+$O131))</f>
        <v>0</v>
      </c>
      <c r="I131" s="36" cm="1">
        <f t="array" aca="1" ref="I131" ca="1">INDIRECT(I$34&amp;"!"&amp;"K"&amp;(7+$O131))</f>
        <v>0</v>
      </c>
      <c r="J131" s="36" cm="1">
        <f t="array" aca="1" ref="J131" ca="1">INDIRECT(J$34&amp;"!"&amp;"K"&amp;(7+$O131))</f>
        <v>0</v>
      </c>
      <c r="K131" s="36" cm="1">
        <f t="array" aca="1" ref="K131" ca="1">INDIRECT(K$34&amp;"!"&amp;"K"&amp;(7+$O131))</f>
        <v>0</v>
      </c>
      <c r="L131" s="36" cm="1">
        <f t="array" aca="1" ref="L131" ca="1">INDIRECT(L$34&amp;"!"&amp;"K"&amp;(7+$O131))</f>
        <v>0</v>
      </c>
      <c r="M131" s="36" cm="1">
        <f t="array" aca="1" ref="M131" ca="1">INDIRECT(M$34&amp;"!"&amp;"K"&amp;(7+$O131))</f>
        <v>0</v>
      </c>
      <c r="N131" s="36" cm="1">
        <f t="array" aca="1" ref="N131" ca="1">INDIRECT(N$34&amp;"!"&amp;"K"&amp;(7+$O131))</f>
        <v>0</v>
      </c>
      <c r="O131" s="57">
        <f t="shared" si="66"/>
        <v>94</v>
      </c>
      <c r="R131">
        <f t="shared" si="65"/>
        <v>20012</v>
      </c>
      <c r="S131" s="29">
        <f t="shared" ca="1" si="52"/>
        <v>3.2425024017737503E-2</v>
      </c>
      <c r="T131" s="29">
        <f t="shared" ca="1" si="53"/>
        <v>4.5396506596113495E-2</v>
      </c>
      <c r="U131" s="29">
        <f t="shared" ca="1" si="54"/>
        <v>2.064626947580761E-2</v>
      </c>
      <c r="V131" s="29">
        <f t="shared" ca="1" si="55"/>
        <v>1.3307924281240169E-2</v>
      </c>
      <c r="W131" s="29">
        <f t="shared" ca="1" si="56"/>
        <v>4.5396506596113495E-2</v>
      </c>
      <c r="X131" s="29">
        <f t="shared" ca="1" si="57"/>
        <v>2.064626947580761E-2</v>
      </c>
      <c r="Y131" s="29">
        <f t="shared" ca="1" si="58"/>
        <v>2.064626947580761E-2</v>
      </c>
      <c r="Z131" s="29">
        <f t="shared" ca="1" si="59"/>
        <v>3.2425024017737503E-2</v>
      </c>
      <c r="AA131" s="29">
        <f t="shared" ca="1" si="60"/>
        <v>2.064626947580761E-2</v>
      </c>
      <c r="AB131" s="29">
        <f t="shared" ca="1" si="61"/>
        <v>3.2425024017737503E-2</v>
      </c>
      <c r="AC131" s="29">
        <f t="shared" ca="1" si="62"/>
        <v>3.2425024017737503E-2</v>
      </c>
      <c r="AD131" s="29">
        <f t="shared" ca="1" si="63"/>
        <v>4.5396506596113495E-2</v>
      </c>
      <c r="AE131" s="29">
        <f t="shared" ca="1" si="64"/>
        <v>3.2425024017737503E-2</v>
      </c>
      <c r="AG131" s="39">
        <f t="shared" si="51"/>
        <v>98</v>
      </c>
    </row>
    <row r="132" spans="1:33" x14ac:dyDescent="0.25">
      <c r="A132">
        <f>Apartment!A102</f>
        <v>20011</v>
      </c>
      <c r="B132" s="36" cm="1">
        <f t="array" aca="1" ref="B132" ca="1">INDIRECT(B$34&amp;"!"&amp;"K"&amp;(7+$O132))</f>
        <v>1.6367963626877646E-3</v>
      </c>
      <c r="C132" s="36" cm="1">
        <f t="array" aca="1" ref="C132" ca="1">INDIRECT(C$34&amp;"!"&amp;"K"&amp;(7+$O132))</f>
        <v>3.5740769483201262E-3</v>
      </c>
      <c r="D132" s="36" cm="1">
        <f t="array" aca="1" ref="D132" ca="1">INDIRECT(D$34&amp;"!"&amp;"K"&amp;(7+$O132))</f>
        <v>-2.5202247372826947E-2</v>
      </c>
      <c r="E132" s="36" cm="1">
        <f t="array" aca="1" ref="E132" ca="1">INDIRECT(E$34&amp;"!"&amp;"K"&amp;(7+$O132))</f>
        <v>3.4416305365656319E-2</v>
      </c>
      <c r="F132" s="36" cm="1">
        <f t="array" aca="1" ref="F132" ca="1">INDIRECT(F$34&amp;"!"&amp;"K"&amp;(7+$O132))</f>
        <v>0</v>
      </c>
      <c r="G132" s="36" cm="1">
        <f t="array" aca="1" ref="G132" ca="1">INDIRECT(G$34&amp;"!"&amp;"K"&amp;(7+$O132))</f>
        <v>0</v>
      </c>
      <c r="H132" s="36" cm="1">
        <f t="array" aca="1" ref="H132" ca="1">INDIRECT(H$34&amp;"!"&amp;"K"&amp;(7+$O132))</f>
        <v>0</v>
      </c>
      <c r="I132" s="36" cm="1">
        <f t="array" aca="1" ref="I132" ca="1">INDIRECT(I$34&amp;"!"&amp;"K"&amp;(7+$O132))</f>
        <v>0</v>
      </c>
      <c r="J132" s="36" cm="1">
        <f t="array" aca="1" ref="J132" ca="1">INDIRECT(J$34&amp;"!"&amp;"K"&amp;(7+$O132))</f>
        <v>0</v>
      </c>
      <c r="K132" s="36" cm="1">
        <f t="array" aca="1" ref="K132" ca="1">INDIRECT(K$34&amp;"!"&amp;"K"&amp;(7+$O132))</f>
        <v>0</v>
      </c>
      <c r="L132" s="36" cm="1">
        <f t="array" aca="1" ref="L132" ca="1">INDIRECT(L$34&amp;"!"&amp;"K"&amp;(7+$O132))</f>
        <v>0</v>
      </c>
      <c r="M132" s="36" cm="1">
        <f t="array" aca="1" ref="M132" ca="1">INDIRECT(M$34&amp;"!"&amp;"K"&amp;(7+$O132))</f>
        <v>0</v>
      </c>
      <c r="N132" s="36" cm="1">
        <f t="array" aca="1" ref="N132" ca="1">INDIRECT(N$34&amp;"!"&amp;"K"&amp;(7+$O132))</f>
        <v>0</v>
      </c>
      <c r="O132" s="57">
        <f t="shared" si="66"/>
        <v>95</v>
      </c>
      <c r="R132">
        <f t="shared" si="65"/>
        <v>20011</v>
      </c>
      <c r="S132" s="29">
        <f t="shared" ca="1" si="52"/>
        <v>1.6367963626877646E-3</v>
      </c>
      <c r="T132" s="29">
        <f t="shared" ca="1" si="53"/>
        <v>3.5740769483201262E-3</v>
      </c>
      <c r="U132" s="29">
        <f t="shared" ca="1" si="54"/>
        <v>-2.5202247372826947E-2</v>
      </c>
      <c r="V132" s="29">
        <f t="shared" ca="1" si="55"/>
        <v>3.4416305365656319E-2</v>
      </c>
      <c r="W132" s="29">
        <f t="shared" ca="1" si="56"/>
        <v>3.5740769483201262E-3</v>
      </c>
      <c r="X132" s="29">
        <f t="shared" ca="1" si="57"/>
        <v>-2.5202247372826947E-2</v>
      </c>
      <c r="Y132" s="29">
        <f t="shared" ca="1" si="58"/>
        <v>-2.5202247372826947E-2</v>
      </c>
      <c r="Z132" s="29">
        <f t="shared" ca="1" si="59"/>
        <v>1.6367963626877646E-3</v>
      </c>
      <c r="AA132" s="29">
        <f t="shared" ca="1" si="60"/>
        <v>-2.5202247372826947E-2</v>
      </c>
      <c r="AB132" s="29">
        <f t="shared" ca="1" si="61"/>
        <v>1.6367963626877646E-3</v>
      </c>
      <c r="AC132" s="29">
        <f t="shared" ca="1" si="62"/>
        <v>1.6367963626877646E-3</v>
      </c>
      <c r="AD132" s="29">
        <f t="shared" ca="1" si="63"/>
        <v>3.5740769483201262E-3</v>
      </c>
      <c r="AE132" s="29">
        <f t="shared" ca="1" si="64"/>
        <v>1.6367963626877646E-3</v>
      </c>
      <c r="AG132" s="39">
        <f t="shared" si="51"/>
        <v>99</v>
      </c>
    </row>
    <row r="133" spans="1:33" x14ac:dyDescent="0.25">
      <c r="A133">
        <f>Apartment!A103</f>
        <v>20004</v>
      </c>
      <c r="B133" s="36" cm="1">
        <f t="array" aca="1" ref="B133" ca="1">INDIRECT(B$34&amp;"!"&amp;"K"&amp;(7+$O133))</f>
        <v>5.513811778850175E-2</v>
      </c>
      <c r="C133" s="36" cm="1">
        <f t="array" aca="1" ref="C133" ca="1">INDIRECT(C$34&amp;"!"&amp;"K"&amp;(7+$O133))</f>
        <v>4.7005939282525055E-2</v>
      </c>
      <c r="D133" s="36" cm="1">
        <f t="array" aca="1" ref="D133" ca="1">INDIRECT(D$34&amp;"!"&amp;"K"&amp;(7+$O133))</f>
        <v>5.964177685401495E-2</v>
      </c>
      <c r="E133" s="36" cm="1">
        <f t="array" aca="1" ref="E133" ca="1">INDIRECT(E$34&amp;"!"&amp;"K"&amp;(7+$O133))</f>
        <v>6.4016794052623727E-3</v>
      </c>
      <c r="F133" s="36" cm="1">
        <f t="array" aca="1" ref="F133" ca="1">INDIRECT(F$34&amp;"!"&amp;"K"&amp;(7+$O133))</f>
        <v>0</v>
      </c>
      <c r="G133" s="36" cm="1">
        <f t="array" aca="1" ref="G133" ca="1">INDIRECT(G$34&amp;"!"&amp;"K"&amp;(7+$O133))</f>
        <v>0</v>
      </c>
      <c r="H133" s="36" cm="1">
        <f t="array" aca="1" ref="H133" ca="1">INDIRECT(H$34&amp;"!"&amp;"K"&amp;(7+$O133))</f>
        <v>0</v>
      </c>
      <c r="I133" s="36" cm="1">
        <f t="array" aca="1" ref="I133" ca="1">INDIRECT(I$34&amp;"!"&amp;"K"&amp;(7+$O133))</f>
        <v>0</v>
      </c>
      <c r="J133" s="36" cm="1">
        <f t="array" aca="1" ref="J133" ca="1">INDIRECT(J$34&amp;"!"&amp;"K"&amp;(7+$O133))</f>
        <v>0</v>
      </c>
      <c r="K133" s="36" cm="1">
        <f t="array" aca="1" ref="K133" ca="1">INDIRECT(K$34&amp;"!"&amp;"K"&amp;(7+$O133))</f>
        <v>0</v>
      </c>
      <c r="L133" s="36" cm="1">
        <f t="array" aca="1" ref="L133" ca="1">INDIRECT(L$34&amp;"!"&amp;"K"&amp;(7+$O133))</f>
        <v>0</v>
      </c>
      <c r="M133" s="36" cm="1">
        <f t="array" aca="1" ref="M133" ca="1">INDIRECT(M$34&amp;"!"&amp;"K"&amp;(7+$O133))</f>
        <v>0</v>
      </c>
      <c r="N133" s="36" cm="1">
        <f t="array" aca="1" ref="N133" ca="1">INDIRECT(N$34&amp;"!"&amp;"K"&amp;(7+$O133))</f>
        <v>0</v>
      </c>
      <c r="O133" s="57">
        <f t="shared" si="66"/>
        <v>96</v>
      </c>
      <c r="R133">
        <f t="shared" si="65"/>
        <v>20004</v>
      </c>
      <c r="S133" s="29">
        <f t="shared" ref="S133:S164" ca="1" si="67">IF(B133=0,HLOOKUP(S$5,$A$34:$N$224,$AG133,FALSE),B133)</f>
        <v>5.513811778850175E-2</v>
      </c>
      <c r="T133" s="29">
        <f t="shared" ref="T133:T164" ca="1" si="68">IF(C133=0,HLOOKUP(T$5,$A$34:$N$224,$AG133,FALSE),C133)</f>
        <v>4.7005939282525055E-2</v>
      </c>
      <c r="U133" s="29">
        <f t="shared" ref="U133:U164" ca="1" si="69">IF(D133=0,HLOOKUP(U$5,$A$34:$N$224,$AG133,FALSE),D133)</f>
        <v>5.964177685401495E-2</v>
      </c>
      <c r="V133" s="29">
        <f t="shared" ref="V133:V164" ca="1" si="70">IF(E133=0,HLOOKUP(V$5,$A$34:$N$224,$AG133,FALSE),E133)</f>
        <v>6.4016794052623727E-3</v>
      </c>
      <c r="W133" s="29">
        <f t="shared" ref="W133:W164" ca="1" si="71">IF(F133=0,HLOOKUP(W$5,$A$34:$N$224,$AG133,FALSE),F133)</f>
        <v>4.7005939282525055E-2</v>
      </c>
      <c r="X133" s="29">
        <f t="shared" ref="X133:X164" ca="1" si="72">IF(G133=0,HLOOKUP(X$5,$A$34:$N$224,$AG133,FALSE),G133)</f>
        <v>5.964177685401495E-2</v>
      </c>
      <c r="Y133" s="29">
        <f t="shared" ref="Y133:Y164" ca="1" si="73">IF(H133=0,HLOOKUP(Y$5,$A$34:$N$224,$AG133,FALSE),H133)</f>
        <v>5.964177685401495E-2</v>
      </c>
      <c r="Z133" s="29">
        <f t="shared" ref="Z133:Z164" ca="1" si="74">IF(I133=0,HLOOKUP(Z$5,$A$34:$N$224,$AG133,FALSE),I133)</f>
        <v>5.513811778850175E-2</v>
      </c>
      <c r="AA133" s="29">
        <f t="shared" ref="AA133:AA164" ca="1" si="75">IF(J133=0,HLOOKUP(AA$5,$A$34:$N$224,$AG133,FALSE),J133)</f>
        <v>5.964177685401495E-2</v>
      </c>
      <c r="AB133" s="29">
        <f t="shared" ref="AB133:AB164" ca="1" si="76">IF(K133=0,HLOOKUP(AB$5,$A$34:$N$224,$AG133,FALSE),K133)</f>
        <v>5.513811778850175E-2</v>
      </c>
      <c r="AC133" s="29">
        <f t="shared" ref="AC133:AC164" ca="1" si="77">IF(L133=0,HLOOKUP(AC$5,$A$34:$N$224,$AG133,FALSE),L133)</f>
        <v>5.513811778850175E-2</v>
      </c>
      <c r="AD133" s="29">
        <f t="shared" ref="AD133:AD164" ca="1" si="78">IF(M133=0,HLOOKUP(AD$5,$A$34:$N$224,$AG133,FALSE),M133)</f>
        <v>4.7005939282525055E-2</v>
      </c>
      <c r="AE133" s="29">
        <f t="shared" ref="AE133:AE164" ca="1" si="79">IF(N133=0,HLOOKUP(AE$5,$A$34:$N$224,$AG133,FALSE),N133)</f>
        <v>5.513811778850175E-2</v>
      </c>
      <c r="AG133" s="39">
        <f t="shared" si="51"/>
        <v>100</v>
      </c>
    </row>
    <row r="134" spans="1:33" x14ac:dyDescent="0.25">
      <c r="A134">
        <f>Apartment!A104</f>
        <v>20003</v>
      </c>
      <c r="B134" s="36" cm="1">
        <f t="array" aca="1" ref="B134" ca="1">INDIRECT(B$34&amp;"!"&amp;"K"&amp;(7+$O134))</f>
        <v>3.2961912238364643E-2</v>
      </c>
      <c r="C134" s="36" cm="1">
        <f t="array" aca="1" ref="C134" ca="1">INDIRECT(C$34&amp;"!"&amp;"K"&amp;(7+$O134))</f>
        <v>3.1593540981018631E-2</v>
      </c>
      <c r="D134" s="36" cm="1">
        <f t="array" aca="1" ref="D134" ca="1">INDIRECT(D$34&amp;"!"&amp;"K"&amp;(7+$O134))</f>
        <v>2.9285152007145765E-2</v>
      </c>
      <c r="E134" s="36" cm="1">
        <f t="array" aca="1" ref="E134" ca="1">INDIRECT(E$34&amp;"!"&amp;"K"&amp;(7+$O134))</f>
        <v>1.8382734830452829E-2</v>
      </c>
      <c r="F134" s="36" cm="1">
        <f t="array" aca="1" ref="F134" ca="1">INDIRECT(F$34&amp;"!"&amp;"K"&amp;(7+$O134))</f>
        <v>0</v>
      </c>
      <c r="G134" s="36" cm="1">
        <f t="array" aca="1" ref="G134" ca="1">INDIRECT(G$34&amp;"!"&amp;"K"&amp;(7+$O134))</f>
        <v>0</v>
      </c>
      <c r="H134" s="36" cm="1">
        <f t="array" aca="1" ref="H134" ca="1">INDIRECT(H$34&amp;"!"&amp;"K"&amp;(7+$O134))</f>
        <v>0</v>
      </c>
      <c r="I134" s="36" cm="1">
        <f t="array" aca="1" ref="I134" ca="1">INDIRECT(I$34&amp;"!"&amp;"K"&amp;(7+$O134))</f>
        <v>0</v>
      </c>
      <c r="J134" s="36" cm="1">
        <f t="array" aca="1" ref="J134" ca="1">INDIRECT(J$34&amp;"!"&amp;"K"&amp;(7+$O134))</f>
        <v>0</v>
      </c>
      <c r="K134" s="36" cm="1">
        <f t="array" aca="1" ref="K134" ca="1">INDIRECT(K$34&amp;"!"&amp;"K"&amp;(7+$O134))</f>
        <v>0</v>
      </c>
      <c r="L134" s="36" cm="1">
        <f t="array" aca="1" ref="L134" ca="1">INDIRECT(L$34&amp;"!"&amp;"K"&amp;(7+$O134))</f>
        <v>0</v>
      </c>
      <c r="M134" s="36" cm="1">
        <f t="array" aca="1" ref="M134" ca="1">INDIRECT(M$34&amp;"!"&amp;"K"&amp;(7+$O134))</f>
        <v>0</v>
      </c>
      <c r="N134" s="36" cm="1">
        <f t="array" aca="1" ref="N134" ca="1">INDIRECT(N$34&amp;"!"&amp;"K"&amp;(7+$O134))</f>
        <v>0</v>
      </c>
      <c r="O134" s="57">
        <f t="shared" si="66"/>
        <v>97</v>
      </c>
      <c r="R134">
        <f t="shared" si="65"/>
        <v>20003</v>
      </c>
      <c r="S134" s="29">
        <f t="shared" ca="1" si="67"/>
        <v>3.2961912238364643E-2</v>
      </c>
      <c r="T134" s="29">
        <f t="shared" ca="1" si="68"/>
        <v>3.1593540981018631E-2</v>
      </c>
      <c r="U134" s="29">
        <f t="shared" ca="1" si="69"/>
        <v>2.9285152007145765E-2</v>
      </c>
      <c r="V134" s="29">
        <f t="shared" ca="1" si="70"/>
        <v>1.8382734830452829E-2</v>
      </c>
      <c r="W134" s="29">
        <f t="shared" ca="1" si="71"/>
        <v>3.1593540981018631E-2</v>
      </c>
      <c r="X134" s="29">
        <f t="shared" ca="1" si="72"/>
        <v>2.9285152007145765E-2</v>
      </c>
      <c r="Y134" s="29">
        <f t="shared" ca="1" si="73"/>
        <v>2.9285152007145765E-2</v>
      </c>
      <c r="Z134" s="29">
        <f t="shared" ca="1" si="74"/>
        <v>3.2961912238364643E-2</v>
      </c>
      <c r="AA134" s="29">
        <f t="shared" ca="1" si="75"/>
        <v>2.9285152007145765E-2</v>
      </c>
      <c r="AB134" s="29">
        <f t="shared" ca="1" si="76"/>
        <v>3.2961912238364643E-2</v>
      </c>
      <c r="AC134" s="29">
        <f t="shared" ca="1" si="77"/>
        <v>3.2961912238364643E-2</v>
      </c>
      <c r="AD134" s="29">
        <f t="shared" ca="1" si="78"/>
        <v>3.1593540981018631E-2</v>
      </c>
      <c r="AE134" s="29">
        <f t="shared" ca="1" si="79"/>
        <v>3.2961912238364643E-2</v>
      </c>
      <c r="AG134" s="39">
        <f t="shared" si="51"/>
        <v>101</v>
      </c>
    </row>
    <row r="135" spans="1:33" x14ac:dyDescent="0.25">
      <c r="A135">
        <f>Apartment!A105</f>
        <v>20002</v>
      </c>
      <c r="B135" s="36" cm="1">
        <f t="array" aca="1" ref="B135" ca="1">INDIRECT(B$34&amp;"!"&amp;"K"&amp;(7+$O135))</f>
        <v>3.7083193545369708E-2</v>
      </c>
      <c r="C135" s="36" cm="1">
        <f t="array" aca="1" ref="C135" ca="1">INDIRECT(C$34&amp;"!"&amp;"K"&amp;(7+$O135))</f>
        <v>5.7084158358113868E-2</v>
      </c>
      <c r="D135" s="36" cm="1">
        <f t="array" aca="1" ref="D135" ca="1">INDIRECT(D$34&amp;"!"&amp;"K"&amp;(7+$O135))</f>
        <v>5.4367936456659161E-2</v>
      </c>
      <c r="E135" s="36" cm="1">
        <f t="array" aca="1" ref="E135" ca="1">INDIRECT(E$34&amp;"!"&amp;"K"&amp;(7+$O135))</f>
        <v>2.0697383985721851E-2</v>
      </c>
      <c r="F135" s="36" cm="1">
        <f t="array" aca="1" ref="F135" ca="1">INDIRECT(F$34&amp;"!"&amp;"K"&amp;(7+$O135))</f>
        <v>0</v>
      </c>
      <c r="G135" s="36" cm="1">
        <f t="array" aca="1" ref="G135" ca="1">INDIRECT(G$34&amp;"!"&amp;"K"&amp;(7+$O135))</f>
        <v>0</v>
      </c>
      <c r="H135" s="36" cm="1">
        <f t="array" aca="1" ref="H135" ca="1">INDIRECT(H$34&amp;"!"&amp;"K"&amp;(7+$O135))</f>
        <v>0</v>
      </c>
      <c r="I135" s="36" cm="1">
        <f t="array" aca="1" ref="I135" ca="1">INDIRECT(I$34&amp;"!"&amp;"K"&amp;(7+$O135))</f>
        <v>0</v>
      </c>
      <c r="J135" s="36" cm="1">
        <f t="array" aca="1" ref="J135" ca="1">INDIRECT(J$34&amp;"!"&amp;"K"&amp;(7+$O135))</f>
        <v>0</v>
      </c>
      <c r="K135" s="36" cm="1">
        <f t="array" aca="1" ref="K135" ca="1">INDIRECT(K$34&amp;"!"&amp;"K"&amp;(7+$O135))</f>
        <v>0</v>
      </c>
      <c r="L135" s="36" cm="1">
        <f t="array" aca="1" ref="L135" ca="1">INDIRECT(L$34&amp;"!"&amp;"K"&amp;(7+$O135))</f>
        <v>0</v>
      </c>
      <c r="M135" s="36" cm="1">
        <f t="array" aca="1" ref="M135" ca="1">INDIRECT(M$34&amp;"!"&amp;"K"&amp;(7+$O135))</f>
        <v>0</v>
      </c>
      <c r="N135" s="36" cm="1">
        <f t="array" aca="1" ref="N135" ca="1">INDIRECT(N$34&amp;"!"&amp;"K"&amp;(7+$O135))</f>
        <v>0</v>
      </c>
      <c r="O135" s="57">
        <f t="shared" si="66"/>
        <v>98</v>
      </c>
      <c r="R135">
        <f t="shared" si="65"/>
        <v>20002</v>
      </c>
      <c r="S135" s="29">
        <f t="shared" ca="1" si="67"/>
        <v>3.7083193545369708E-2</v>
      </c>
      <c r="T135" s="29">
        <f t="shared" ca="1" si="68"/>
        <v>5.7084158358113868E-2</v>
      </c>
      <c r="U135" s="29">
        <f t="shared" ca="1" si="69"/>
        <v>5.4367936456659161E-2</v>
      </c>
      <c r="V135" s="29">
        <f t="shared" ca="1" si="70"/>
        <v>2.0697383985721851E-2</v>
      </c>
      <c r="W135" s="29">
        <f t="shared" ca="1" si="71"/>
        <v>5.7084158358113868E-2</v>
      </c>
      <c r="X135" s="29">
        <f t="shared" ca="1" si="72"/>
        <v>5.4367936456659161E-2</v>
      </c>
      <c r="Y135" s="29">
        <f t="shared" ca="1" si="73"/>
        <v>5.4367936456659161E-2</v>
      </c>
      <c r="Z135" s="29">
        <f t="shared" ca="1" si="74"/>
        <v>3.7083193545369708E-2</v>
      </c>
      <c r="AA135" s="29">
        <f t="shared" ca="1" si="75"/>
        <v>5.4367936456659161E-2</v>
      </c>
      <c r="AB135" s="29">
        <f t="shared" ca="1" si="76"/>
        <v>3.7083193545369708E-2</v>
      </c>
      <c r="AC135" s="29">
        <f t="shared" ca="1" si="77"/>
        <v>3.7083193545369708E-2</v>
      </c>
      <c r="AD135" s="29">
        <f t="shared" ca="1" si="78"/>
        <v>5.7084158358113868E-2</v>
      </c>
      <c r="AE135" s="29">
        <f t="shared" ca="1" si="79"/>
        <v>3.7083193545369708E-2</v>
      </c>
      <c r="AG135" s="39">
        <f t="shared" si="51"/>
        <v>102</v>
      </c>
    </row>
    <row r="136" spans="1:33" x14ac:dyDescent="0.25">
      <c r="A136">
        <f>Apartment!A106</f>
        <v>20001</v>
      </c>
      <c r="B136" s="36" cm="1">
        <f t="array" aca="1" ref="B136" ca="1">INDIRECT(B$34&amp;"!"&amp;"K"&amp;(7+$O136))</f>
        <v>1.2799829074552127E-2</v>
      </c>
      <c r="C136" s="36" cm="1">
        <f t="array" aca="1" ref="C136" ca="1">INDIRECT(C$34&amp;"!"&amp;"K"&amp;(7+$O136))</f>
        <v>1.7848355290052353E-2</v>
      </c>
      <c r="D136" s="36" cm="1">
        <f t="array" aca="1" ref="D136" ca="1">INDIRECT(D$34&amp;"!"&amp;"K"&amp;(7+$O136))</f>
        <v>1.6530270654892432E-2</v>
      </c>
      <c r="E136" s="36" cm="1">
        <f t="array" aca="1" ref="E136" ca="1">INDIRECT(E$34&amp;"!"&amp;"K"&amp;(7+$O136))</f>
        <v>8.6103889872175543E-3</v>
      </c>
      <c r="F136" s="36" cm="1">
        <f t="array" aca="1" ref="F136" ca="1">INDIRECT(F$34&amp;"!"&amp;"K"&amp;(7+$O136))</f>
        <v>0</v>
      </c>
      <c r="G136" s="36" cm="1">
        <f t="array" aca="1" ref="G136" ca="1">INDIRECT(G$34&amp;"!"&amp;"K"&amp;(7+$O136))</f>
        <v>0</v>
      </c>
      <c r="H136" s="36" cm="1">
        <f t="array" aca="1" ref="H136" ca="1">INDIRECT(H$34&amp;"!"&amp;"K"&amp;(7+$O136))</f>
        <v>0</v>
      </c>
      <c r="I136" s="36" cm="1">
        <f t="array" aca="1" ref="I136" ca="1">INDIRECT(I$34&amp;"!"&amp;"K"&amp;(7+$O136))</f>
        <v>0</v>
      </c>
      <c r="J136" s="36" cm="1">
        <f t="array" aca="1" ref="J136" ca="1">INDIRECT(J$34&amp;"!"&amp;"K"&amp;(7+$O136))</f>
        <v>0</v>
      </c>
      <c r="K136" s="36" cm="1">
        <f t="array" aca="1" ref="K136" ca="1">INDIRECT(K$34&amp;"!"&amp;"K"&amp;(7+$O136))</f>
        <v>0</v>
      </c>
      <c r="L136" s="36" cm="1">
        <f t="array" aca="1" ref="L136" ca="1">INDIRECT(L$34&amp;"!"&amp;"K"&amp;(7+$O136))</f>
        <v>0</v>
      </c>
      <c r="M136" s="36" cm="1">
        <f t="array" aca="1" ref="M136" ca="1">INDIRECT(M$34&amp;"!"&amp;"K"&amp;(7+$O136))</f>
        <v>0</v>
      </c>
      <c r="N136" s="36" cm="1">
        <f t="array" aca="1" ref="N136" ca="1">INDIRECT(N$34&amp;"!"&amp;"K"&amp;(7+$O136))</f>
        <v>0</v>
      </c>
      <c r="O136" s="57">
        <f t="shared" si="66"/>
        <v>99</v>
      </c>
      <c r="R136">
        <f t="shared" si="65"/>
        <v>20001</v>
      </c>
      <c r="S136" s="29">
        <f t="shared" ca="1" si="67"/>
        <v>1.2799829074552127E-2</v>
      </c>
      <c r="T136" s="29">
        <f t="shared" ca="1" si="68"/>
        <v>1.7848355290052353E-2</v>
      </c>
      <c r="U136" s="29">
        <f t="shared" ca="1" si="69"/>
        <v>1.6530270654892432E-2</v>
      </c>
      <c r="V136" s="29">
        <f t="shared" ca="1" si="70"/>
        <v>8.6103889872175543E-3</v>
      </c>
      <c r="W136" s="29">
        <f t="shared" ca="1" si="71"/>
        <v>1.7848355290052353E-2</v>
      </c>
      <c r="X136" s="29">
        <f t="shared" ca="1" si="72"/>
        <v>1.6530270654892432E-2</v>
      </c>
      <c r="Y136" s="29">
        <f t="shared" ca="1" si="73"/>
        <v>1.6530270654892432E-2</v>
      </c>
      <c r="Z136" s="29">
        <f t="shared" ca="1" si="74"/>
        <v>1.2799829074552127E-2</v>
      </c>
      <c r="AA136" s="29">
        <f t="shared" ca="1" si="75"/>
        <v>1.6530270654892432E-2</v>
      </c>
      <c r="AB136" s="29">
        <f t="shared" ca="1" si="76"/>
        <v>1.2799829074552127E-2</v>
      </c>
      <c r="AC136" s="29">
        <f t="shared" ca="1" si="77"/>
        <v>1.2799829074552127E-2</v>
      </c>
      <c r="AD136" s="29">
        <f t="shared" ca="1" si="78"/>
        <v>1.7848355290052353E-2</v>
      </c>
      <c r="AE136" s="29">
        <f t="shared" ca="1" si="79"/>
        <v>1.2799829074552127E-2</v>
      </c>
      <c r="AG136" s="39">
        <f t="shared" si="51"/>
        <v>103</v>
      </c>
    </row>
    <row r="137" spans="1:33" x14ac:dyDescent="0.25">
      <c r="A137">
        <f>Apartment!A107</f>
        <v>19994</v>
      </c>
      <c r="B137" s="36" cm="1">
        <f t="array" aca="1" ref="B137" ca="1">INDIRECT(B$34&amp;"!"&amp;"K"&amp;(7+$O137))</f>
        <v>3.7941338707203398E-2</v>
      </c>
      <c r="C137" s="36" cm="1">
        <f t="array" aca="1" ref="C137" ca="1">INDIRECT(C$34&amp;"!"&amp;"K"&amp;(7+$O137))</f>
        <v>2.6201671007774818E-2</v>
      </c>
      <c r="D137" s="36" cm="1">
        <f t="array" aca="1" ref="D137" ca="1">INDIRECT(D$34&amp;"!"&amp;"K"&amp;(7+$O137))</f>
        <v>2.5342684642523539E-2</v>
      </c>
      <c r="E137" s="36" cm="1">
        <f t="array" aca="1" ref="E137" ca="1">INDIRECT(E$34&amp;"!"&amp;"K"&amp;(7+$O137))</f>
        <v>3.346562643762252E-2</v>
      </c>
      <c r="F137" s="36" cm="1">
        <f t="array" aca="1" ref="F137" ca="1">INDIRECT(F$34&amp;"!"&amp;"K"&amp;(7+$O137))</f>
        <v>0</v>
      </c>
      <c r="G137" s="36" cm="1">
        <f t="array" aca="1" ref="G137" ca="1">INDIRECT(G$34&amp;"!"&amp;"K"&amp;(7+$O137))</f>
        <v>0</v>
      </c>
      <c r="H137" s="36" cm="1">
        <f t="array" aca="1" ref="H137" ca="1">INDIRECT(H$34&amp;"!"&amp;"K"&amp;(7+$O137))</f>
        <v>0</v>
      </c>
      <c r="I137" s="36" cm="1">
        <f t="array" aca="1" ref="I137" ca="1">INDIRECT(I$34&amp;"!"&amp;"K"&amp;(7+$O137))</f>
        <v>0</v>
      </c>
      <c r="J137" s="36" cm="1">
        <f t="array" aca="1" ref="J137" ca="1">INDIRECT(J$34&amp;"!"&amp;"K"&amp;(7+$O137))</f>
        <v>0</v>
      </c>
      <c r="K137" s="36" cm="1">
        <f t="array" aca="1" ref="K137" ca="1">INDIRECT(K$34&amp;"!"&amp;"K"&amp;(7+$O137))</f>
        <v>0</v>
      </c>
      <c r="L137" s="36" cm="1">
        <f t="array" aca="1" ref="L137" ca="1">INDIRECT(L$34&amp;"!"&amp;"K"&amp;(7+$O137))</f>
        <v>0</v>
      </c>
      <c r="M137" s="36" cm="1">
        <f t="array" aca="1" ref="M137" ca="1">INDIRECT(M$34&amp;"!"&amp;"K"&amp;(7+$O137))</f>
        <v>0</v>
      </c>
      <c r="N137" s="36" cm="1">
        <f t="array" aca="1" ref="N137" ca="1">INDIRECT(N$34&amp;"!"&amp;"K"&amp;(7+$O137))</f>
        <v>0</v>
      </c>
      <c r="O137" s="57">
        <f t="shared" si="66"/>
        <v>100</v>
      </c>
      <c r="R137">
        <f t="shared" si="65"/>
        <v>19994</v>
      </c>
      <c r="S137" s="29">
        <f t="shared" ca="1" si="67"/>
        <v>3.7941338707203398E-2</v>
      </c>
      <c r="T137" s="29">
        <f t="shared" ca="1" si="68"/>
        <v>2.6201671007774818E-2</v>
      </c>
      <c r="U137" s="29">
        <f t="shared" ca="1" si="69"/>
        <v>2.5342684642523539E-2</v>
      </c>
      <c r="V137" s="29">
        <f t="shared" ca="1" si="70"/>
        <v>3.346562643762252E-2</v>
      </c>
      <c r="W137" s="29">
        <f t="shared" ca="1" si="71"/>
        <v>2.6201671007774818E-2</v>
      </c>
      <c r="X137" s="29">
        <f t="shared" ca="1" si="72"/>
        <v>2.5342684642523539E-2</v>
      </c>
      <c r="Y137" s="29">
        <f t="shared" ca="1" si="73"/>
        <v>2.5342684642523539E-2</v>
      </c>
      <c r="Z137" s="29">
        <f t="shared" ca="1" si="74"/>
        <v>3.7941338707203398E-2</v>
      </c>
      <c r="AA137" s="29">
        <f t="shared" ca="1" si="75"/>
        <v>2.5342684642523539E-2</v>
      </c>
      <c r="AB137" s="29">
        <f t="shared" ca="1" si="76"/>
        <v>3.7941338707203398E-2</v>
      </c>
      <c r="AC137" s="29">
        <f t="shared" ca="1" si="77"/>
        <v>3.7941338707203398E-2</v>
      </c>
      <c r="AD137" s="29">
        <f t="shared" ca="1" si="78"/>
        <v>2.6201671007774818E-2</v>
      </c>
      <c r="AE137" s="29">
        <f t="shared" ca="1" si="79"/>
        <v>3.7941338707203398E-2</v>
      </c>
      <c r="AG137" s="39">
        <f t="shared" si="51"/>
        <v>104</v>
      </c>
    </row>
    <row r="138" spans="1:33" x14ac:dyDescent="0.25">
      <c r="A138">
        <f>Apartment!A108</f>
        <v>19993</v>
      </c>
      <c r="B138" s="36" cm="1">
        <f t="array" aca="1" ref="B138" ca="1">INDIRECT(B$34&amp;"!"&amp;"K"&amp;(7+$O138))</f>
        <v>3.0477567237822356E-2</v>
      </c>
      <c r="C138" s="36" cm="1">
        <f t="array" aca="1" ref="C138" ca="1">INDIRECT(C$34&amp;"!"&amp;"K"&amp;(7+$O138))</f>
        <v>3.2949393785651759E-2</v>
      </c>
      <c r="D138" s="36" cm="1">
        <f t="array" aca="1" ref="D138" ca="1">INDIRECT(D$34&amp;"!"&amp;"K"&amp;(7+$O138))</f>
        <v>4.4918020711951723E-2</v>
      </c>
      <c r="E138" s="36" cm="1">
        <f t="array" aca="1" ref="E138" ca="1">INDIRECT(E$34&amp;"!"&amp;"K"&amp;(7+$O138))</f>
        <v>2.2439294144362965E-2</v>
      </c>
      <c r="F138" s="36" cm="1">
        <f t="array" aca="1" ref="F138" ca="1">INDIRECT(F$34&amp;"!"&amp;"K"&amp;(7+$O138))</f>
        <v>0</v>
      </c>
      <c r="G138" s="36" cm="1">
        <f t="array" aca="1" ref="G138" ca="1">INDIRECT(G$34&amp;"!"&amp;"K"&amp;(7+$O138))</f>
        <v>0</v>
      </c>
      <c r="H138" s="36" cm="1">
        <f t="array" aca="1" ref="H138" ca="1">INDIRECT(H$34&amp;"!"&amp;"K"&amp;(7+$O138))</f>
        <v>0</v>
      </c>
      <c r="I138" s="36" cm="1">
        <f t="array" aca="1" ref="I138" ca="1">INDIRECT(I$34&amp;"!"&amp;"K"&amp;(7+$O138))</f>
        <v>0</v>
      </c>
      <c r="J138" s="36" cm="1">
        <f t="array" aca="1" ref="J138" ca="1">INDIRECT(J$34&amp;"!"&amp;"K"&amp;(7+$O138))</f>
        <v>0</v>
      </c>
      <c r="K138" s="36" cm="1">
        <f t="array" aca="1" ref="K138" ca="1">INDIRECT(K$34&amp;"!"&amp;"K"&amp;(7+$O138))</f>
        <v>0</v>
      </c>
      <c r="L138" s="36" cm="1">
        <f t="array" aca="1" ref="L138" ca="1">INDIRECT(L$34&amp;"!"&amp;"K"&amp;(7+$O138))</f>
        <v>0</v>
      </c>
      <c r="M138" s="36" cm="1">
        <f t="array" aca="1" ref="M138" ca="1">INDIRECT(M$34&amp;"!"&amp;"K"&amp;(7+$O138))</f>
        <v>0</v>
      </c>
      <c r="N138" s="36" cm="1">
        <f t="array" aca="1" ref="N138" ca="1">INDIRECT(N$34&amp;"!"&amp;"K"&amp;(7+$O138))</f>
        <v>0</v>
      </c>
      <c r="O138" s="57">
        <f t="shared" si="66"/>
        <v>101</v>
      </c>
      <c r="R138">
        <f t="shared" si="65"/>
        <v>19993</v>
      </c>
      <c r="S138" s="29">
        <f t="shared" ca="1" si="67"/>
        <v>3.0477567237822356E-2</v>
      </c>
      <c r="T138" s="29">
        <f t="shared" ca="1" si="68"/>
        <v>3.2949393785651759E-2</v>
      </c>
      <c r="U138" s="29">
        <f t="shared" ca="1" si="69"/>
        <v>4.4918020711951723E-2</v>
      </c>
      <c r="V138" s="29">
        <f t="shared" ca="1" si="70"/>
        <v>2.2439294144362965E-2</v>
      </c>
      <c r="W138" s="29">
        <f t="shared" ca="1" si="71"/>
        <v>3.2949393785651759E-2</v>
      </c>
      <c r="X138" s="29">
        <f t="shared" ca="1" si="72"/>
        <v>4.4918020711951723E-2</v>
      </c>
      <c r="Y138" s="29">
        <f t="shared" ca="1" si="73"/>
        <v>4.4918020711951723E-2</v>
      </c>
      <c r="Z138" s="29">
        <f t="shared" ca="1" si="74"/>
        <v>3.0477567237822356E-2</v>
      </c>
      <c r="AA138" s="29">
        <f t="shared" ca="1" si="75"/>
        <v>4.4918020711951723E-2</v>
      </c>
      <c r="AB138" s="29">
        <f t="shared" ca="1" si="76"/>
        <v>3.0477567237822356E-2</v>
      </c>
      <c r="AC138" s="29">
        <f t="shared" ca="1" si="77"/>
        <v>3.0477567237822356E-2</v>
      </c>
      <c r="AD138" s="29">
        <f t="shared" ca="1" si="78"/>
        <v>3.2949393785651759E-2</v>
      </c>
      <c r="AE138" s="29">
        <f t="shared" ca="1" si="79"/>
        <v>3.0477567237822356E-2</v>
      </c>
      <c r="AG138" s="39">
        <f t="shared" si="51"/>
        <v>105</v>
      </c>
    </row>
    <row r="139" spans="1:33" x14ac:dyDescent="0.25">
      <c r="A139">
        <f>Apartment!A109</f>
        <v>19992</v>
      </c>
      <c r="B139" s="36" cm="1">
        <f t="array" aca="1" ref="B139" ca="1">INDIRECT(B$34&amp;"!"&amp;"K"&amp;(7+$O139))</f>
        <v>2.0792257016237103E-2</v>
      </c>
      <c r="C139" s="36" cm="1">
        <f t="array" aca="1" ref="C139" ca="1">INDIRECT(C$34&amp;"!"&amp;"K"&amp;(7+$O139))</f>
        <v>3.340043379373614E-2</v>
      </c>
      <c r="D139" s="36" cm="1">
        <f t="array" aca="1" ref="D139" ca="1">INDIRECT(D$34&amp;"!"&amp;"K"&amp;(7+$O139))</f>
        <v>2.63696192127294E-2</v>
      </c>
      <c r="E139" s="36" cm="1">
        <f t="array" aca="1" ref="E139" ca="1">INDIRECT(E$34&amp;"!"&amp;"K"&amp;(7+$O139))</f>
        <v>2.2224405104109612E-2</v>
      </c>
      <c r="F139" s="36" cm="1">
        <f t="array" aca="1" ref="F139" ca="1">INDIRECT(F$34&amp;"!"&amp;"K"&amp;(7+$O139))</f>
        <v>0</v>
      </c>
      <c r="G139" s="36" cm="1">
        <f t="array" aca="1" ref="G139" ca="1">INDIRECT(G$34&amp;"!"&amp;"K"&amp;(7+$O139))</f>
        <v>0</v>
      </c>
      <c r="H139" s="36" cm="1">
        <f t="array" aca="1" ref="H139" ca="1">INDIRECT(H$34&amp;"!"&amp;"K"&amp;(7+$O139))</f>
        <v>0</v>
      </c>
      <c r="I139" s="36" cm="1">
        <f t="array" aca="1" ref="I139" ca="1">INDIRECT(I$34&amp;"!"&amp;"K"&amp;(7+$O139))</f>
        <v>0</v>
      </c>
      <c r="J139" s="36" cm="1">
        <f t="array" aca="1" ref="J139" ca="1">INDIRECT(J$34&amp;"!"&amp;"K"&amp;(7+$O139))</f>
        <v>0</v>
      </c>
      <c r="K139" s="36" cm="1">
        <f t="array" aca="1" ref="K139" ca="1">INDIRECT(K$34&amp;"!"&amp;"K"&amp;(7+$O139))</f>
        <v>0</v>
      </c>
      <c r="L139" s="36" cm="1">
        <f t="array" aca="1" ref="L139" ca="1">INDIRECT(L$34&amp;"!"&amp;"K"&amp;(7+$O139))</f>
        <v>0</v>
      </c>
      <c r="M139" s="36" cm="1">
        <f t="array" aca="1" ref="M139" ca="1">INDIRECT(M$34&amp;"!"&amp;"K"&amp;(7+$O139))</f>
        <v>0</v>
      </c>
      <c r="N139" s="36" cm="1">
        <f t="array" aca="1" ref="N139" ca="1">INDIRECT(N$34&amp;"!"&amp;"K"&amp;(7+$O139))</f>
        <v>0</v>
      </c>
      <c r="O139" s="57">
        <f t="shared" si="66"/>
        <v>102</v>
      </c>
      <c r="R139">
        <f t="shared" si="65"/>
        <v>19992</v>
      </c>
      <c r="S139" s="29">
        <f t="shared" ca="1" si="67"/>
        <v>2.0792257016237103E-2</v>
      </c>
      <c r="T139" s="29">
        <f t="shared" ca="1" si="68"/>
        <v>3.340043379373614E-2</v>
      </c>
      <c r="U139" s="29">
        <f t="shared" ca="1" si="69"/>
        <v>2.63696192127294E-2</v>
      </c>
      <c r="V139" s="29">
        <f t="shared" ca="1" si="70"/>
        <v>2.2224405104109612E-2</v>
      </c>
      <c r="W139" s="29">
        <f t="shared" ca="1" si="71"/>
        <v>3.340043379373614E-2</v>
      </c>
      <c r="X139" s="29">
        <f t="shared" ca="1" si="72"/>
        <v>2.63696192127294E-2</v>
      </c>
      <c r="Y139" s="29">
        <f t="shared" ca="1" si="73"/>
        <v>2.63696192127294E-2</v>
      </c>
      <c r="Z139" s="29">
        <f t="shared" ca="1" si="74"/>
        <v>2.0792257016237103E-2</v>
      </c>
      <c r="AA139" s="29">
        <f t="shared" ca="1" si="75"/>
        <v>2.63696192127294E-2</v>
      </c>
      <c r="AB139" s="29">
        <f t="shared" ca="1" si="76"/>
        <v>2.0792257016237103E-2</v>
      </c>
      <c r="AC139" s="29">
        <f t="shared" ca="1" si="77"/>
        <v>2.0792257016237103E-2</v>
      </c>
      <c r="AD139" s="29">
        <f t="shared" ca="1" si="78"/>
        <v>3.340043379373614E-2</v>
      </c>
      <c r="AE139" s="29">
        <f t="shared" ca="1" si="79"/>
        <v>2.0792257016237103E-2</v>
      </c>
      <c r="AG139" s="39">
        <f t="shared" si="51"/>
        <v>106</v>
      </c>
    </row>
    <row r="140" spans="1:33" x14ac:dyDescent="0.25">
      <c r="A140">
        <f>Apartment!A110</f>
        <v>19991</v>
      </c>
      <c r="B140" s="36" cm="1">
        <f t="array" aca="1" ref="B140" ca="1">INDIRECT(B$34&amp;"!"&amp;"K"&amp;(7+$O140))</f>
        <v>2.1276953064130133E-2</v>
      </c>
      <c r="C140" s="36" cm="1">
        <f t="array" aca="1" ref="C140" ca="1">INDIRECT(C$34&amp;"!"&amp;"K"&amp;(7+$O140))</f>
        <v>1.7825454654277983E-2</v>
      </c>
      <c r="D140" s="36" cm="1">
        <f t="array" aca="1" ref="D140" ca="1">INDIRECT(D$34&amp;"!"&amp;"K"&amp;(7+$O140))</f>
        <v>-1.1087405065585587E-2</v>
      </c>
      <c r="E140" s="36" cm="1">
        <f t="array" aca="1" ref="E140" ca="1">INDIRECT(E$34&amp;"!"&amp;"K"&amp;(7+$O140))</f>
        <v>5.2045436704861725E-3</v>
      </c>
      <c r="F140" s="36" cm="1">
        <f t="array" aca="1" ref="F140" ca="1">INDIRECT(F$34&amp;"!"&amp;"K"&amp;(7+$O140))</f>
        <v>0</v>
      </c>
      <c r="G140" s="36" cm="1">
        <f t="array" aca="1" ref="G140" ca="1">INDIRECT(G$34&amp;"!"&amp;"K"&amp;(7+$O140))</f>
        <v>0</v>
      </c>
      <c r="H140" s="36" cm="1">
        <f t="array" aca="1" ref="H140" ca="1">INDIRECT(H$34&amp;"!"&amp;"K"&amp;(7+$O140))</f>
        <v>0</v>
      </c>
      <c r="I140" s="36" cm="1">
        <f t="array" aca="1" ref="I140" ca="1">INDIRECT(I$34&amp;"!"&amp;"K"&amp;(7+$O140))</f>
        <v>0</v>
      </c>
      <c r="J140" s="36" cm="1">
        <f t="array" aca="1" ref="J140" ca="1">INDIRECT(J$34&amp;"!"&amp;"K"&amp;(7+$O140))</f>
        <v>0</v>
      </c>
      <c r="K140" s="36" cm="1">
        <f t="array" aca="1" ref="K140" ca="1">INDIRECT(K$34&amp;"!"&amp;"K"&amp;(7+$O140))</f>
        <v>0</v>
      </c>
      <c r="L140" s="36" cm="1">
        <f t="array" aca="1" ref="L140" ca="1">INDIRECT(L$34&amp;"!"&amp;"K"&amp;(7+$O140))</f>
        <v>0</v>
      </c>
      <c r="M140" s="36" cm="1">
        <f t="array" aca="1" ref="M140" ca="1">INDIRECT(M$34&amp;"!"&amp;"K"&amp;(7+$O140))</f>
        <v>0</v>
      </c>
      <c r="N140" s="36" cm="1">
        <f t="array" aca="1" ref="N140" ca="1">INDIRECT(N$34&amp;"!"&amp;"K"&amp;(7+$O140))</f>
        <v>0</v>
      </c>
      <c r="O140" s="57">
        <f t="shared" si="66"/>
        <v>103</v>
      </c>
      <c r="R140">
        <f t="shared" si="65"/>
        <v>19991</v>
      </c>
      <c r="S140" s="29">
        <f t="shared" ca="1" si="67"/>
        <v>2.1276953064130133E-2</v>
      </c>
      <c r="T140" s="29">
        <f t="shared" ca="1" si="68"/>
        <v>1.7825454654277983E-2</v>
      </c>
      <c r="U140" s="29">
        <f t="shared" ca="1" si="69"/>
        <v>-1.1087405065585587E-2</v>
      </c>
      <c r="V140" s="29">
        <f t="shared" ca="1" si="70"/>
        <v>5.2045436704861725E-3</v>
      </c>
      <c r="W140" s="29">
        <f t="shared" ca="1" si="71"/>
        <v>1.7825454654277983E-2</v>
      </c>
      <c r="X140" s="29">
        <f t="shared" ca="1" si="72"/>
        <v>-1.1087405065585587E-2</v>
      </c>
      <c r="Y140" s="29">
        <f t="shared" ca="1" si="73"/>
        <v>-1.1087405065585587E-2</v>
      </c>
      <c r="Z140" s="29">
        <f t="shared" ca="1" si="74"/>
        <v>2.1276953064130133E-2</v>
      </c>
      <c r="AA140" s="29">
        <f t="shared" ca="1" si="75"/>
        <v>-1.1087405065585587E-2</v>
      </c>
      <c r="AB140" s="29">
        <f t="shared" ca="1" si="76"/>
        <v>2.1276953064130133E-2</v>
      </c>
      <c r="AC140" s="29">
        <f t="shared" ca="1" si="77"/>
        <v>2.1276953064130133E-2</v>
      </c>
      <c r="AD140" s="29">
        <f t="shared" ca="1" si="78"/>
        <v>1.7825454654277983E-2</v>
      </c>
      <c r="AE140" s="29">
        <f t="shared" ca="1" si="79"/>
        <v>2.1276953064130133E-2</v>
      </c>
      <c r="AG140" s="39">
        <f t="shared" si="51"/>
        <v>107</v>
      </c>
    </row>
    <row r="141" spans="1:33" x14ac:dyDescent="0.25">
      <c r="A141">
        <f>Apartment!A111</f>
        <v>19984</v>
      </c>
      <c r="B141" s="36" cm="1">
        <f t="array" aca="1" ref="B141" ca="1">INDIRECT(B$34&amp;"!"&amp;"K"&amp;(7+$O141))</f>
        <v>2.9963568578299515E-2</v>
      </c>
      <c r="C141" s="36" cm="1">
        <f t="array" aca="1" ref="C141" ca="1">INDIRECT(C$34&amp;"!"&amp;"K"&amp;(7+$O141))</f>
        <v>1.7069018360599486E-2</v>
      </c>
      <c r="D141" s="36" cm="1">
        <f t="array" aca="1" ref="D141" ca="1">INDIRECT(D$34&amp;"!"&amp;"K"&amp;(7+$O141))</f>
        <v>5.4128244086978139E-2</v>
      </c>
      <c r="E141" s="36" cm="1">
        <f t="array" aca="1" ref="E141" ca="1">INDIRECT(E$34&amp;"!"&amp;"K"&amp;(7+$O141))</f>
        <v>3.6755076982880164E-2</v>
      </c>
      <c r="F141" s="36" cm="1">
        <f t="array" aca="1" ref="F141" ca="1">INDIRECT(F$34&amp;"!"&amp;"K"&amp;(7+$O141))</f>
        <v>0</v>
      </c>
      <c r="G141" s="36" cm="1">
        <f t="array" aca="1" ref="G141" ca="1">INDIRECT(G$34&amp;"!"&amp;"K"&amp;(7+$O141))</f>
        <v>0</v>
      </c>
      <c r="H141" s="36" cm="1">
        <f t="array" aca="1" ref="H141" ca="1">INDIRECT(H$34&amp;"!"&amp;"K"&amp;(7+$O141))</f>
        <v>0</v>
      </c>
      <c r="I141" s="36" cm="1">
        <f t="array" aca="1" ref="I141" ca="1">INDIRECT(I$34&amp;"!"&amp;"K"&amp;(7+$O141))</f>
        <v>0</v>
      </c>
      <c r="J141" s="36" cm="1">
        <f t="array" aca="1" ref="J141" ca="1">INDIRECT(J$34&amp;"!"&amp;"K"&amp;(7+$O141))</f>
        <v>0</v>
      </c>
      <c r="K141" s="36" cm="1">
        <f t="array" aca="1" ref="K141" ca="1">INDIRECT(K$34&amp;"!"&amp;"K"&amp;(7+$O141))</f>
        <v>0</v>
      </c>
      <c r="L141" s="36" cm="1">
        <f t="array" aca="1" ref="L141" ca="1">INDIRECT(L$34&amp;"!"&amp;"K"&amp;(7+$O141))</f>
        <v>0</v>
      </c>
      <c r="M141" s="36" cm="1">
        <f t="array" aca="1" ref="M141" ca="1">INDIRECT(M$34&amp;"!"&amp;"K"&amp;(7+$O141))</f>
        <v>0</v>
      </c>
      <c r="N141" s="36" cm="1">
        <f t="array" aca="1" ref="N141" ca="1">INDIRECT(N$34&amp;"!"&amp;"K"&amp;(7+$O141))</f>
        <v>0</v>
      </c>
      <c r="O141" s="57">
        <f t="shared" si="66"/>
        <v>104</v>
      </c>
      <c r="R141">
        <f t="shared" si="65"/>
        <v>19984</v>
      </c>
      <c r="S141" s="29">
        <f t="shared" ca="1" si="67"/>
        <v>2.9963568578299515E-2</v>
      </c>
      <c r="T141" s="29">
        <f t="shared" ca="1" si="68"/>
        <v>1.7069018360599486E-2</v>
      </c>
      <c r="U141" s="29">
        <f t="shared" ca="1" si="69"/>
        <v>5.4128244086978139E-2</v>
      </c>
      <c r="V141" s="29">
        <f t="shared" ca="1" si="70"/>
        <v>3.6755076982880164E-2</v>
      </c>
      <c r="W141" s="29">
        <f t="shared" ca="1" si="71"/>
        <v>1.7069018360599486E-2</v>
      </c>
      <c r="X141" s="29">
        <f t="shared" ca="1" si="72"/>
        <v>5.4128244086978139E-2</v>
      </c>
      <c r="Y141" s="29">
        <f t="shared" ca="1" si="73"/>
        <v>5.4128244086978139E-2</v>
      </c>
      <c r="Z141" s="29">
        <f t="shared" ca="1" si="74"/>
        <v>2.9963568578299515E-2</v>
      </c>
      <c r="AA141" s="29">
        <f t="shared" ca="1" si="75"/>
        <v>5.4128244086978139E-2</v>
      </c>
      <c r="AB141" s="29">
        <f t="shared" ca="1" si="76"/>
        <v>2.9963568578299515E-2</v>
      </c>
      <c r="AC141" s="29">
        <f t="shared" ca="1" si="77"/>
        <v>2.9963568578299515E-2</v>
      </c>
      <c r="AD141" s="29">
        <f t="shared" ca="1" si="78"/>
        <v>1.7069018360599486E-2</v>
      </c>
      <c r="AE141" s="29">
        <f t="shared" ca="1" si="79"/>
        <v>2.9963568578299515E-2</v>
      </c>
      <c r="AG141" s="39">
        <f t="shared" si="51"/>
        <v>108</v>
      </c>
    </row>
    <row r="142" spans="1:33" x14ac:dyDescent="0.25">
      <c r="A142">
        <f>Apartment!A112</f>
        <v>19983</v>
      </c>
      <c r="B142" s="36" cm="1">
        <f t="array" aca="1" ref="B142" ca="1">INDIRECT(B$34&amp;"!"&amp;"K"&amp;(7+$O142))</f>
        <v>4.2017988913008564E-2</v>
      </c>
      <c r="C142" s="36" cm="1">
        <f t="array" aca="1" ref="C142" ca="1">INDIRECT(C$34&amp;"!"&amp;"K"&amp;(7+$O142))</f>
        <v>1.9545720035432979E-2</v>
      </c>
      <c r="D142" s="36" cm="1">
        <f t="array" aca="1" ref="D142" ca="1">INDIRECT(D$34&amp;"!"&amp;"K"&amp;(7+$O142))</f>
        <v>7.2979640958850123E-3</v>
      </c>
      <c r="E142" s="36" cm="1">
        <f t="array" aca="1" ref="E142" ca="1">INDIRECT(E$34&amp;"!"&amp;"K"&amp;(7+$O142))</f>
        <v>1.3343457668064218E-2</v>
      </c>
      <c r="F142" s="36" cm="1">
        <f t="array" aca="1" ref="F142" ca="1">INDIRECT(F$34&amp;"!"&amp;"K"&amp;(7+$O142))</f>
        <v>0</v>
      </c>
      <c r="G142" s="36" cm="1">
        <f t="array" aca="1" ref="G142" ca="1">INDIRECT(G$34&amp;"!"&amp;"K"&amp;(7+$O142))</f>
        <v>0</v>
      </c>
      <c r="H142" s="36" cm="1">
        <f t="array" aca="1" ref="H142" ca="1">INDIRECT(H$34&amp;"!"&amp;"K"&amp;(7+$O142))</f>
        <v>0</v>
      </c>
      <c r="I142" s="36" cm="1">
        <f t="array" aca="1" ref="I142" ca="1">INDIRECT(I$34&amp;"!"&amp;"K"&amp;(7+$O142))</f>
        <v>0</v>
      </c>
      <c r="J142" s="36" cm="1">
        <f t="array" aca="1" ref="J142" ca="1">INDIRECT(J$34&amp;"!"&amp;"K"&amp;(7+$O142))</f>
        <v>0</v>
      </c>
      <c r="K142" s="36" cm="1">
        <f t="array" aca="1" ref="K142" ca="1">INDIRECT(K$34&amp;"!"&amp;"K"&amp;(7+$O142))</f>
        <v>0</v>
      </c>
      <c r="L142" s="36" cm="1">
        <f t="array" aca="1" ref="L142" ca="1">INDIRECT(L$34&amp;"!"&amp;"K"&amp;(7+$O142))</f>
        <v>0</v>
      </c>
      <c r="M142" s="36" cm="1">
        <f t="array" aca="1" ref="M142" ca="1">INDIRECT(M$34&amp;"!"&amp;"K"&amp;(7+$O142))</f>
        <v>0</v>
      </c>
      <c r="N142" s="36" cm="1">
        <f t="array" aca="1" ref="N142" ca="1">INDIRECT(N$34&amp;"!"&amp;"K"&amp;(7+$O142))</f>
        <v>0</v>
      </c>
      <c r="O142" s="57">
        <f t="shared" si="66"/>
        <v>105</v>
      </c>
      <c r="R142">
        <f t="shared" si="65"/>
        <v>19983</v>
      </c>
      <c r="S142" s="29">
        <f t="shared" ca="1" si="67"/>
        <v>4.2017988913008564E-2</v>
      </c>
      <c r="T142" s="29">
        <f t="shared" ca="1" si="68"/>
        <v>1.9545720035432979E-2</v>
      </c>
      <c r="U142" s="29">
        <f t="shared" ca="1" si="69"/>
        <v>7.2979640958850123E-3</v>
      </c>
      <c r="V142" s="29">
        <f t="shared" ca="1" si="70"/>
        <v>1.3343457668064218E-2</v>
      </c>
      <c r="W142" s="29">
        <f t="shared" ca="1" si="71"/>
        <v>1.9545720035432979E-2</v>
      </c>
      <c r="X142" s="29">
        <f t="shared" ca="1" si="72"/>
        <v>7.2979640958850123E-3</v>
      </c>
      <c r="Y142" s="29">
        <f t="shared" ca="1" si="73"/>
        <v>7.2979640958850123E-3</v>
      </c>
      <c r="Z142" s="29">
        <f t="shared" ca="1" si="74"/>
        <v>4.2017988913008564E-2</v>
      </c>
      <c r="AA142" s="29">
        <f t="shared" ca="1" si="75"/>
        <v>7.2979640958850123E-3</v>
      </c>
      <c r="AB142" s="29">
        <f t="shared" ca="1" si="76"/>
        <v>4.2017988913008564E-2</v>
      </c>
      <c r="AC142" s="29">
        <f t="shared" ca="1" si="77"/>
        <v>4.2017988913008564E-2</v>
      </c>
      <c r="AD142" s="29">
        <f t="shared" ca="1" si="78"/>
        <v>1.9545720035432979E-2</v>
      </c>
      <c r="AE142" s="29">
        <f t="shared" ca="1" si="79"/>
        <v>4.2017988913008564E-2</v>
      </c>
      <c r="AG142" s="39">
        <f t="shared" si="51"/>
        <v>109</v>
      </c>
    </row>
    <row r="143" spans="1:33" x14ac:dyDescent="0.25">
      <c r="A143">
        <f>Apartment!A113</f>
        <v>19982</v>
      </c>
      <c r="B143" s="36" cm="1">
        <f t="array" aca="1" ref="B143" ca="1">INDIRECT(B$34&amp;"!"&amp;"K"&amp;(7+$O143))</f>
        <v>3.2069789375697599E-2</v>
      </c>
      <c r="C143" s="36" cm="1">
        <f t="array" aca="1" ref="C143" ca="1">INDIRECT(C$34&amp;"!"&amp;"K"&amp;(7+$O143))</f>
        <v>6.6203459221273908E-2</v>
      </c>
      <c r="D143" s="36" cm="1">
        <f t="array" aca="1" ref="D143" ca="1">INDIRECT(D$34&amp;"!"&amp;"K"&amp;(7+$O143))</f>
        <v>3.4394444807564151E-2</v>
      </c>
      <c r="E143" s="36" cm="1">
        <f t="array" aca="1" ref="E143" ca="1">INDIRECT(E$34&amp;"!"&amp;"K"&amp;(7+$O143))</f>
        <v>4.9405305014812662E-2</v>
      </c>
      <c r="F143" s="36" cm="1">
        <f t="array" aca="1" ref="F143" ca="1">INDIRECT(F$34&amp;"!"&amp;"K"&amp;(7+$O143))</f>
        <v>0</v>
      </c>
      <c r="G143" s="36" cm="1">
        <f t="array" aca="1" ref="G143" ca="1">INDIRECT(G$34&amp;"!"&amp;"K"&amp;(7+$O143))</f>
        <v>0</v>
      </c>
      <c r="H143" s="36" cm="1">
        <f t="array" aca="1" ref="H143" ca="1">INDIRECT(H$34&amp;"!"&amp;"K"&amp;(7+$O143))</f>
        <v>0</v>
      </c>
      <c r="I143" s="36" cm="1">
        <f t="array" aca="1" ref="I143" ca="1">INDIRECT(I$34&amp;"!"&amp;"K"&amp;(7+$O143))</f>
        <v>0</v>
      </c>
      <c r="J143" s="36" cm="1">
        <f t="array" aca="1" ref="J143" ca="1">INDIRECT(J$34&amp;"!"&amp;"K"&amp;(7+$O143))</f>
        <v>0</v>
      </c>
      <c r="K143" s="36" cm="1">
        <f t="array" aca="1" ref="K143" ca="1">INDIRECT(K$34&amp;"!"&amp;"K"&amp;(7+$O143))</f>
        <v>0</v>
      </c>
      <c r="L143" s="36" cm="1">
        <f t="array" aca="1" ref="L143" ca="1">INDIRECT(L$34&amp;"!"&amp;"K"&amp;(7+$O143))</f>
        <v>0</v>
      </c>
      <c r="M143" s="36" cm="1">
        <f t="array" aca="1" ref="M143" ca="1">INDIRECT(M$34&amp;"!"&amp;"K"&amp;(7+$O143))</f>
        <v>0</v>
      </c>
      <c r="N143" s="36" cm="1">
        <f t="array" aca="1" ref="N143" ca="1">INDIRECT(N$34&amp;"!"&amp;"K"&amp;(7+$O143))</f>
        <v>0</v>
      </c>
      <c r="O143" s="57">
        <f t="shared" si="66"/>
        <v>106</v>
      </c>
      <c r="R143">
        <f t="shared" si="65"/>
        <v>19982</v>
      </c>
      <c r="S143" s="29">
        <f t="shared" ca="1" si="67"/>
        <v>3.2069789375697599E-2</v>
      </c>
      <c r="T143" s="29">
        <f t="shared" ca="1" si="68"/>
        <v>6.6203459221273908E-2</v>
      </c>
      <c r="U143" s="29">
        <f t="shared" ca="1" si="69"/>
        <v>3.4394444807564151E-2</v>
      </c>
      <c r="V143" s="29">
        <f t="shared" ca="1" si="70"/>
        <v>4.9405305014812662E-2</v>
      </c>
      <c r="W143" s="29">
        <f t="shared" ca="1" si="71"/>
        <v>6.6203459221273908E-2</v>
      </c>
      <c r="X143" s="29">
        <f t="shared" ca="1" si="72"/>
        <v>3.4394444807564151E-2</v>
      </c>
      <c r="Y143" s="29">
        <f t="shared" ca="1" si="73"/>
        <v>3.4394444807564151E-2</v>
      </c>
      <c r="Z143" s="29">
        <f t="shared" ca="1" si="74"/>
        <v>3.2069789375697599E-2</v>
      </c>
      <c r="AA143" s="29">
        <f t="shared" ca="1" si="75"/>
        <v>3.4394444807564151E-2</v>
      </c>
      <c r="AB143" s="29">
        <f t="shared" ca="1" si="76"/>
        <v>3.2069789375697599E-2</v>
      </c>
      <c r="AC143" s="29">
        <f t="shared" ca="1" si="77"/>
        <v>3.2069789375697599E-2</v>
      </c>
      <c r="AD143" s="29">
        <f t="shared" ca="1" si="78"/>
        <v>6.6203459221273908E-2</v>
      </c>
      <c r="AE143" s="29">
        <f t="shared" ca="1" si="79"/>
        <v>3.2069789375697599E-2</v>
      </c>
      <c r="AG143" s="39">
        <f t="shared" si="51"/>
        <v>110</v>
      </c>
    </row>
    <row r="144" spans="1:33" x14ac:dyDescent="0.25">
      <c r="A144">
        <f>Apartment!A114</f>
        <v>19981</v>
      </c>
      <c r="B144" s="36" cm="1">
        <f t="array" aca="1" ref="B144" ca="1">INDIRECT(B$34&amp;"!"&amp;"K"&amp;(7+$O144))</f>
        <v>2.4670733743044293E-2</v>
      </c>
      <c r="C144" s="36" cm="1">
        <f t="array" aca="1" ref="C144" ca="1">INDIRECT(C$34&amp;"!"&amp;"K"&amp;(7+$O144))</f>
        <v>3.4051367671675825E-2</v>
      </c>
      <c r="D144" s="36" cm="1">
        <f t="array" aca="1" ref="D144" ca="1">INDIRECT(D$34&amp;"!"&amp;"K"&amp;(7+$O144))</f>
        <v>2.5119949524324836E-2</v>
      </c>
      <c r="E144" s="36" cm="1">
        <f t="array" aca="1" ref="E144" ca="1">INDIRECT(E$34&amp;"!"&amp;"K"&amp;(7+$O144))</f>
        <v>2.5935231456030383E-2</v>
      </c>
      <c r="F144" s="36" cm="1">
        <f t="array" aca="1" ref="F144" ca="1">INDIRECT(F$34&amp;"!"&amp;"K"&amp;(7+$O144))</f>
        <v>0</v>
      </c>
      <c r="G144" s="36" cm="1">
        <f t="array" aca="1" ref="G144" ca="1">INDIRECT(G$34&amp;"!"&amp;"K"&amp;(7+$O144))</f>
        <v>0</v>
      </c>
      <c r="H144" s="36" cm="1">
        <f t="array" aca="1" ref="H144" ca="1">INDIRECT(H$34&amp;"!"&amp;"K"&amp;(7+$O144))</f>
        <v>0</v>
      </c>
      <c r="I144" s="36" cm="1">
        <f t="array" aca="1" ref="I144" ca="1">INDIRECT(I$34&amp;"!"&amp;"K"&amp;(7+$O144))</f>
        <v>0</v>
      </c>
      <c r="J144" s="36" cm="1">
        <f t="array" aca="1" ref="J144" ca="1">INDIRECT(J$34&amp;"!"&amp;"K"&amp;(7+$O144))</f>
        <v>0</v>
      </c>
      <c r="K144" s="36" cm="1">
        <f t="array" aca="1" ref="K144" ca="1">INDIRECT(K$34&amp;"!"&amp;"K"&amp;(7+$O144))</f>
        <v>0</v>
      </c>
      <c r="L144" s="36" cm="1">
        <f t="array" aca="1" ref="L144" ca="1">INDIRECT(L$34&amp;"!"&amp;"K"&amp;(7+$O144))</f>
        <v>0</v>
      </c>
      <c r="M144" s="36" cm="1">
        <f t="array" aca="1" ref="M144" ca="1">INDIRECT(M$34&amp;"!"&amp;"K"&amp;(7+$O144))</f>
        <v>0</v>
      </c>
      <c r="N144" s="36" cm="1">
        <f t="array" aca="1" ref="N144" ca="1">INDIRECT(N$34&amp;"!"&amp;"K"&amp;(7+$O144))</f>
        <v>0</v>
      </c>
      <c r="O144" s="57">
        <f t="shared" si="66"/>
        <v>107</v>
      </c>
      <c r="R144">
        <f t="shared" si="65"/>
        <v>19981</v>
      </c>
      <c r="S144" s="29">
        <f t="shared" ca="1" si="67"/>
        <v>2.4670733743044293E-2</v>
      </c>
      <c r="T144" s="29">
        <f t="shared" ca="1" si="68"/>
        <v>3.4051367671675825E-2</v>
      </c>
      <c r="U144" s="29">
        <f t="shared" ca="1" si="69"/>
        <v>2.5119949524324836E-2</v>
      </c>
      <c r="V144" s="29">
        <f t="shared" ca="1" si="70"/>
        <v>2.5935231456030383E-2</v>
      </c>
      <c r="W144" s="29">
        <f t="shared" ca="1" si="71"/>
        <v>3.4051367671675825E-2</v>
      </c>
      <c r="X144" s="29">
        <f t="shared" ca="1" si="72"/>
        <v>2.5119949524324836E-2</v>
      </c>
      <c r="Y144" s="29">
        <f t="shared" ca="1" si="73"/>
        <v>2.5119949524324836E-2</v>
      </c>
      <c r="Z144" s="29">
        <f t="shared" ca="1" si="74"/>
        <v>2.4670733743044293E-2</v>
      </c>
      <c r="AA144" s="29">
        <f t="shared" ca="1" si="75"/>
        <v>2.5119949524324836E-2</v>
      </c>
      <c r="AB144" s="29">
        <f t="shared" ca="1" si="76"/>
        <v>2.4670733743044293E-2</v>
      </c>
      <c r="AC144" s="29">
        <f t="shared" ca="1" si="77"/>
        <v>2.4670733743044293E-2</v>
      </c>
      <c r="AD144" s="29">
        <f t="shared" ca="1" si="78"/>
        <v>3.4051367671675825E-2</v>
      </c>
      <c r="AE144" s="29">
        <f t="shared" ca="1" si="79"/>
        <v>2.4670733743044293E-2</v>
      </c>
      <c r="AG144" s="39">
        <f t="shared" si="51"/>
        <v>111</v>
      </c>
    </row>
    <row r="145" spans="1:33" x14ac:dyDescent="0.25">
      <c r="A145">
        <f>Apartment!A115</f>
        <v>19974</v>
      </c>
      <c r="B145" s="36" cm="1">
        <f t="array" aca="1" ref="B145" ca="1">INDIRECT(B$34&amp;"!"&amp;"K"&amp;(7+$O145))</f>
        <v>4.6934176287240614E-2</v>
      </c>
      <c r="C145" s="36" cm="1">
        <f t="array" aca="1" ref="C145" ca="1">INDIRECT(C$34&amp;"!"&amp;"K"&amp;(7+$O145))</f>
        <v>2.817528716885831E-2</v>
      </c>
      <c r="D145" s="36" cm="1">
        <f t="array" aca="1" ref="D145" ca="1">INDIRECT(D$34&amp;"!"&amp;"K"&amp;(7+$O145))</f>
        <v>0.14717271710452362</v>
      </c>
      <c r="E145" s="36" cm="1">
        <f t="array" aca="1" ref="E145" ca="1">INDIRECT(E$34&amp;"!"&amp;"K"&amp;(7+$O145))</f>
        <v>4.4109275797953762E-2</v>
      </c>
      <c r="F145" s="36" cm="1">
        <f t="array" aca="1" ref="F145" ca="1">INDIRECT(F$34&amp;"!"&amp;"K"&amp;(7+$O145))</f>
        <v>0</v>
      </c>
      <c r="G145" s="36" cm="1">
        <f t="array" aca="1" ref="G145" ca="1">INDIRECT(G$34&amp;"!"&amp;"K"&amp;(7+$O145))</f>
        <v>0</v>
      </c>
      <c r="H145" s="36" cm="1">
        <f t="array" aca="1" ref="H145" ca="1">INDIRECT(H$34&amp;"!"&amp;"K"&amp;(7+$O145))</f>
        <v>0</v>
      </c>
      <c r="I145" s="36" cm="1">
        <f t="array" aca="1" ref="I145" ca="1">INDIRECT(I$34&amp;"!"&amp;"K"&amp;(7+$O145))</f>
        <v>0</v>
      </c>
      <c r="J145" s="36" cm="1">
        <f t="array" aca="1" ref="J145" ca="1">INDIRECT(J$34&amp;"!"&amp;"K"&amp;(7+$O145))</f>
        <v>0</v>
      </c>
      <c r="K145" s="36" cm="1">
        <f t="array" aca="1" ref="K145" ca="1">INDIRECT(K$34&amp;"!"&amp;"K"&amp;(7+$O145))</f>
        <v>0</v>
      </c>
      <c r="L145" s="36" cm="1">
        <f t="array" aca="1" ref="L145" ca="1">INDIRECT(L$34&amp;"!"&amp;"K"&amp;(7+$O145))</f>
        <v>0</v>
      </c>
      <c r="M145" s="36" cm="1">
        <f t="array" aca="1" ref="M145" ca="1">INDIRECT(M$34&amp;"!"&amp;"K"&amp;(7+$O145))</f>
        <v>0</v>
      </c>
      <c r="N145" s="36" cm="1">
        <f t="array" aca="1" ref="N145" ca="1">INDIRECT(N$34&amp;"!"&amp;"K"&amp;(7+$O145))</f>
        <v>0</v>
      </c>
      <c r="O145" s="57">
        <f t="shared" si="66"/>
        <v>108</v>
      </c>
      <c r="R145">
        <f t="shared" si="65"/>
        <v>19974</v>
      </c>
      <c r="S145" s="29">
        <f t="shared" ca="1" si="67"/>
        <v>4.6934176287240614E-2</v>
      </c>
      <c r="T145" s="29">
        <f t="shared" ca="1" si="68"/>
        <v>2.817528716885831E-2</v>
      </c>
      <c r="U145" s="29">
        <f t="shared" ca="1" si="69"/>
        <v>0.14717271710452362</v>
      </c>
      <c r="V145" s="29">
        <f t="shared" ca="1" si="70"/>
        <v>4.4109275797953762E-2</v>
      </c>
      <c r="W145" s="29">
        <f t="shared" ca="1" si="71"/>
        <v>2.817528716885831E-2</v>
      </c>
      <c r="X145" s="29">
        <f t="shared" ca="1" si="72"/>
        <v>0.14717271710452362</v>
      </c>
      <c r="Y145" s="29">
        <f t="shared" ca="1" si="73"/>
        <v>0.14717271710452362</v>
      </c>
      <c r="Z145" s="29">
        <f t="shared" ca="1" si="74"/>
        <v>4.6934176287240614E-2</v>
      </c>
      <c r="AA145" s="29">
        <f t="shared" ca="1" si="75"/>
        <v>0.14717271710452362</v>
      </c>
      <c r="AB145" s="29">
        <f t="shared" ca="1" si="76"/>
        <v>4.6934176287240614E-2</v>
      </c>
      <c r="AC145" s="29">
        <f t="shared" ca="1" si="77"/>
        <v>4.6934176287240614E-2</v>
      </c>
      <c r="AD145" s="29">
        <f t="shared" ca="1" si="78"/>
        <v>2.817528716885831E-2</v>
      </c>
      <c r="AE145" s="29">
        <f t="shared" ca="1" si="79"/>
        <v>4.6934176287240614E-2</v>
      </c>
      <c r="AG145" s="39">
        <f t="shared" si="51"/>
        <v>112</v>
      </c>
    </row>
    <row r="146" spans="1:33" x14ac:dyDescent="0.25">
      <c r="A146">
        <f>Apartment!A116</f>
        <v>19973</v>
      </c>
      <c r="B146" s="36" cm="1">
        <f t="array" aca="1" ref="B146" ca="1">INDIRECT(B$34&amp;"!"&amp;"K"&amp;(7+$O146))</f>
        <v>4.0901764299936971E-2</v>
      </c>
      <c r="C146" s="36" cm="1">
        <f t="array" aca="1" ref="C146" ca="1">INDIRECT(C$34&amp;"!"&amp;"K"&amp;(7+$O146))</f>
        <v>5.9932485902511656E-2</v>
      </c>
      <c r="D146" s="36" cm="1">
        <f t="array" aca="1" ref="D146" ca="1">INDIRECT(D$34&amp;"!"&amp;"K"&amp;(7+$O146))</f>
        <v>5.4871676744880471E-2</v>
      </c>
      <c r="E146" s="36" cm="1">
        <f t="array" aca="1" ref="E146" ca="1">INDIRECT(E$34&amp;"!"&amp;"K"&amp;(7+$O146))</f>
        <v>3.7662799380302703E-2</v>
      </c>
      <c r="F146" s="36" cm="1">
        <f t="array" aca="1" ref="F146" ca="1">INDIRECT(F$34&amp;"!"&amp;"K"&amp;(7+$O146))</f>
        <v>0</v>
      </c>
      <c r="G146" s="36" cm="1">
        <f t="array" aca="1" ref="G146" ca="1">INDIRECT(G$34&amp;"!"&amp;"K"&amp;(7+$O146))</f>
        <v>0</v>
      </c>
      <c r="H146" s="36" cm="1">
        <f t="array" aca="1" ref="H146" ca="1">INDIRECT(H$34&amp;"!"&amp;"K"&amp;(7+$O146))</f>
        <v>0</v>
      </c>
      <c r="I146" s="36" cm="1">
        <f t="array" aca="1" ref="I146" ca="1">INDIRECT(I$34&amp;"!"&amp;"K"&amp;(7+$O146))</f>
        <v>0</v>
      </c>
      <c r="J146" s="36" cm="1">
        <f t="array" aca="1" ref="J146" ca="1">INDIRECT(J$34&amp;"!"&amp;"K"&amp;(7+$O146))</f>
        <v>0</v>
      </c>
      <c r="K146" s="36" cm="1">
        <f t="array" aca="1" ref="K146" ca="1">INDIRECT(K$34&amp;"!"&amp;"K"&amp;(7+$O146))</f>
        <v>0</v>
      </c>
      <c r="L146" s="36" cm="1">
        <f t="array" aca="1" ref="L146" ca="1">INDIRECT(L$34&amp;"!"&amp;"K"&amp;(7+$O146))</f>
        <v>0</v>
      </c>
      <c r="M146" s="36" cm="1">
        <f t="array" aca="1" ref="M146" ca="1">INDIRECT(M$34&amp;"!"&amp;"K"&amp;(7+$O146))</f>
        <v>0</v>
      </c>
      <c r="N146" s="36" cm="1">
        <f t="array" aca="1" ref="N146" ca="1">INDIRECT(N$34&amp;"!"&amp;"K"&amp;(7+$O146))</f>
        <v>0</v>
      </c>
      <c r="O146" s="57">
        <f t="shared" si="66"/>
        <v>109</v>
      </c>
      <c r="R146">
        <f t="shared" si="65"/>
        <v>19973</v>
      </c>
      <c r="S146" s="29">
        <f t="shared" ca="1" si="67"/>
        <v>4.0901764299936971E-2</v>
      </c>
      <c r="T146" s="29">
        <f t="shared" ca="1" si="68"/>
        <v>5.9932485902511656E-2</v>
      </c>
      <c r="U146" s="29">
        <f t="shared" ca="1" si="69"/>
        <v>5.4871676744880471E-2</v>
      </c>
      <c r="V146" s="29">
        <f t="shared" ca="1" si="70"/>
        <v>3.7662799380302703E-2</v>
      </c>
      <c r="W146" s="29">
        <f t="shared" ca="1" si="71"/>
        <v>5.9932485902511656E-2</v>
      </c>
      <c r="X146" s="29">
        <f t="shared" ca="1" si="72"/>
        <v>5.4871676744880471E-2</v>
      </c>
      <c r="Y146" s="29">
        <f t="shared" ca="1" si="73"/>
        <v>5.4871676744880471E-2</v>
      </c>
      <c r="Z146" s="29">
        <f t="shared" ca="1" si="74"/>
        <v>4.0901764299936971E-2</v>
      </c>
      <c r="AA146" s="29">
        <f t="shared" ca="1" si="75"/>
        <v>5.4871676744880471E-2</v>
      </c>
      <c r="AB146" s="29">
        <f t="shared" ca="1" si="76"/>
        <v>4.0901764299936971E-2</v>
      </c>
      <c r="AC146" s="29">
        <f t="shared" ca="1" si="77"/>
        <v>4.0901764299936971E-2</v>
      </c>
      <c r="AD146" s="29">
        <f t="shared" ca="1" si="78"/>
        <v>5.9932485902511656E-2</v>
      </c>
      <c r="AE146" s="29">
        <f t="shared" ca="1" si="79"/>
        <v>4.0901764299936971E-2</v>
      </c>
      <c r="AG146" s="39">
        <f t="shared" si="51"/>
        <v>113</v>
      </c>
    </row>
    <row r="147" spans="1:33" x14ac:dyDescent="0.25">
      <c r="A147">
        <f>Apartment!A117</f>
        <v>19972</v>
      </c>
      <c r="B147" s="36" cm="1">
        <f t="array" aca="1" ref="B147" ca="1">INDIRECT(B$34&amp;"!"&amp;"K"&amp;(7+$O147))</f>
        <v>3.7591321951196077E-2</v>
      </c>
      <c r="C147" s="36" cm="1">
        <f t="array" aca="1" ref="C147" ca="1">INDIRECT(C$34&amp;"!"&amp;"K"&amp;(7+$O147))</f>
        <v>4.6850210577239038E-2</v>
      </c>
      <c r="D147" s="36" cm="1">
        <f t="array" aca="1" ref="D147" ca="1">INDIRECT(D$34&amp;"!"&amp;"K"&amp;(7+$O147))</f>
        <v>4.0901380303323798E-2</v>
      </c>
      <c r="E147" s="36" cm="1">
        <f t="array" aca="1" ref="E147" ca="1">INDIRECT(E$34&amp;"!"&amp;"K"&amp;(7+$O147))</f>
        <v>2.3263046800477971E-2</v>
      </c>
      <c r="F147" s="36" cm="1">
        <f t="array" aca="1" ref="F147" ca="1">INDIRECT(F$34&amp;"!"&amp;"K"&amp;(7+$O147))</f>
        <v>0</v>
      </c>
      <c r="G147" s="36" cm="1">
        <f t="array" aca="1" ref="G147" ca="1">INDIRECT(G$34&amp;"!"&amp;"K"&amp;(7+$O147))</f>
        <v>0</v>
      </c>
      <c r="H147" s="36" cm="1">
        <f t="array" aca="1" ref="H147" ca="1">INDIRECT(H$34&amp;"!"&amp;"K"&amp;(7+$O147))</f>
        <v>0</v>
      </c>
      <c r="I147" s="36" cm="1">
        <f t="array" aca="1" ref="I147" ca="1">INDIRECT(I$34&amp;"!"&amp;"K"&amp;(7+$O147))</f>
        <v>0</v>
      </c>
      <c r="J147" s="36" cm="1">
        <f t="array" aca="1" ref="J147" ca="1">INDIRECT(J$34&amp;"!"&amp;"K"&amp;(7+$O147))</f>
        <v>0</v>
      </c>
      <c r="K147" s="36" cm="1">
        <f t="array" aca="1" ref="K147" ca="1">INDIRECT(K$34&amp;"!"&amp;"K"&amp;(7+$O147))</f>
        <v>0</v>
      </c>
      <c r="L147" s="36" cm="1">
        <f t="array" aca="1" ref="L147" ca="1">INDIRECT(L$34&amp;"!"&amp;"K"&amp;(7+$O147))</f>
        <v>0</v>
      </c>
      <c r="M147" s="36" cm="1">
        <f t="array" aca="1" ref="M147" ca="1">INDIRECT(M$34&amp;"!"&amp;"K"&amp;(7+$O147))</f>
        <v>0</v>
      </c>
      <c r="N147" s="36" cm="1">
        <f t="array" aca="1" ref="N147" ca="1">INDIRECT(N$34&amp;"!"&amp;"K"&amp;(7+$O147))</f>
        <v>0</v>
      </c>
      <c r="O147" s="57">
        <f t="shared" si="66"/>
        <v>110</v>
      </c>
      <c r="R147">
        <f t="shared" si="65"/>
        <v>19972</v>
      </c>
      <c r="S147" s="29">
        <f t="shared" ca="1" si="67"/>
        <v>3.7591321951196077E-2</v>
      </c>
      <c r="T147" s="29">
        <f t="shared" ca="1" si="68"/>
        <v>4.6850210577239038E-2</v>
      </c>
      <c r="U147" s="29">
        <f t="shared" ca="1" si="69"/>
        <v>4.0901380303323798E-2</v>
      </c>
      <c r="V147" s="29">
        <f t="shared" ca="1" si="70"/>
        <v>2.3263046800477971E-2</v>
      </c>
      <c r="W147" s="29">
        <f t="shared" ca="1" si="71"/>
        <v>4.6850210577239038E-2</v>
      </c>
      <c r="X147" s="29">
        <f t="shared" ca="1" si="72"/>
        <v>4.0901380303323798E-2</v>
      </c>
      <c r="Y147" s="29">
        <f t="shared" ca="1" si="73"/>
        <v>4.0901380303323798E-2</v>
      </c>
      <c r="Z147" s="29">
        <f t="shared" ca="1" si="74"/>
        <v>3.7591321951196077E-2</v>
      </c>
      <c r="AA147" s="29">
        <f t="shared" ca="1" si="75"/>
        <v>4.0901380303323798E-2</v>
      </c>
      <c r="AB147" s="29">
        <f t="shared" ca="1" si="76"/>
        <v>3.7591321951196077E-2</v>
      </c>
      <c r="AC147" s="29">
        <f t="shared" ca="1" si="77"/>
        <v>3.7591321951196077E-2</v>
      </c>
      <c r="AD147" s="29">
        <f t="shared" ca="1" si="78"/>
        <v>4.6850210577239038E-2</v>
      </c>
      <c r="AE147" s="29">
        <f t="shared" ca="1" si="79"/>
        <v>3.7591321951196077E-2</v>
      </c>
      <c r="AG147" s="39">
        <f t="shared" si="51"/>
        <v>114</v>
      </c>
    </row>
    <row r="148" spans="1:33" x14ac:dyDescent="0.25">
      <c r="A148">
        <f>Apartment!A118</f>
        <v>19971</v>
      </c>
      <c r="B148" s="36" cm="1">
        <f t="array" aca="1" ref="B148" ca="1">INDIRECT(B$34&amp;"!"&amp;"K"&amp;(7+$O148))</f>
        <v>1.6014029765525573E-2</v>
      </c>
      <c r="C148" s="36" cm="1">
        <f t="array" aca="1" ref="C148" ca="1">INDIRECT(C$34&amp;"!"&amp;"K"&amp;(7+$O148))</f>
        <v>2.6975408691585656E-2</v>
      </c>
      <c r="D148" s="36" cm="1">
        <f t="array" aca="1" ref="D148" ca="1">INDIRECT(D$34&amp;"!"&amp;"K"&amp;(7+$O148))</f>
        <v>-2.9545541413647958E-2</v>
      </c>
      <c r="E148" s="36" cm="1">
        <f t="array" aca="1" ref="E148" ca="1">INDIRECT(E$34&amp;"!"&amp;"K"&amp;(7+$O148))</f>
        <v>3.7420920437314598E-2</v>
      </c>
      <c r="F148" s="36" cm="1">
        <f t="array" aca="1" ref="F148" ca="1">INDIRECT(F$34&amp;"!"&amp;"K"&amp;(7+$O148))</f>
        <v>0</v>
      </c>
      <c r="G148" s="36" cm="1">
        <f t="array" aca="1" ref="G148" ca="1">INDIRECT(G$34&amp;"!"&amp;"K"&amp;(7+$O148))</f>
        <v>0</v>
      </c>
      <c r="H148" s="36" cm="1">
        <f t="array" aca="1" ref="H148" ca="1">INDIRECT(H$34&amp;"!"&amp;"K"&amp;(7+$O148))</f>
        <v>0</v>
      </c>
      <c r="I148" s="36" cm="1">
        <f t="array" aca="1" ref="I148" ca="1">INDIRECT(I$34&amp;"!"&amp;"K"&amp;(7+$O148))</f>
        <v>0</v>
      </c>
      <c r="J148" s="36" cm="1">
        <f t="array" aca="1" ref="J148" ca="1">INDIRECT(J$34&amp;"!"&amp;"K"&amp;(7+$O148))</f>
        <v>0</v>
      </c>
      <c r="K148" s="36" cm="1">
        <f t="array" aca="1" ref="K148" ca="1">INDIRECT(K$34&amp;"!"&amp;"K"&amp;(7+$O148))</f>
        <v>0</v>
      </c>
      <c r="L148" s="36" cm="1">
        <f t="array" aca="1" ref="L148" ca="1">INDIRECT(L$34&amp;"!"&amp;"K"&amp;(7+$O148))</f>
        <v>0</v>
      </c>
      <c r="M148" s="36" cm="1">
        <f t="array" aca="1" ref="M148" ca="1">INDIRECT(M$34&amp;"!"&amp;"K"&amp;(7+$O148))</f>
        <v>0</v>
      </c>
      <c r="N148" s="36" cm="1">
        <f t="array" aca="1" ref="N148" ca="1">INDIRECT(N$34&amp;"!"&amp;"K"&amp;(7+$O148))</f>
        <v>0</v>
      </c>
      <c r="O148" s="57">
        <f t="shared" si="66"/>
        <v>111</v>
      </c>
      <c r="R148">
        <f t="shared" si="65"/>
        <v>19971</v>
      </c>
      <c r="S148" s="29">
        <f t="shared" ca="1" si="67"/>
        <v>1.6014029765525573E-2</v>
      </c>
      <c r="T148" s="29">
        <f t="shared" ca="1" si="68"/>
        <v>2.6975408691585656E-2</v>
      </c>
      <c r="U148" s="29">
        <f t="shared" ca="1" si="69"/>
        <v>-2.9545541413647958E-2</v>
      </c>
      <c r="V148" s="29">
        <f t="shared" ca="1" si="70"/>
        <v>3.7420920437314598E-2</v>
      </c>
      <c r="W148" s="29">
        <f t="shared" ca="1" si="71"/>
        <v>2.6975408691585656E-2</v>
      </c>
      <c r="X148" s="29">
        <f t="shared" ca="1" si="72"/>
        <v>-2.9545541413647958E-2</v>
      </c>
      <c r="Y148" s="29">
        <f t="shared" ca="1" si="73"/>
        <v>-2.9545541413647958E-2</v>
      </c>
      <c r="Z148" s="29">
        <f t="shared" ca="1" si="74"/>
        <v>1.6014029765525573E-2</v>
      </c>
      <c r="AA148" s="29">
        <f t="shared" ca="1" si="75"/>
        <v>-2.9545541413647958E-2</v>
      </c>
      <c r="AB148" s="29">
        <f t="shared" ca="1" si="76"/>
        <v>1.6014029765525573E-2</v>
      </c>
      <c r="AC148" s="29">
        <f t="shared" ca="1" si="77"/>
        <v>1.6014029765525573E-2</v>
      </c>
      <c r="AD148" s="29">
        <f t="shared" ca="1" si="78"/>
        <v>2.6975408691585656E-2</v>
      </c>
      <c r="AE148" s="29">
        <f t="shared" ca="1" si="79"/>
        <v>1.6014029765525573E-2</v>
      </c>
      <c r="AG148" s="39">
        <f t="shared" si="51"/>
        <v>115</v>
      </c>
    </row>
    <row r="149" spans="1:33" x14ac:dyDescent="0.25">
      <c r="A149">
        <f>Apartment!A119</f>
        <v>19964</v>
      </c>
      <c r="B149" s="36" cm="1">
        <f t="array" aca="1" ref="B149" ca="1">INDIRECT(B$34&amp;"!"&amp;"K"&amp;(7+$O149))</f>
        <v>3.2812053788690676E-2</v>
      </c>
      <c r="C149" s="36" cm="1">
        <f t="array" aca="1" ref="C149" ca="1">INDIRECT(C$34&amp;"!"&amp;"K"&amp;(7+$O149))</f>
        <v>2.6607420531253423E-2</v>
      </c>
      <c r="D149" s="36" cm="1">
        <f t="array" aca="1" ref="D149" ca="1">INDIRECT(D$34&amp;"!"&amp;"K"&amp;(7+$O149))</f>
        <v>0.1225761094106248</v>
      </c>
      <c r="E149" s="36" cm="1">
        <f t="array" aca="1" ref="E149" ca="1">INDIRECT(E$34&amp;"!"&amp;"K"&amp;(7+$O149))</f>
        <v>-3.648838780526209E-2</v>
      </c>
      <c r="F149" s="36" cm="1">
        <f t="array" aca="1" ref="F149" ca="1">INDIRECT(F$34&amp;"!"&amp;"K"&amp;(7+$O149))</f>
        <v>0</v>
      </c>
      <c r="G149" s="36" cm="1">
        <f t="array" aca="1" ref="G149" ca="1">INDIRECT(G$34&amp;"!"&amp;"K"&amp;(7+$O149))</f>
        <v>0</v>
      </c>
      <c r="H149" s="36" cm="1">
        <f t="array" aca="1" ref="H149" ca="1">INDIRECT(H$34&amp;"!"&amp;"K"&amp;(7+$O149))</f>
        <v>0</v>
      </c>
      <c r="I149" s="36" cm="1">
        <f t="array" aca="1" ref="I149" ca="1">INDIRECT(I$34&amp;"!"&amp;"K"&amp;(7+$O149))</f>
        <v>0</v>
      </c>
      <c r="J149" s="36" cm="1">
        <f t="array" aca="1" ref="J149" ca="1">INDIRECT(J$34&amp;"!"&amp;"K"&amp;(7+$O149))</f>
        <v>0</v>
      </c>
      <c r="K149" s="36" cm="1">
        <f t="array" aca="1" ref="K149" ca="1">INDIRECT(K$34&amp;"!"&amp;"K"&amp;(7+$O149))</f>
        <v>0</v>
      </c>
      <c r="L149" s="36" cm="1">
        <f t="array" aca="1" ref="L149" ca="1">INDIRECT(L$34&amp;"!"&amp;"K"&amp;(7+$O149))</f>
        <v>0</v>
      </c>
      <c r="M149" s="36" cm="1">
        <f t="array" aca="1" ref="M149" ca="1">INDIRECT(M$34&amp;"!"&amp;"K"&amp;(7+$O149))</f>
        <v>0</v>
      </c>
      <c r="N149" s="36" cm="1">
        <f t="array" aca="1" ref="N149" ca="1">INDIRECT(N$34&amp;"!"&amp;"K"&amp;(7+$O149))</f>
        <v>0</v>
      </c>
      <c r="O149" s="57">
        <f t="shared" si="66"/>
        <v>112</v>
      </c>
      <c r="R149">
        <f t="shared" si="65"/>
        <v>19964</v>
      </c>
      <c r="S149" s="29">
        <f t="shared" ca="1" si="67"/>
        <v>3.2812053788690676E-2</v>
      </c>
      <c r="T149" s="29">
        <f t="shared" ca="1" si="68"/>
        <v>2.6607420531253423E-2</v>
      </c>
      <c r="U149" s="29">
        <f t="shared" ca="1" si="69"/>
        <v>0.1225761094106248</v>
      </c>
      <c r="V149" s="29">
        <f t="shared" ca="1" si="70"/>
        <v>-3.648838780526209E-2</v>
      </c>
      <c r="W149" s="29">
        <f t="shared" ca="1" si="71"/>
        <v>2.6607420531253423E-2</v>
      </c>
      <c r="X149" s="29">
        <f t="shared" ca="1" si="72"/>
        <v>0.1225761094106248</v>
      </c>
      <c r="Y149" s="29">
        <f t="shared" ca="1" si="73"/>
        <v>0.1225761094106248</v>
      </c>
      <c r="Z149" s="29">
        <f t="shared" ca="1" si="74"/>
        <v>3.2812053788690676E-2</v>
      </c>
      <c r="AA149" s="29">
        <f t="shared" ca="1" si="75"/>
        <v>0.1225761094106248</v>
      </c>
      <c r="AB149" s="29">
        <f t="shared" ca="1" si="76"/>
        <v>3.2812053788690676E-2</v>
      </c>
      <c r="AC149" s="29">
        <f t="shared" ca="1" si="77"/>
        <v>3.2812053788690676E-2</v>
      </c>
      <c r="AD149" s="29">
        <f t="shared" ca="1" si="78"/>
        <v>2.6607420531253423E-2</v>
      </c>
      <c r="AE149" s="29">
        <f t="shared" ca="1" si="79"/>
        <v>3.2812053788690676E-2</v>
      </c>
      <c r="AG149" s="39">
        <f t="shared" si="51"/>
        <v>116</v>
      </c>
    </row>
    <row r="150" spans="1:33" x14ac:dyDescent="0.25">
      <c r="A150">
        <f>Apartment!A120</f>
        <v>19963</v>
      </c>
      <c r="B150" s="36" cm="1">
        <f t="array" aca="1" ref="B150" ca="1">INDIRECT(B$34&amp;"!"&amp;"K"&amp;(7+$O150))</f>
        <v>2.2287245428395996E-2</v>
      </c>
      <c r="C150" s="36" cm="1">
        <f t="array" aca="1" ref="C150" ca="1">INDIRECT(C$34&amp;"!"&amp;"K"&amp;(7+$O150))</f>
        <v>5.7390782093642789E-2</v>
      </c>
      <c r="D150" s="36" cm="1">
        <f t="array" aca="1" ref="D150" ca="1">INDIRECT(D$34&amp;"!"&amp;"K"&amp;(7+$O150))</f>
        <v>2.459500304563278E-2</v>
      </c>
      <c r="E150" s="36" cm="1">
        <f t="array" aca="1" ref="E150" ca="1">INDIRECT(E$34&amp;"!"&amp;"K"&amp;(7+$O150))</f>
        <v>2.5611819512279421E-2</v>
      </c>
      <c r="F150" s="36" cm="1">
        <f t="array" aca="1" ref="F150" ca="1">INDIRECT(F$34&amp;"!"&amp;"K"&amp;(7+$O150))</f>
        <v>0</v>
      </c>
      <c r="G150" s="36" cm="1">
        <f t="array" aca="1" ref="G150" ca="1">INDIRECT(G$34&amp;"!"&amp;"K"&amp;(7+$O150))</f>
        <v>0</v>
      </c>
      <c r="H150" s="36" cm="1">
        <f t="array" aca="1" ref="H150" ca="1">INDIRECT(H$34&amp;"!"&amp;"K"&amp;(7+$O150))</f>
        <v>0</v>
      </c>
      <c r="I150" s="36" cm="1">
        <f t="array" aca="1" ref="I150" ca="1">INDIRECT(I$34&amp;"!"&amp;"K"&amp;(7+$O150))</f>
        <v>0</v>
      </c>
      <c r="J150" s="36" cm="1">
        <f t="array" aca="1" ref="J150" ca="1">INDIRECT(J$34&amp;"!"&amp;"K"&amp;(7+$O150))</f>
        <v>0</v>
      </c>
      <c r="K150" s="36" cm="1">
        <f t="array" aca="1" ref="K150" ca="1">INDIRECT(K$34&amp;"!"&amp;"K"&amp;(7+$O150))</f>
        <v>0</v>
      </c>
      <c r="L150" s="36" cm="1">
        <f t="array" aca="1" ref="L150" ca="1">INDIRECT(L$34&amp;"!"&amp;"K"&amp;(7+$O150))</f>
        <v>0</v>
      </c>
      <c r="M150" s="36" cm="1">
        <f t="array" aca="1" ref="M150" ca="1">INDIRECT(M$34&amp;"!"&amp;"K"&amp;(7+$O150))</f>
        <v>0</v>
      </c>
      <c r="N150" s="36" cm="1">
        <f t="array" aca="1" ref="N150" ca="1">INDIRECT(N$34&amp;"!"&amp;"K"&amp;(7+$O150))</f>
        <v>0</v>
      </c>
      <c r="O150" s="57">
        <f t="shared" si="66"/>
        <v>113</v>
      </c>
      <c r="R150">
        <f t="shared" si="65"/>
        <v>19963</v>
      </c>
      <c r="S150" s="29">
        <f t="shared" ca="1" si="67"/>
        <v>2.2287245428395996E-2</v>
      </c>
      <c r="T150" s="29">
        <f t="shared" ca="1" si="68"/>
        <v>5.7390782093642789E-2</v>
      </c>
      <c r="U150" s="29">
        <f t="shared" ca="1" si="69"/>
        <v>2.459500304563278E-2</v>
      </c>
      <c r="V150" s="29">
        <f t="shared" ca="1" si="70"/>
        <v>2.5611819512279421E-2</v>
      </c>
      <c r="W150" s="29">
        <f t="shared" ca="1" si="71"/>
        <v>5.7390782093642789E-2</v>
      </c>
      <c r="X150" s="29">
        <f t="shared" ca="1" si="72"/>
        <v>2.459500304563278E-2</v>
      </c>
      <c r="Y150" s="29">
        <f t="shared" ca="1" si="73"/>
        <v>2.459500304563278E-2</v>
      </c>
      <c r="Z150" s="29">
        <f t="shared" ca="1" si="74"/>
        <v>2.2287245428395996E-2</v>
      </c>
      <c r="AA150" s="29">
        <f t="shared" ca="1" si="75"/>
        <v>2.459500304563278E-2</v>
      </c>
      <c r="AB150" s="29">
        <f t="shared" ca="1" si="76"/>
        <v>2.2287245428395996E-2</v>
      </c>
      <c r="AC150" s="29">
        <f t="shared" ca="1" si="77"/>
        <v>2.2287245428395996E-2</v>
      </c>
      <c r="AD150" s="29">
        <f t="shared" ca="1" si="78"/>
        <v>5.7390782093642789E-2</v>
      </c>
      <c r="AE150" s="29">
        <f t="shared" ca="1" si="79"/>
        <v>2.2287245428395996E-2</v>
      </c>
      <c r="AG150" s="39">
        <f t="shared" si="51"/>
        <v>117</v>
      </c>
    </row>
    <row r="151" spans="1:33" x14ac:dyDescent="0.25">
      <c r="A151">
        <f>Apartment!A121</f>
        <v>19962</v>
      </c>
      <c r="B151" s="36" cm="1">
        <f t="array" aca="1" ref="B151" ca="1">INDIRECT(B$34&amp;"!"&amp;"K"&amp;(7+$O151))</f>
        <v>3.0595260758287557E-2</v>
      </c>
      <c r="C151" s="36" cm="1">
        <f t="array" aca="1" ref="C151" ca="1">INDIRECT(C$34&amp;"!"&amp;"K"&amp;(7+$O151))</f>
        <v>1.9111839162542887E-2</v>
      </c>
      <c r="D151" s="36" cm="1">
        <f t="array" aca="1" ref="D151" ca="1">INDIRECT(D$34&amp;"!"&amp;"K"&amp;(7+$O151))</f>
        <v>2.4816244886253447E-2</v>
      </c>
      <c r="E151" s="36" cm="1">
        <f t="array" aca="1" ref="E151" ca="1">INDIRECT(E$34&amp;"!"&amp;"K"&amp;(7+$O151))</f>
        <v>7.0417004728637878E-3</v>
      </c>
      <c r="F151" s="36" cm="1">
        <f t="array" aca="1" ref="F151" ca="1">INDIRECT(F$34&amp;"!"&amp;"K"&amp;(7+$O151))</f>
        <v>0</v>
      </c>
      <c r="G151" s="36" cm="1">
        <f t="array" aca="1" ref="G151" ca="1">INDIRECT(G$34&amp;"!"&amp;"K"&amp;(7+$O151))</f>
        <v>0</v>
      </c>
      <c r="H151" s="36" cm="1">
        <f t="array" aca="1" ref="H151" ca="1">INDIRECT(H$34&amp;"!"&amp;"K"&amp;(7+$O151))</f>
        <v>0</v>
      </c>
      <c r="I151" s="36" cm="1">
        <f t="array" aca="1" ref="I151" ca="1">INDIRECT(I$34&amp;"!"&amp;"K"&amp;(7+$O151))</f>
        <v>0</v>
      </c>
      <c r="J151" s="36" cm="1">
        <f t="array" aca="1" ref="J151" ca="1">INDIRECT(J$34&amp;"!"&amp;"K"&amp;(7+$O151))</f>
        <v>0</v>
      </c>
      <c r="K151" s="36" cm="1">
        <f t="array" aca="1" ref="K151" ca="1">INDIRECT(K$34&amp;"!"&amp;"K"&amp;(7+$O151))</f>
        <v>0</v>
      </c>
      <c r="L151" s="36" cm="1">
        <f t="array" aca="1" ref="L151" ca="1">INDIRECT(L$34&amp;"!"&amp;"K"&amp;(7+$O151))</f>
        <v>0</v>
      </c>
      <c r="M151" s="36" cm="1">
        <f t="array" aca="1" ref="M151" ca="1">INDIRECT(M$34&amp;"!"&amp;"K"&amp;(7+$O151))</f>
        <v>0</v>
      </c>
      <c r="N151" s="36" cm="1">
        <f t="array" aca="1" ref="N151" ca="1">INDIRECT(N$34&amp;"!"&amp;"K"&amp;(7+$O151))</f>
        <v>0</v>
      </c>
      <c r="O151" s="57">
        <f t="shared" si="66"/>
        <v>114</v>
      </c>
      <c r="R151">
        <f t="shared" si="65"/>
        <v>19962</v>
      </c>
      <c r="S151" s="29">
        <f t="shared" ca="1" si="67"/>
        <v>3.0595260758287557E-2</v>
      </c>
      <c r="T151" s="29">
        <f t="shared" ca="1" si="68"/>
        <v>1.9111839162542887E-2</v>
      </c>
      <c r="U151" s="29">
        <f t="shared" ca="1" si="69"/>
        <v>2.4816244886253447E-2</v>
      </c>
      <c r="V151" s="29">
        <f t="shared" ca="1" si="70"/>
        <v>7.0417004728637878E-3</v>
      </c>
      <c r="W151" s="29">
        <f t="shared" ca="1" si="71"/>
        <v>1.9111839162542887E-2</v>
      </c>
      <c r="X151" s="29">
        <f t="shared" ca="1" si="72"/>
        <v>2.4816244886253447E-2</v>
      </c>
      <c r="Y151" s="29">
        <f t="shared" ca="1" si="73"/>
        <v>2.4816244886253447E-2</v>
      </c>
      <c r="Z151" s="29">
        <f t="shared" ca="1" si="74"/>
        <v>3.0595260758287557E-2</v>
      </c>
      <c r="AA151" s="29">
        <f t="shared" ca="1" si="75"/>
        <v>2.4816244886253447E-2</v>
      </c>
      <c r="AB151" s="29">
        <f t="shared" ca="1" si="76"/>
        <v>3.0595260758287557E-2</v>
      </c>
      <c r="AC151" s="29">
        <f t="shared" ca="1" si="77"/>
        <v>3.0595260758287557E-2</v>
      </c>
      <c r="AD151" s="29">
        <f t="shared" ca="1" si="78"/>
        <v>1.9111839162542887E-2</v>
      </c>
      <c r="AE151" s="29">
        <f t="shared" ca="1" si="79"/>
        <v>3.0595260758287557E-2</v>
      </c>
      <c r="AG151" s="39">
        <f t="shared" si="51"/>
        <v>118</v>
      </c>
    </row>
    <row r="152" spans="1:33" x14ac:dyDescent="0.25">
      <c r="A152">
        <f>Apartment!A122</f>
        <v>19961</v>
      </c>
      <c r="B152" s="36" cm="1">
        <f t="array" aca="1" ref="B152" ca="1">INDIRECT(B$34&amp;"!"&amp;"K"&amp;(7+$O152))</f>
        <v>1.7089376805004219E-2</v>
      </c>
      <c r="C152" s="36" cm="1">
        <f t="array" aca="1" ref="C152" ca="1">INDIRECT(C$34&amp;"!"&amp;"K"&amp;(7+$O152))</f>
        <v>3.8065583436816874E-2</v>
      </c>
      <c r="D152" s="36" cm="1">
        <f t="array" aca="1" ref="D152" ca="1">INDIRECT(D$34&amp;"!"&amp;"K"&amp;(7+$O152))</f>
        <v>8.1619982418293935E-2</v>
      </c>
      <c r="E152" s="36" cm="1">
        <f t="array" aca="1" ref="E152" ca="1">INDIRECT(E$34&amp;"!"&amp;"K"&amp;(7+$O152))</f>
        <v>6.2853343572966569E-2</v>
      </c>
      <c r="F152" s="36" cm="1">
        <f t="array" aca="1" ref="F152" ca="1">INDIRECT(F$34&amp;"!"&amp;"K"&amp;(7+$O152))</f>
        <v>0</v>
      </c>
      <c r="G152" s="36" cm="1">
        <f t="array" aca="1" ref="G152" ca="1">INDIRECT(G$34&amp;"!"&amp;"K"&amp;(7+$O152))</f>
        <v>0</v>
      </c>
      <c r="H152" s="36" cm="1">
        <f t="array" aca="1" ref="H152" ca="1">INDIRECT(H$34&amp;"!"&amp;"K"&amp;(7+$O152))</f>
        <v>0</v>
      </c>
      <c r="I152" s="36" cm="1">
        <f t="array" aca="1" ref="I152" ca="1">INDIRECT(I$34&amp;"!"&amp;"K"&amp;(7+$O152))</f>
        <v>0</v>
      </c>
      <c r="J152" s="36" cm="1">
        <f t="array" aca="1" ref="J152" ca="1">INDIRECT(J$34&amp;"!"&amp;"K"&amp;(7+$O152))</f>
        <v>0</v>
      </c>
      <c r="K152" s="36" cm="1">
        <f t="array" aca="1" ref="K152" ca="1">INDIRECT(K$34&amp;"!"&amp;"K"&amp;(7+$O152))</f>
        <v>0</v>
      </c>
      <c r="L152" s="36" cm="1">
        <f t="array" aca="1" ref="L152" ca="1">INDIRECT(L$34&amp;"!"&amp;"K"&amp;(7+$O152))</f>
        <v>0</v>
      </c>
      <c r="M152" s="36" cm="1">
        <f t="array" aca="1" ref="M152" ca="1">INDIRECT(M$34&amp;"!"&amp;"K"&amp;(7+$O152))</f>
        <v>0</v>
      </c>
      <c r="N152" s="36" cm="1">
        <f t="array" aca="1" ref="N152" ca="1">INDIRECT(N$34&amp;"!"&amp;"K"&amp;(7+$O152))</f>
        <v>0</v>
      </c>
      <c r="O152" s="57">
        <f t="shared" si="66"/>
        <v>115</v>
      </c>
      <c r="R152">
        <f t="shared" si="65"/>
        <v>19961</v>
      </c>
      <c r="S152" s="29">
        <f t="shared" ca="1" si="67"/>
        <v>1.7089376805004219E-2</v>
      </c>
      <c r="T152" s="29">
        <f t="shared" ca="1" si="68"/>
        <v>3.8065583436816874E-2</v>
      </c>
      <c r="U152" s="29">
        <f t="shared" ca="1" si="69"/>
        <v>8.1619982418293935E-2</v>
      </c>
      <c r="V152" s="29">
        <f t="shared" ca="1" si="70"/>
        <v>6.2853343572966569E-2</v>
      </c>
      <c r="W152" s="29">
        <f t="shared" ca="1" si="71"/>
        <v>3.8065583436816874E-2</v>
      </c>
      <c r="X152" s="29">
        <f t="shared" ca="1" si="72"/>
        <v>8.1619982418293935E-2</v>
      </c>
      <c r="Y152" s="29">
        <f t="shared" ca="1" si="73"/>
        <v>8.1619982418293935E-2</v>
      </c>
      <c r="Z152" s="29">
        <f t="shared" ca="1" si="74"/>
        <v>1.7089376805004219E-2</v>
      </c>
      <c r="AA152" s="29">
        <f t="shared" ca="1" si="75"/>
        <v>8.1619982418293935E-2</v>
      </c>
      <c r="AB152" s="29">
        <f t="shared" ca="1" si="76"/>
        <v>1.7089376805004219E-2</v>
      </c>
      <c r="AC152" s="29">
        <f t="shared" ca="1" si="77"/>
        <v>1.7089376805004219E-2</v>
      </c>
      <c r="AD152" s="29">
        <f t="shared" ca="1" si="78"/>
        <v>3.8065583436816874E-2</v>
      </c>
      <c r="AE152" s="29">
        <f t="shared" ca="1" si="79"/>
        <v>1.7089376805004219E-2</v>
      </c>
      <c r="AG152" s="39">
        <f t="shared" si="51"/>
        <v>119</v>
      </c>
    </row>
    <row r="153" spans="1:33" x14ac:dyDescent="0.25">
      <c r="A153">
        <f>Apartment!A123</f>
        <v>19954</v>
      </c>
      <c r="B153" s="36" cm="1">
        <f t="array" aca="1" ref="B153" ca="1">INDIRECT(B$34&amp;"!"&amp;"K"&amp;(7+$O153))</f>
        <v>4.7120707243616833E-2</v>
      </c>
      <c r="C153" s="36" cm="1">
        <f t="array" aca="1" ref="C153" ca="1">INDIRECT(C$34&amp;"!"&amp;"K"&amp;(7+$O153))</f>
        <v>2.6200279256954451E-2</v>
      </c>
      <c r="D153" s="36" cm="1">
        <f t="array" aca="1" ref="D153" ca="1">INDIRECT(D$34&amp;"!"&amp;"K"&amp;(7+$O153))</f>
        <v>-2.6080289182043526E-2</v>
      </c>
      <c r="E153" s="36" cm="1">
        <f t="array" aca="1" ref="E153" ca="1">INDIRECT(E$34&amp;"!"&amp;"K"&amp;(7+$O153))</f>
        <v>-4.6014497148544664E-2</v>
      </c>
      <c r="F153" s="36" cm="1">
        <f t="array" aca="1" ref="F153" ca="1">INDIRECT(F$34&amp;"!"&amp;"K"&amp;(7+$O153))</f>
        <v>0</v>
      </c>
      <c r="G153" s="36" cm="1">
        <f t="array" aca="1" ref="G153" ca="1">INDIRECT(G$34&amp;"!"&amp;"K"&amp;(7+$O153))</f>
        <v>0</v>
      </c>
      <c r="H153" s="36" cm="1">
        <f t="array" aca="1" ref="H153" ca="1">INDIRECT(H$34&amp;"!"&amp;"K"&amp;(7+$O153))</f>
        <v>0</v>
      </c>
      <c r="I153" s="36" cm="1">
        <f t="array" aca="1" ref="I153" ca="1">INDIRECT(I$34&amp;"!"&amp;"K"&amp;(7+$O153))</f>
        <v>0</v>
      </c>
      <c r="J153" s="36" cm="1">
        <f t="array" aca="1" ref="J153" ca="1">INDIRECT(J$34&amp;"!"&amp;"K"&amp;(7+$O153))</f>
        <v>0</v>
      </c>
      <c r="K153" s="36" cm="1">
        <f t="array" aca="1" ref="K153" ca="1">INDIRECT(K$34&amp;"!"&amp;"K"&amp;(7+$O153))</f>
        <v>0</v>
      </c>
      <c r="L153" s="36" cm="1">
        <f t="array" aca="1" ref="L153" ca="1">INDIRECT(L$34&amp;"!"&amp;"K"&amp;(7+$O153))</f>
        <v>0</v>
      </c>
      <c r="M153" s="36" cm="1">
        <f t="array" aca="1" ref="M153" ca="1">INDIRECT(M$34&amp;"!"&amp;"K"&amp;(7+$O153))</f>
        <v>0</v>
      </c>
      <c r="N153" s="36" cm="1">
        <f t="array" aca="1" ref="N153" ca="1">INDIRECT(N$34&amp;"!"&amp;"K"&amp;(7+$O153))</f>
        <v>0</v>
      </c>
      <c r="O153" s="57">
        <f t="shared" si="66"/>
        <v>116</v>
      </c>
      <c r="R153">
        <f t="shared" si="65"/>
        <v>19954</v>
      </c>
      <c r="S153" s="29">
        <f t="shared" ca="1" si="67"/>
        <v>4.7120707243616833E-2</v>
      </c>
      <c r="T153" s="29">
        <f t="shared" ca="1" si="68"/>
        <v>2.6200279256954451E-2</v>
      </c>
      <c r="U153" s="29">
        <f t="shared" ca="1" si="69"/>
        <v>-2.6080289182043526E-2</v>
      </c>
      <c r="V153" s="29">
        <f t="shared" ca="1" si="70"/>
        <v>-4.6014497148544664E-2</v>
      </c>
      <c r="W153" s="29">
        <f t="shared" ca="1" si="71"/>
        <v>2.6200279256954451E-2</v>
      </c>
      <c r="X153" s="29">
        <f t="shared" ca="1" si="72"/>
        <v>-2.6080289182043526E-2</v>
      </c>
      <c r="Y153" s="29">
        <f t="shared" ca="1" si="73"/>
        <v>-2.6080289182043526E-2</v>
      </c>
      <c r="Z153" s="29">
        <f t="shared" ca="1" si="74"/>
        <v>4.7120707243616833E-2</v>
      </c>
      <c r="AA153" s="29">
        <f t="shared" ca="1" si="75"/>
        <v>-2.6080289182043526E-2</v>
      </c>
      <c r="AB153" s="29">
        <f t="shared" ca="1" si="76"/>
        <v>4.7120707243616833E-2</v>
      </c>
      <c r="AC153" s="29">
        <f t="shared" ca="1" si="77"/>
        <v>4.7120707243616833E-2</v>
      </c>
      <c r="AD153" s="29">
        <f t="shared" ca="1" si="78"/>
        <v>2.6200279256954451E-2</v>
      </c>
      <c r="AE153" s="29">
        <f t="shared" ca="1" si="79"/>
        <v>4.7120707243616833E-2</v>
      </c>
      <c r="AG153" s="39">
        <f t="shared" si="51"/>
        <v>120</v>
      </c>
    </row>
    <row r="154" spans="1:33" x14ac:dyDescent="0.25">
      <c r="A154">
        <f>Apartment!A124</f>
        <v>19953</v>
      </c>
      <c r="B154" s="36" cm="1">
        <f t="array" aca="1" ref="B154" ca="1">INDIRECT(B$34&amp;"!"&amp;"K"&amp;(7+$O154))</f>
        <v>2.5300979673098967E-2</v>
      </c>
      <c r="C154" s="36" cm="1">
        <f t="array" aca="1" ref="C154" ca="1">INDIRECT(C$34&amp;"!"&amp;"K"&amp;(7+$O154))</f>
        <v>2.7922181882839681E-2</v>
      </c>
      <c r="D154" s="36" cm="1">
        <f t="array" aca="1" ref="D154" ca="1">INDIRECT(D$34&amp;"!"&amp;"K"&amp;(7+$O154))</f>
        <v>3.0321622033182782E-2</v>
      </c>
      <c r="E154" s="36" cm="1">
        <f t="array" aca="1" ref="E154" ca="1">INDIRECT(E$34&amp;"!"&amp;"K"&amp;(7+$O154))</f>
        <v>1.0559755264698767E-2</v>
      </c>
      <c r="F154" s="36" cm="1">
        <f t="array" aca="1" ref="F154" ca="1">INDIRECT(F$34&amp;"!"&amp;"K"&amp;(7+$O154))</f>
        <v>0</v>
      </c>
      <c r="G154" s="36" cm="1">
        <f t="array" aca="1" ref="G154" ca="1">INDIRECT(G$34&amp;"!"&amp;"K"&amp;(7+$O154))</f>
        <v>0</v>
      </c>
      <c r="H154" s="36" cm="1">
        <f t="array" aca="1" ref="H154" ca="1">INDIRECT(H$34&amp;"!"&amp;"K"&amp;(7+$O154))</f>
        <v>0</v>
      </c>
      <c r="I154" s="36" cm="1">
        <f t="array" aca="1" ref="I154" ca="1">INDIRECT(I$34&amp;"!"&amp;"K"&amp;(7+$O154))</f>
        <v>0</v>
      </c>
      <c r="J154" s="36" cm="1">
        <f t="array" aca="1" ref="J154" ca="1">INDIRECT(J$34&amp;"!"&amp;"K"&amp;(7+$O154))</f>
        <v>0</v>
      </c>
      <c r="K154" s="36" cm="1">
        <f t="array" aca="1" ref="K154" ca="1">INDIRECT(K$34&amp;"!"&amp;"K"&amp;(7+$O154))</f>
        <v>0</v>
      </c>
      <c r="L154" s="36" cm="1">
        <f t="array" aca="1" ref="L154" ca="1">INDIRECT(L$34&amp;"!"&amp;"K"&amp;(7+$O154))</f>
        <v>0</v>
      </c>
      <c r="M154" s="36" cm="1">
        <f t="array" aca="1" ref="M154" ca="1">INDIRECT(M$34&amp;"!"&amp;"K"&amp;(7+$O154))</f>
        <v>0</v>
      </c>
      <c r="N154" s="36" cm="1">
        <f t="array" aca="1" ref="N154" ca="1">INDIRECT(N$34&amp;"!"&amp;"K"&amp;(7+$O154))</f>
        <v>0</v>
      </c>
      <c r="O154" s="57">
        <f t="shared" si="66"/>
        <v>117</v>
      </c>
      <c r="R154">
        <f t="shared" si="65"/>
        <v>19953</v>
      </c>
      <c r="S154" s="29">
        <f t="shared" ca="1" si="67"/>
        <v>2.5300979673098967E-2</v>
      </c>
      <c r="T154" s="29">
        <f t="shared" ca="1" si="68"/>
        <v>2.7922181882839681E-2</v>
      </c>
      <c r="U154" s="29">
        <f t="shared" ca="1" si="69"/>
        <v>3.0321622033182782E-2</v>
      </c>
      <c r="V154" s="29">
        <f t="shared" ca="1" si="70"/>
        <v>1.0559755264698767E-2</v>
      </c>
      <c r="W154" s="29">
        <f t="shared" ca="1" si="71"/>
        <v>2.7922181882839681E-2</v>
      </c>
      <c r="X154" s="29">
        <f t="shared" ca="1" si="72"/>
        <v>3.0321622033182782E-2</v>
      </c>
      <c r="Y154" s="29">
        <f t="shared" ca="1" si="73"/>
        <v>3.0321622033182782E-2</v>
      </c>
      <c r="Z154" s="29">
        <f t="shared" ca="1" si="74"/>
        <v>2.5300979673098967E-2</v>
      </c>
      <c r="AA154" s="29">
        <f t="shared" ca="1" si="75"/>
        <v>3.0321622033182782E-2</v>
      </c>
      <c r="AB154" s="29">
        <f t="shared" ca="1" si="76"/>
        <v>2.5300979673098967E-2</v>
      </c>
      <c r="AC154" s="29">
        <f t="shared" ca="1" si="77"/>
        <v>2.5300979673098967E-2</v>
      </c>
      <c r="AD154" s="29">
        <f t="shared" ca="1" si="78"/>
        <v>2.7922181882839681E-2</v>
      </c>
      <c r="AE154" s="29">
        <f t="shared" ca="1" si="79"/>
        <v>2.5300979673098967E-2</v>
      </c>
      <c r="AG154" s="39">
        <f t="shared" si="51"/>
        <v>121</v>
      </c>
    </row>
    <row r="155" spans="1:33" x14ac:dyDescent="0.25">
      <c r="A155">
        <f>Apartment!A125</f>
        <v>19952</v>
      </c>
      <c r="B155" s="36" cm="1">
        <f t="array" aca="1" ref="B155" ca="1">INDIRECT(B$34&amp;"!"&amp;"K"&amp;(7+$O155))</f>
        <v>2.9782511788796651E-2</v>
      </c>
      <c r="C155" s="36" cm="1">
        <f t="array" aca="1" ref="C155" ca="1">INDIRECT(C$34&amp;"!"&amp;"K"&amp;(7+$O155))</f>
        <v>3.0067197283259128E-2</v>
      </c>
      <c r="D155" s="36" cm="1">
        <f t="array" aca="1" ref="D155" ca="1">INDIRECT(D$34&amp;"!"&amp;"K"&amp;(7+$O155))</f>
        <v>2.049539241478171E-2</v>
      </c>
      <c r="E155" s="36" cm="1">
        <f t="array" aca="1" ref="E155" ca="1">INDIRECT(E$34&amp;"!"&amp;"K"&amp;(7+$O155))</f>
        <v>8.0539586436221278E-3</v>
      </c>
      <c r="F155" s="36" cm="1">
        <f t="array" aca="1" ref="F155" ca="1">INDIRECT(F$34&amp;"!"&amp;"K"&amp;(7+$O155))</f>
        <v>0</v>
      </c>
      <c r="G155" s="36" cm="1">
        <f t="array" aca="1" ref="G155" ca="1">INDIRECT(G$34&amp;"!"&amp;"K"&amp;(7+$O155))</f>
        <v>0</v>
      </c>
      <c r="H155" s="36" cm="1">
        <f t="array" aca="1" ref="H155" ca="1">INDIRECT(H$34&amp;"!"&amp;"K"&amp;(7+$O155))</f>
        <v>0</v>
      </c>
      <c r="I155" s="36" cm="1">
        <f t="array" aca="1" ref="I155" ca="1">INDIRECT(I$34&amp;"!"&amp;"K"&amp;(7+$O155))</f>
        <v>0</v>
      </c>
      <c r="J155" s="36" cm="1">
        <f t="array" aca="1" ref="J155" ca="1">INDIRECT(J$34&amp;"!"&amp;"K"&amp;(7+$O155))</f>
        <v>0</v>
      </c>
      <c r="K155" s="36" cm="1">
        <f t="array" aca="1" ref="K155" ca="1">INDIRECT(K$34&amp;"!"&amp;"K"&amp;(7+$O155))</f>
        <v>0</v>
      </c>
      <c r="L155" s="36" cm="1">
        <f t="array" aca="1" ref="L155" ca="1">INDIRECT(L$34&amp;"!"&amp;"K"&amp;(7+$O155))</f>
        <v>0</v>
      </c>
      <c r="M155" s="36" cm="1">
        <f t="array" aca="1" ref="M155" ca="1">INDIRECT(M$34&amp;"!"&amp;"K"&amp;(7+$O155))</f>
        <v>0</v>
      </c>
      <c r="N155" s="36" cm="1">
        <f t="array" aca="1" ref="N155" ca="1">INDIRECT(N$34&amp;"!"&amp;"K"&amp;(7+$O155))</f>
        <v>0</v>
      </c>
      <c r="O155" s="57">
        <f t="shared" si="66"/>
        <v>118</v>
      </c>
      <c r="R155">
        <f t="shared" si="65"/>
        <v>19952</v>
      </c>
      <c r="S155" s="29">
        <f t="shared" ca="1" si="67"/>
        <v>2.9782511788796651E-2</v>
      </c>
      <c r="T155" s="29">
        <f t="shared" ca="1" si="68"/>
        <v>3.0067197283259128E-2</v>
      </c>
      <c r="U155" s="29">
        <f t="shared" ca="1" si="69"/>
        <v>2.049539241478171E-2</v>
      </c>
      <c r="V155" s="29">
        <f t="shared" ca="1" si="70"/>
        <v>8.0539586436221278E-3</v>
      </c>
      <c r="W155" s="29">
        <f t="shared" ca="1" si="71"/>
        <v>3.0067197283259128E-2</v>
      </c>
      <c r="X155" s="29">
        <f t="shared" ca="1" si="72"/>
        <v>2.049539241478171E-2</v>
      </c>
      <c r="Y155" s="29">
        <f t="shared" ca="1" si="73"/>
        <v>2.049539241478171E-2</v>
      </c>
      <c r="Z155" s="29">
        <f t="shared" ca="1" si="74"/>
        <v>2.9782511788796651E-2</v>
      </c>
      <c r="AA155" s="29">
        <f t="shared" ca="1" si="75"/>
        <v>2.049539241478171E-2</v>
      </c>
      <c r="AB155" s="29">
        <f t="shared" ca="1" si="76"/>
        <v>2.9782511788796651E-2</v>
      </c>
      <c r="AC155" s="29">
        <f t="shared" ca="1" si="77"/>
        <v>2.9782511788796651E-2</v>
      </c>
      <c r="AD155" s="29">
        <f t="shared" ca="1" si="78"/>
        <v>3.0067197283259128E-2</v>
      </c>
      <c r="AE155" s="29">
        <f t="shared" ca="1" si="79"/>
        <v>2.9782511788796651E-2</v>
      </c>
      <c r="AG155" s="39">
        <f t="shared" si="51"/>
        <v>122</v>
      </c>
    </row>
    <row r="156" spans="1:33" x14ac:dyDescent="0.25">
      <c r="A156">
        <f>Apartment!A126</f>
        <v>19951</v>
      </c>
      <c r="B156" s="36" cm="1">
        <f t="array" aca="1" ref="B156" ca="1">INDIRECT(B$34&amp;"!"&amp;"K"&amp;(7+$O156))</f>
        <v>-4.164592675159895E-7</v>
      </c>
      <c r="C156" s="36" cm="1">
        <f t="array" aca="1" ref="C156" ca="1">INDIRECT(C$34&amp;"!"&amp;"K"&amp;(7+$O156))</f>
        <v>4.1706630143855117E-2</v>
      </c>
      <c r="D156" s="36" cm="1">
        <f t="array" aca="1" ref="D156" ca="1">INDIRECT(D$34&amp;"!"&amp;"K"&amp;(7+$O156))</f>
        <v>4.3471072125918164E-2</v>
      </c>
      <c r="E156" s="36" cm="1">
        <f t="array" aca="1" ref="E156" ca="1">INDIRECT(E$34&amp;"!"&amp;"K"&amp;(7+$O156))</f>
        <v>2.3902185960803513E-2</v>
      </c>
      <c r="F156" s="36" cm="1">
        <f t="array" aca="1" ref="F156" ca="1">INDIRECT(F$34&amp;"!"&amp;"K"&amp;(7+$O156))</f>
        <v>0</v>
      </c>
      <c r="G156" s="36" cm="1">
        <f t="array" aca="1" ref="G156" ca="1">INDIRECT(G$34&amp;"!"&amp;"K"&amp;(7+$O156))</f>
        <v>0</v>
      </c>
      <c r="H156" s="36" cm="1">
        <f t="array" aca="1" ref="H156" ca="1">INDIRECT(H$34&amp;"!"&amp;"K"&amp;(7+$O156))</f>
        <v>0</v>
      </c>
      <c r="I156" s="36" cm="1">
        <f t="array" aca="1" ref="I156" ca="1">INDIRECT(I$34&amp;"!"&amp;"K"&amp;(7+$O156))</f>
        <v>0</v>
      </c>
      <c r="J156" s="36" cm="1">
        <f t="array" aca="1" ref="J156" ca="1">INDIRECT(J$34&amp;"!"&amp;"K"&amp;(7+$O156))</f>
        <v>0</v>
      </c>
      <c r="K156" s="36" cm="1">
        <f t="array" aca="1" ref="K156" ca="1">INDIRECT(K$34&amp;"!"&amp;"K"&amp;(7+$O156))</f>
        <v>0</v>
      </c>
      <c r="L156" s="36" cm="1">
        <f t="array" aca="1" ref="L156" ca="1">INDIRECT(L$34&amp;"!"&amp;"K"&amp;(7+$O156))</f>
        <v>0</v>
      </c>
      <c r="M156" s="36" cm="1">
        <f t="array" aca="1" ref="M156" ca="1">INDIRECT(M$34&amp;"!"&amp;"K"&amp;(7+$O156))</f>
        <v>0</v>
      </c>
      <c r="N156" s="36" cm="1">
        <f t="array" aca="1" ref="N156" ca="1">INDIRECT(N$34&amp;"!"&amp;"K"&amp;(7+$O156))</f>
        <v>0</v>
      </c>
      <c r="O156" s="57">
        <f t="shared" si="66"/>
        <v>119</v>
      </c>
      <c r="R156">
        <f t="shared" si="65"/>
        <v>19951</v>
      </c>
      <c r="S156" s="29">
        <f t="shared" ca="1" si="67"/>
        <v>-4.164592675159895E-7</v>
      </c>
      <c r="T156" s="29">
        <f t="shared" ca="1" si="68"/>
        <v>4.1706630143855117E-2</v>
      </c>
      <c r="U156" s="29">
        <f t="shared" ca="1" si="69"/>
        <v>4.3471072125918164E-2</v>
      </c>
      <c r="V156" s="29">
        <f t="shared" ca="1" si="70"/>
        <v>2.3902185960803513E-2</v>
      </c>
      <c r="W156" s="29">
        <f t="shared" ca="1" si="71"/>
        <v>4.1706630143855117E-2</v>
      </c>
      <c r="X156" s="29">
        <f t="shared" ca="1" si="72"/>
        <v>4.3471072125918164E-2</v>
      </c>
      <c r="Y156" s="29">
        <f t="shared" ca="1" si="73"/>
        <v>4.3471072125918164E-2</v>
      </c>
      <c r="Z156" s="29">
        <f t="shared" ca="1" si="74"/>
        <v>-4.164592675159895E-7</v>
      </c>
      <c r="AA156" s="29">
        <f t="shared" ca="1" si="75"/>
        <v>4.3471072125918164E-2</v>
      </c>
      <c r="AB156" s="29">
        <f t="shared" ca="1" si="76"/>
        <v>-4.164592675159895E-7</v>
      </c>
      <c r="AC156" s="29">
        <f t="shared" ca="1" si="77"/>
        <v>-4.164592675159895E-7</v>
      </c>
      <c r="AD156" s="29">
        <f t="shared" ca="1" si="78"/>
        <v>4.1706630143855117E-2</v>
      </c>
      <c r="AE156" s="29">
        <f t="shared" ca="1" si="79"/>
        <v>-4.164592675159895E-7</v>
      </c>
      <c r="AG156" s="39">
        <f t="shared" si="51"/>
        <v>123</v>
      </c>
    </row>
    <row r="157" spans="1:33" x14ac:dyDescent="0.25">
      <c r="A157">
        <f>Apartment!A127</f>
        <v>19944</v>
      </c>
      <c r="B157" s="36" cm="1">
        <f t="array" aca="1" ref="B157" ca="1">INDIRECT(B$34&amp;"!"&amp;"K"&amp;(7+$O157))</f>
        <v>6.4715040178682015E-2</v>
      </c>
      <c r="C157" s="36" cm="1">
        <f t="array" aca="1" ref="C157" ca="1">INDIRECT(C$34&amp;"!"&amp;"K"&amp;(7+$O157))</f>
        <v>2.6825704392874794E-2</v>
      </c>
      <c r="D157" s="36" cm="1">
        <f t="array" aca="1" ref="D157" ca="1">INDIRECT(D$34&amp;"!"&amp;"K"&amp;(7+$O157))</f>
        <v>3.0499318485674554E-2</v>
      </c>
      <c r="E157" s="36" cm="1">
        <f t="array" aca="1" ref="E157" ca="1">INDIRECT(E$34&amp;"!"&amp;"K"&amp;(7+$O157))</f>
        <v>-5.0060460253531502E-4</v>
      </c>
      <c r="F157" s="36" cm="1">
        <f t="array" aca="1" ref="F157" ca="1">INDIRECT(F$34&amp;"!"&amp;"K"&amp;(7+$O157))</f>
        <v>0</v>
      </c>
      <c r="G157" s="36" cm="1">
        <f t="array" aca="1" ref="G157" ca="1">INDIRECT(G$34&amp;"!"&amp;"K"&amp;(7+$O157))</f>
        <v>0</v>
      </c>
      <c r="H157" s="36" cm="1">
        <f t="array" aca="1" ref="H157" ca="1">INDIRECT(H$34&amp;"!"&amp;"K"&amp;(7+$O157))</f>
        <v>0</v>
      </c>
      <c r="I157" s="36" cm="1">
        <f t="array" aca="1" ref="I157" ca="1">INDIRECT(I$34&amp;"!"&amp;"K"&amp;(7+$O157))</f>
        <v>0</v>
      </c>
      <c r="J157" s="36" cm="1">
        <f t="array" aca="1" ref="J157" ca="1">INDIRECT(J$34&amp;"!"&amp;"K"&amp;(7+$O157))</f>
        <v>0</v>
      </c>
      <c r="K157" s="36" cm="1">
        <f t="array" aca="1" ref="K157" ca="1">INDIRECT(K$34&amp;"!"&amp;"K"&amp;(7+$O157))</f>
        <v>0</v>
      </c>
      <c r="L157" s="36" cm="1">
        <f t="array" aca="1" ref="L157" ca="1">INDIRECT(L$34&amp;"!"&amp;"K"&amp;(7+$O157))</f>
        <v>0</v>
      </c>
      <c r="M157" s="36" cm="1">
        <f t="array" aca="1" ref="M157" ca="1">INDIRECT(M$34&amp;"!"&amp;"K"&amp;(7+$O157))</f>
        <v>0</v>
      </c>
      <c r="N157" s="36" cm="1">
        <f t="array" aca="1" ref="N157" ca="1">INDIRECT(N$34&amp;"!"&amp;"K"&amp;(7+$O157))</f>
        <v>0</v>
      </c>
      <c r="O157" s="57">
        <f t="shared" si="66"/>
        <v>120</v>
      </c>
      <c r="R157">
        <f t="shared" si="65"/>
        <v>19944</v>
      </c>
      <c r="S157" s="29">
        <f t="shared" ca="1" si="67"/>
        <v>6.4715040178682015E-2</v>
      </c>
      <c r="T157" s="29">
        <f t="shared" ca="1" si="68"/>
        <v>2.6825704392874794E-2</v>
      </c>
      <c r="U157" s="29">
        <f t="shared" ca="1" si="69"/>
        <v>3.0499318485674554E-2</v>
      </c>
      <c r="V157" s="29">
        <f t="shared" ca="1" si="70"/>
        <v>-5.0060460253531502E-4</v>
      </c>
      <c r="W157" s="29">
        <f t="shared" ca="1" si="71"/>
        <v>2.6825704392874794E-2</v>
      </c>
      <c r="X157" s="29">
        <f t="shared" ca="1" si="72"/>
        <v>3.0499318485674554E-2</v>
      </c>
      <c r="Y157" s="29">
        <f t="shared" ca="1" si="73"/>
        <v>3.0499318485674554E-2</v>
      </c>
      <c r="Z157" s="29">
        <f t="shared" ca="1" si="74"/>
        <v>6.4715040178682015E-2</v>
      </c>
      <c r="AA157" s="29">
        <f t="shared" ca="1" si="75"/>
        <v>3.0499318485674554E-2</v>
      </c>
      <c r="AB157" s="29">
        <f t="shared" ca="1" si="76"/>
        <v>6.4715040178682015E-2</v>
      </c>
      <c r="AC157" s="29">
        <f t="shared" ca="1" si="77"/>
        <v>6.4715040178682015E-2</v>
      </c>
      <c r="AD157" s="29">
        <f t="shared" ca="1" si="78"/>
        <v>2.6825704392874794E-2</v>
      </c>
      <c r="AE157" s="29">
        <f t="shared" ca="1" si="79"/>
        <v>6.4715040178682015E-2</v>
      </c>
      <c r="AG157" s="39">
        <f t="shared" si="51"/>
        <v>124</v>
      </c>
    </row>
    <row r="158" spans="1:33" x14ac:dyDescent="0.25">
      <c r="A158">
        <f>Apartment!A128</f>
        <v>19943</v>
      </c>
      <c r="B158" s="36" cm="1">
        <f t="array" aca="1" ref="B158" ca="1">INDIRECT(B$34&amp;"!"&amp;"K"&amp;(7+$O158))</f>
        <v>2.2390855655616493E-2</v>
      </c>
      <c r="C158" s="36" cm="1">
        <f t="array" aca="1" ref="C158" ca="1">INDIRECT(C$34&amp;"!"&amp;"K"&amp;(7+$O158))</f>
        <v>3.8781749168895541E-2</v>
      </c>
      <c r="D158" s="36" cm="1">
        <f t="array" aca="1" ref="D158" ca="1">INDIRECT(D$34&amp;"!"&amp;"K"&amp;(7+$O158))</f>
        <v>-3.5111325588494724E-2</v>
      </c>
      <c r="E158" s="36" cm="1">
        <f t="array" aca="1" ref="E158" ca="1">INDIRECT(E$34&amp;"!"&amp;"K"&amp;(7+$O158))</f>
        <v>3.6629210708223781E-2</v>
      </c>
      <c r="F158" s="36" cm="1">
        <f t="array" aca="1" ref="F158" ca="1">INDIRECT(F$34&amp;"!"&amp;"K"&amp;(7+$O158))</f>
        <v>0</v>
      </c>
      <c r="G158" s="36" cm="1">
        <f t="array" aca="1" ref="G158" ca="1">INDIRECT(G$34&amp;"!"&amp;"K"&amp;(7+$O158))</f>
        <v>0</v>
      </c>
      <c r="H158" s="36" cm="1">
        <f t="array" aca="1" ref="H158" ca="1">INDIRECT(H$34&amp;"!"&amp;"K"&amp;(7+$O158))</f>
        <v>0</v>
      </c>
      <c r="I158" s="36" cm="1">
        <f t="array" aca="1" ref="I158" ca="1">INDIRECT(I$34&amp;"!"&amp;"K"&amp;(7+$O158))</f>
        <v>0</v>
      </c>
      <c r="J158" s="36" cm="1">
        <f t="array" aca="1" ref="J158" ca="1">INDIRECT(J$34&amp;"!"&amp;"K"&amp;(7+$O158))</f>
        <v>0</v>
      </c>
      <c r="K158" s="36" cm="1">
        <f t="array" aca="1" ref="K158" ca="1">INDIRECT(K$34&amp;"!"&amp;"K"&amp;(7+$O158))</f>
        <v>0</v>
      </c>
      <c r="L158" s="36" cm="1">
        <f t="array" aca="1" ref="L158" ca="1">INDIRECT(L$34&amp;"!"&amp;"K"&amp;(7+$O158))</f>
        <v>0</v>
      </c>
      <c r="M158" s="36" cm="1">
        <f t="array" aca="1" ref="M158" ca="1">INDIRECT(M$34&amp;"!"&amp;"K"&amp;(7+$O158))</f>
        <v>0</v>
      </c>
      <c r="N158" s="36" cm="1">
        <f t="array" aca="1" ref="N158" ca="1">INDIRECT(N$34&amp;"!"&amp;"K"&amp;(7+$O158))</f>
        <v>0</v>
      </c>
      <c r="O158" s="57">
        <f t="shared" si="66"/>
        <v>121</v>
      </c>
      <c r="R158">
        <f t="shared" si="65"/>
        <v>19943</v>
      </c>
      <c r="S158" s="29">
        <f t="shared" ca="1" si="67"/>
        <v>2.2390855655616493E-2</v>
      </c>
      <c r="T158" s="29">
        <f t="shared" ca="1" si="68"/>
        <v>3.8781749168895541E-2</v>
      </c>
      <c r="U158" s="29">
        <f t="shared" ca="1" si="69"/>
        <v>-3.5111325588494724E-2</v>
      </c>
      <c r="V158" s="29">
        <f t="shared" ca="1" si="70"/>
        <v>3.6629210708223781E-2</v>
      </c>
      <c r="W158" s="29">
        <f t="shared" ca="1" si="71"/>
        <v>3.8781749168895541E-2</v>
      </c>
      <c r="X158" s="29">
        <f t="shared" ca="1" si="72"/>
        <v>-3.5111325588494724E-2</v>
      </c>
      <c r="Y158" s="29">
        <f t="shared" ca="1" si="73"/>
        <v>-3.5111325588494724E-2</v>
      </c>
      <c r="Z158" s="29">
        <f t="shared" ca="1" si="74"/>
        <v>2.2390855655616493E-2</v>
      </c>
      <c r="AA158" s="29">
        <f t="shared" ca="1" si="75"/>
        <v>-3.5111325588494724E-2</v>
      </c>
      <c r="AB158" s="29">
        <f t="shared" ca="1" si="76"/>
        <v>2.2390855655616493E-2</v>
      </c>
      <c r="AC158" s="29">
        <f t="shared" ca="1" si="77"/>
        <v>2.2390855655616493E-2</v>
      </c>
      <c r="AD158" s="29">
        <f t="shared" ca="1" si="78"/>
        <v>3.8781749168895541E-2</v>
      </c>
      <c r="AE158" s="29">
        <f t="shared" ca="1" si="79"/>
        <v>2.2390855655616493E-2</v>
      </c>
      <c r="AG158" s="39">
        <f t="shared" si="51"/>
        <v>125</v>
      </c>
    </row>
    <row r="159" spans="1:33" x14ac:dyDescent="0.25">
      <c r="A159">
        <f>Apartment!A129</f>
        <v>19942</v>
      </c>
      <c r="B159" s="36" cm="1">
        <f t="array" aca="1" ref="B159" ca="1">INDIRECT(B$34&amp;"!"&amp;"K"&amp;(7+$O159))</f>
        <v>2.907104266494609E-2</v>
      </c>
      <c r="C159" s="36" cm="1">
        <f t="array" aca="1" ref="C159" ca="1">INDIRECT(C$34&amp;"!"&amp;"K"&amp;(7+$O159))</f>
        <v>7.7886290179109974E-3</v>
      </c>
      <c r="D159" s="36" cm="1">
        <f t="array" aca="1" ref="D159" ca="1">INDIRECT(D$34&amp;"!"&amp;"K"&amp;(7+$O159))</f>
        <v>3.2741794251266443E-2</v>
      </c>
      <c r="E159" s="36" cm="1">
        <f t="array" aca="1" ref="E159" ca="1">INDIRECT(E$34&amp;"!"&amp;"K"&amp;(7+$O159))</f>
        <v>1.5111475110616945E-2</v>
      </c>
      <c r="F159" s="36" cm="1">
        <f t="array" aca="1" ref="F159" ca="1">INDIRECT(F$34&amp;"!"&amp;"K"&amp;(7+$O159))</f>
        <v>0</v>
      </c>
      <c r="G159" s="36" cm="1">
        <f t="array" aca="1" ref="G159" ca="1">INDIRECT(G$34&amp;"!"&amp;"K"&amp;(7+$O159))</f>
        <v>0</v>
      </c>
      <c r="H159" s="36" cm="1">
        <f t="array" aca="1" ref="H159" ca="1">INDIRECT(H$34&amp;"!"&amp;"K"&amp;(7+$O159))</f>
        <v>0</v>
      </c>
      <c r="I159" s="36" cm="1">
        <f t="array" aca="1" ref="I159" ca="1">INDIRECT(I$34&amp;"!"&amp;"K"&amp;(7+$O159))</f>
        <v>0</v>
      </c>
      <c r="J159" s="36" cm="1">
        <f t="array" aca="1" ref="J159" ca="1">INDIRECT(J$34&amp;"!"&amp;"K"&amp;(7+$O159))</f>
        <v>0</v>
      </c>
      <c r="K159" s="36" cm="1">
        <f t="array" aca="1" ref="K159" ca="1">INDIRECT(K$34&amp;"!"&amp;"K"&amp;(7+$O159))</f>
        <v>0</v>
      </c>
      <c r="L159" s="36" cm="1">
        <f t="array" aca="1" ref="L159" ca="1">INDIRECT(L$34&amp;"!"&amp;"K"&amp;(7+$O159))</f>
        <v>0</v>
      </c>
      <c r="M159" s="36" cm="1">
        <f t="array" aca="1" ref="M159" ca="1">INDIRECT(M$34&amp;"!"&amp;"K"&amp;(7+$O159))</f>
        <v>0</v>
      </c>
      <c r="N159" s="36" cm="1">
        <f t="array" aca="1" ref="N159" ca="1">INDIRECT(N$34&amp;"!"&amp;"K"&amp;(7+$O159))</f>
        <v>0</v>
      </c>
      <c r="O159" s="57">
        <f t="shared" si="66"/>
        <v>122</v>
      </c>
      <c r="R159">
        <f t="shared" si="65"/>
        <v>19942</v>
      </c>
      <c r="S159" s="29">
        <f t="shared" ca="1" si="67"/>
        <v>2.907104266494609E-2</v>
      </c>
      <c r="T159" s="29">
        <f t="shared" ca="1" si="68"/>
        <v>7.7886290179109974E-3</v>
      </c>
      <c r="U159" s="29">
        <f t="shared" ca="1" si="69"/>
        <v>3.2741794251266443E-2</v>
      </c>
      <c r="V159" s="29">
        <f t="shared" ca="1" si="70"/>
        <v>1.5111475110616945E-2</v>
      </c>
      <c r="W159" s="29">
        <f t="shared" ca="1" si="71"/>
        <v>7.7886290179109974E-3</v>
      </c>
      <c r="X159" s="29">
        <f t="shared" ca="1" si="72"/>
        <v>3.2741794251266443E-2</v>
      </c>
      <c r="Y159" s="29">
        <f t="shared" ca="1" si="73"/>
        <v>3.2741794251266443E-2</v>
      </c>
      <c r="Z159" s="29">
        <f t="shared" ca="1" si="74"/>
        <v>2.907104266494609E-2</v>
      </c>
      <c r="AA159" s="29">
        <f t="shared" ca="1" si="75"/>
        <v>3.2741794251266443E-2</v>
      </c>
      <c r="AB159" s="29">
        <f t="shared" ca="1" si="76"/>
        <v>2.907104266494609E-2</v>
      </c>
      <c r="AC159" s="29">
        <f t="shared" ca="1" si="77"/>
        <v>2.907104266494609E-2</v>
      </c>
      <c r="AD159" s="29">
        <f t="shared" ca="1" si="78"/>
        <v>7.7886290179109974E-3</v>
      </c>
      <c r="AE159" s="29">
        <f t="shared" ca="1" si="79"/>
        <v>2.907104266494609E-2</v>
      </c>
      <c r="AG159" s="39">
        <f t="shared" si="51"/>
        <v>126</v>
      </c>
    </row>
    <row r="160" spans="1:33" x14ac:dyDescent="0.25">
      <c r="A160">
        <f>Apartment!A130</f>
        <v>19941</v>
      </c>
      <c r="B160" s="36" cm="1">
        <f t="array" aca="1" ref="B160" ca="1">INDIRECT(B$34&amp;"!"&amp;"K"&amp;(7+$O160))</f>
        <v>5.6762397275516019E-3</v>
      </c>
      <c r="C160" s="36" cm="1">
        <f t="array" aca="1" ref="C160" ca="1">INDIRECT(C$34&amp;"!"&amp;"K"&amp;(7+$O160))</f>
        <v>6.1415519857986434E-2</v>
      </c>
      <c r="D160" s="36" cm="1">
        <f t="array" aca="1" ref="D160" ca="1">INDIRECT(D$34&amp;"!"&amp;"K"&amp;(7+$O160))</f>
        <v>0.12501882982940216</v>
      </c>
      <c r="E160" s="36" cm="1">
        <f t="array" aca="1" ref="E160" ca="1">INDIRECT(E$34&amp;"!"&amp;"K"&amp;(7+$O160))</f>
        <v>9.0704166031609912E-3</v>
      </c>
      <c r="F160" s="36" cm="1">
        <f t="array" aca="1" ref="F160" ca="1">INDIRECT(F$34&amp;"!"&amp;"K"&amp;(7+$O160))</f>
        <v>0</v>
      </c>
      <c r="G160" s="36" cm="1">
        <f t="array" aca="1" ref="G160" ca="1">INDIRECT(G$34&amp;"!"&amp;"K"&amp;(7+$O160))</f>
        <v>0</v>
      </c>
      <c r="H160" s="36" cm="1">
        <f t="array" aca="1" ref="H160" ca="1">INDIRECT(H$34&amp;"!"&amp;"K"&amp;(7+$O160))</f>
        <v>0</v>
      </c>
      <c r="I160" s="36" cm="1">
        <f t="array" aca="1" ref="I160" ca="1">INDIRECT(I$34&amp;"!"&amp;"K"&amp;(7+$O160))</f>
        <v>0</v>
      </c>
      <c r="J160" s="36" cm="1">
        <f t="array" aca="1" ref="J160" ca="1">INDIRECT(J$34&amp;"!"&amp;"K"&amp;(7+$O160))</f>
        <v>0</v>
      </c>
      <c r="K160" s="36" cm="1">
        <f t="array" aca="1" ref="K160" ca="1">INDIRECT(K$34&amp;"!"&amp;"K"&amp;(7+$O160))</f>
        <v>0</v>
      </c>
      <c r="L160" s="36" cm="1">
        <f t="array" aca="1" ref="L160" ca="1">INDIRECT(L$34&amp;"!"&amp;"K"&amp;(7+$O160))</f>
        <v>0</v>
      </c>
      <c r="M160" s="36" cm="1">
        <f t="array" aca="1" ref="M160" ca="1">INDIRECT(M$34&amp;"!"&amp;"K"&amp;(7+$O160))</f>
        <v>0</v>
      </c>
      <c r="N160" s="36" cm="1">
        <f t="array" aca="1" ref="N160" ca="1">INDIRECT(N$34&amp;"!"&amp;"K"&amp;(7+$O160))</f>
        <v>0</v>
      </c>
      <c r="O160" s="57">
        <f t="shared" si="66"/>
        <v>123</v>
      </c>
      <c r="R160">
        <f t="shared" si="65"/>
        <v>19941</v>
      </c>
      <c r="S160" s="29">
        <f t="shared" ca="1" si="67"/>
        <v>5.6762397275516019E-3</v>
      </c>
      <c r="T160" s="29">
        <f t="shared" ca="1" si="68"/>
        <v>6.1415519857986434E-2</v>
      </c>
      <c r="U160" s="29">
        <f t="shared" ca="1" si="69"/>
        <v>0.12501882982940216</v>
      </c>
      <c r="V160" s="29">
        <f t="shared" ca="1" si="70"/>
        <v>9.0704166031609912E-3</v>
      </c>
      <c r="W160" s="29">
        <f t="shared" ca="1" si="71"/>
        <v>6.1415519857986434E-2</v>
      </c>
      <c r="X160" s="29">
        <f t="shared" ca="1" si="72"/>
        <v>0.12501882982940216</v>
      </c>
      <c r="Y160" s="29">
        <f t="shared" ca="1" si="73"/>
        <v>0.12501882982940216</v>
      </c>
      <c r="Z160" s="29">
        <f t="shared" ca="1" si="74"/>
        <v>5.6762397275516019E-3</v>
      </c>
      <c r="AA160" s="29">
        <f t="shared" ca="1" si="75"/>
        <v>0.12501882982940216</v>
      </c>
      <c r="AB160" s="29">
        <f t="shared" ca="1" si="76"/>
        <v>5.6762397275516019E-3</v>
      </c>
      <c r="AC160" s="29">
        <f t="shared" ca="1" si="77"/>
        <v>5.6762397275516019E-3</v>
      </c>
      <c r="AD160" s="29">
        <f t="shared" ca="1" si="78"/>
        <v>6.1415519857986434E-2</v>
      </c>
      <c r="AE160" s="29">
        <f t="shared" ca="1" si="79"/>
        <v>5.6762397275516019E-3</v>
      </c>
      <c r="AG160" s="39">
        <f t="shared" si="51"/>
        <v>127</v>
      </c>
    </row>
    <row r="161" spans="1:33" x14ac:dyDescent="0.25">
      <c r="A161">
        <f>Apartment!A131</f>
        <v>19934</v>
      </c>
      <c r="B161" s="36" cm="1">
        <f t="array" aca="1" ref="B161" ca="1">INDIRECT(B$34&amp;"!"&amp;"K"&amp;(7+$O161))</f>
        <v>6.1918217371847106E-2</v>
      </c>
      <c r="C161" s="36" cm="1">
        <f t="array" aca="1" ref="C161" ca="1">INDIRECT(C$34&amp;"!"&amp;"K"&amp;(7+$O161))</f>
        <v>-4.3181832597317338E-2</v>
      </c>
      <c r="D161" s="36" cm="1">
        <f t="array" aca="1" ref="D161" ca="1">INDIRECT(D$34&amp;"!"&amp;"K"&amp;(7+$O161))</f>
        <v>-0.13783660731385394</v>
      </c>
      <c r="E161" s="36" cm="1">
        <f t="array" aca="1" ref="E161" ca="1">INDIRECT(E$34&amp;"!"&amp;"K"&amp;(7+$O161))</f>
        <v>3.4432141163835972E-3</v>
      </c>
      <c r="F161" s="36" cm="1">
        <f t="array" aca="1" ref="F161" ca="1">INDIRECT(F$34&amp;"!"&amp;"K"&amp;(7+$O161))</f>
        <v>0</v>
      </c>
      <c r="G161" s="36" cm="1">
        <f t="array" aca="1" ref="G161" ca="1">INDIRECT(G$34&amp;"!"&amp;"K"&amp;(7+$O161))</f>
        <v>0</v>
      </c>
      <c r="H161" s="36" cm="1">
        <f t="array" aca="1" ref="H161" ca="1">INDIRECT(H$34&amp;"!"&amp;"K"&amp;(7+$O161))</f>
        <v>0</v>
      </c>
      <c r="I161" s="36" cm="1">
        <f t="array" aca="1" ref="I161" ca="1">INDIRECT(I$34&amp;"!"&amp;"K"&amp;(7+$O161))</f>
        <v>0</v>
      </c>
      <c r="J161" s="36" cm="1">
        <f t="array" aca="1" ref="J161" ca="1">INDIRECT(J$34&amp;"!"&amp;"K"&amp;(7+$O161))</f>
        <v>0</v>
      </c>
      <c r="K161" s="36" cm="1">
        <f t="array" aca="1" ref="K161" ca="1">INDIRECT(K$34&amp;"!"&amp;"K"&amp;(7+$O161))</f>
        <v>0</v>
      </c>
      <c r="L161" s="36" cm="1">
        <f t="array" aca="1" ref="L161" ca="1">INDIRECT(L$34&amp;"!"&amp;"K"&amp;(7+$O161))</f>
        <v>0</v>
      </c>
      <c r="M161" s="36" cm="1">
        <f t="array" aca="1" ref="M161" ca="1">INDIRECT(M$34&amp;"!"&amp;"K"&amp;(7+$O161))</f>
        <v>0</v>
      </c>
      <c r="N161" s="36" cm="1">
        <f t="array" aca="1" ref="N161" ca="1">INDIRECT(N$34&amp;"!"&amp;"K"&amp;(7+$O161))</f>
        <v>0</v>
      </c>
      <c r="O161" s="57">
        <f t="shared" si="66"/>
        <v>124</v>
      </c>
      <c r="R161">
        <f t="shared" si="65"/>
        <v>19934</v>
      </c>
      <c r="S161" s="29">
        <f t="shared" ca="1" si="67"/>
        <v>6.1918217371847106E-2</v>
      </c>
      <c r="T161" s="29">
        <f t="shared" ca="1" si="68"/>
        <v>-4.3181832597317338E-2</v>
      </c>
      <c r="U161" s="29">
        <f t="shared" ca="1" si="69"/>
        <v>-0.13783660731385394</v>
      </c>
      <c r="V161" s="29">
        <f t="shared" ca="1" si="70"/>
        <v>3.4432141163835972E-3</v>
      </c>
      <c r="W161" s="29">
        <f t="shared" ca="1" si="71"/>
        <v>-4.3181832597317338E-2</v>
      </c>
      <c r="X161" s="29">
        <f t="shared" ca="1" si="72"/>
        <v>-0.13783660731385394</v>
      </c>
      <c r="Y161" s="29">
        <f t="shared" ca="1" si="73"/>
        <v>-0.13783660731385394</v>
      </c>
      <c r="Z161" s="29">
        <f t="shared" ca="1" si="74"/>
        <v>6.1918217371847106E-2</v>
      </c>
      <c r="AA161" s="29">
        <f t="shared" ca="1" si="75"/>
        <v>-0.13783660731385394</v>
      </c>
      <c r="AB161" s="29">
        <f t="shared" ca="1" si="76"/>
        <v>6.1918217371847106E-2</v>
      </c>
      <c r="AC161" s="29">
        <f t="shared" ca="1" si="77"/>
        <v>6.1918217371847106E-2</v>
      </c>
      <c r="AD161" s="29">
        <f t="shared" ca="1" si="78"/>
        <v>-4.3181832597317338E-2</v>
      </c>
      <c r="AE161" s="29">
        <f t="shared" ca="1" si="79"/>
        <v>6.1918217371847106E-2</v>
      </c>
      <c r="AG161" s="39">
        <f t="shared" si="51"/>
        <v>128</v>
      </c>
    </row>
    <row r="162" spans="1:33" x14ac:dyDescent="0.25">
      <c r="A162">
        <f>Apartment!A132</f>
        <v>19933</v>
      </c>
      <c r="B162" s="36" cm="1">
        <f t="array" aca="1" ref="B162" ca="1">INDIRECT(B$34&amp;"!"&amp;"K"&amp;(7+$O162))</f>
        <v>2.763224666528763E-2</v>
      </c>
      <c r="C162" s="36" cm="1">
        <f t="array" aca="1" ref="C162" ca="1">INDIRECT(C$34&amp;"!"&amp;"K"&amp;(7+$O162))</f>
        <v>3.6728630837296272E-2</v>
      </c>
      <c r="D162" s="36" cm="1">
        <f t="array" aca="1" ref="D162" ca="1">INDIRECT(D$34&amp;"!"&amp;"K"&amp;(7+$O162))</f>
        <v>7.2435867836692536E-2</v>
      </c>
      <c r="E162" s="36" cm="1">
        <f t="array" aca="1" ref="E162" ca="1">INDIRECT(E$34&amp;"!"&amp;"K"&amp;(7+$O162))</f>
        <v>2.6314905788620946E-2</v>
      </c>
      <c r="F162" s="36" cm="1">
        <f t="array" aca="1" ref="F162" ca="1">INDIRECT(F$34&amp;"!"&amp;"K"&amp;(7+$O162))</f>
        <v>0</v>
      </c>
      <c r="G162" s="36" cm="1">
        <f t="array" aca="1" ref="G162" ca="1">INDIRECT(G$34&amp;"!"&amp;"K"&amp;(7+$O162))</f>
        <v>0</v>
      </c>
      <c r="H162" s="36" cm="1">
        <f t="array" aca="1" ref="H162" ca="1">INDIRECT(H$34&amp;"!"&amp;"K"&amp;(7+$O162))</f>
        <v>0</v>
      </c>
      <c r="I162" s="36" cm="1">
        <f t="array" aca="1" ref="I162" ca="1">INDIRECT(I$34&amp;"!"&amp;"K"&amp;(7+$O162))</f>
        <v>0</v>
      </c>
      <c r="J162" s="36" cm="1">
        <f t="array" aca="1" ref="J162" ca="1">INDIRECT(J$34&amp;"!"&amp;"K"&amp;(7+$O162))</f>
        <v>0</v>
      </c>
      <c r="K162" s="36" cm="1">
        <f t="array" aca="1" ref="K162" ca="1">INDIRECT(K$34&amp;"!"&amp;"K"&amp;(7+$O162))</f>
        <v>0</v>
      </c>
      <c r="L162" s="36" cm="1">
        <f t="array" aca="1" ref="L162" ca="1">INDIRECT(L$34&amp;"!"&amp;"K"&amp;(7+$O162))</f>
        <v>0</v>
      </c>
      <c r="M162" s="36" cm="1">
        <f t="array" aca="1" ref="M162" ca="1">INDIRECT(M$34&amp;"!"&amp;"K"&amp;(7+$O162))</f>
        <v>0</v>
      </c>
      <c r="N162" s="36" cm="1">
        <f t="array" aca="1" ref="N162" ca="1">INDIRECT(N$34&amp;"!"&amp;"K"&amp;(7+$O162))</f>
        <v>0</v>
      </c>
      <c r="O162" s="57">
        <f t="shared" si="66"/>
        <v>125</v>
      </c>
      <c r="R162">
        <f t="shared" si="65"/>
        <v>19933</v>
      </c>
      <c r="S162" s="29">
        <f t="shared" ca="1" si="67"/>
        <v>2.763224666528763E-2</v>
      </c>
      <c r="T162" s="29">
        <f t="shared" ca="1" si="68"/>
        <v>3.6728630837296272E-2</v>
      </c>
      <c r="U162" s="29">
        <f t="shared" ca="1" si="69"/>
        <v>7.2435867836692536E-2</v>
      </c>
      <c r="V162" s="29">
        <f t="shared" ca="1" si="70"/>
        <v>2.6314905788620946E-2</v>
      </c>
      <c r="W162" s="29">
        <f t="shared" ca="1" si="71"/>
        <v>3.6728630837296272E-2</v>
      </c>
      <c r="X162" s="29">
        <f t="shared" ca="1" si="72"/>
        <v>7.2435867836692536E-2</v>
      </c>
      <c r="Y162" s="29">
        <f t="shared" ca="1" si="73"/>
        <v>7.2435867836692536E-2</v>
      </c>
      <c r="Z162" s="29">
        <f t="shared" ca="1" si="74"/>
        <v>2.763224666528763E-2</v>
      </c>
      <c r="AA162" s="29">
        <f t="shared" ca="1" si="75"/>
        <v>7.2435867836692536E-2</v>
      </c>
      <c r="AB162" s="29">
        <f t="shared" ca="1" si="76"/>
        <v>2.763224666528763E-2</v>
      </c>
      <c r="AC162" s="29">
        <f t="shared" ca="1" si="77"/>
        <v>2.763224666528763E-2</v>
      </c>
      <c r="AD162" s="29">
        <f t="shared" ca="1" si="78"/>
        <v>3.6728630837296272E-2</v>
      </c>
      <c r="AE162" s="29">
        <f t="shared" ca="1" si="79"/>
        <v>2.763224666528763E-2</v>
      </c>
      <c r="AG162" s="39">
        <f t="shared" si="51"/>
        <v>129</v>
      </c>
    </row>
    <row r="163" spans="1:33" x14ac:dyDescent="0.25">
      <c r="A163">
        <f>Apartment!A133</f>
        <v>19932</v>
      </c>
      <c r="B163" s="36" cm="1">
        <f t="array" aca="1" ref="B163" ca="1">INDIRECT(B$34&amp;"!"&amp;"K"&amp;(7+$O163))</f>
        <v>2.0462182303508714E-2</v>
      </c>
      <c r="C163" s="36" cm="1">
        <f t="array" aca="1" ref="C163" ca="1">INDIRECT(C$34&amp;"!"&amp;"K"&amp;(7+$O163))</f>
        <v>-4.0192624611060213E-2</v>
      </c>
      <c r="D163" s="36" cm="1">
        <f t="array" aca="1" ref="D163" ca="1">INDIRECT(D$34&amp;"!"&amp;"K"&amp;(7+$O163))</f>
        <v>-8.6706139338313504E-2</v>
      </c>
      <c r="E163" s="36" cm="1">
        <f t="array" aca="1" ref="E163" ca="1">INDIRECT(E$34&amp;"!"&amp;"K"&amp;(7+$O163))</f>
        <v>1.1580245310379711E-2</v>
      </c>
      <c r="F163" s="36" cm="1">
        <f t="array" aca="1" ref="F163" ca="1">INDIRECT(F$34&amp;"!"&amp;"K"&amp;(7+$O163))</f>
        <v>0</v>
      </c>
      <c r="G163" s="36" cm="1">
        <f t="array" aca="1" ref="G163" ca="1">INDIRECT(G$34&amp;"!"&amp;"K"&amp;(7+$O163))</f>
        <v>0</v>
      </c>
      <c r="H163" s="36" cm="1">
        <f t="array" aca="1" ref="H163" ca="1">INDIRECT(H$34&amp;"!"&amp;"K"&amp;(7+$O163))</f>
        <v>0</v>
      </c>
      <c r="I163" s="36" cm="1">
        <f t="array" aca="1" ref="I163" ca="1">INDIRECT(I$34&amp;"!"&amp;"K"&amp;(7+$O163))</f>
        <v>0</v>
      </c>
      <c r="J163" s="36" cm="1">
        <f t="array" aca="1" ref="J163" ca="1">INDIRECT(J$34&amp;"!"&amp;"K"&amp;(7+$O163))</f>
        <v>0</v>
      </c>
      <c r="K163" s="36" cm="1">
        <f t="array" aca="1" ref="K163" ca="1">INDIRECT(K$34&amp;"!"&amp;"K"&amp;(7+$O163))</f>
        <v>0</v>
      </c>
      <c r="L163" s="36" cm="1">
        <f t="array" aca="1" ref="L163" ca="1">INDIRECT(L$34&amp;"!"&amp;"K"&amp;(7+$O163))</f>
        <v>0</v>
      </c>
      <c r="M163" s="36" cm="1">
        <f t="array" aca="1" ref="M163" ca="1">INDIRECT(M$34&amp;"!"&amp;"K"&amp;(7+$O163))</f>
        <v>0</v>
      </c>
      <c r="N163" s="36" cm="1">
        <f t="array" aca="1" ref="N163" ca="1">INDIRECT(N$34&amp;"!"&amp;"K"&amp;(7+$O163))</f>
        <v>0</v>
      </c>
      <c r="O163" s="57">
        <f t="shared" si="66"/>
        <v>126</v>
      </c>
      <c r="R163">
        <f t="shared" si="65"/>
        <v>19932</v>
      </c>
      <c r="S163" s="29">
        <f t="shared" ca="1" si="67"/>
        <v>2.0462182303508714E-2</v>
      </c>
      <c r="T163" s="29">
        <f t="shared" ca="1" si="68"/>
        <v>-4.0192624611060213E-2</v>
      </c>
      <c r="U163" s="29">
        <f t="shared" ca="1" si="69"/>
        <v>-8.6706139338313504E-2</v>
      </c>
      <c r="V163" s="29">
        <f t="shared" ca="1" si="70"/>
        <v>1.1580245310379711E-2</v>
      </c>
      <c r="W163" s="29">
        <f t="shared" ca="1" si="71"/>
        <v>-4.0192624611060213E-2</v>
      </c>
      <c r="X163" s="29">
        <f t="shared" ca="1" si="72"/>
        <v>-8.6706139338313504E-2</v>
      </c>
      <c r="Y163" s="29">
        <f t="shared" ca="1" si="73"/>
        <v>-8.6706139338313504E-2</v>
      </c>
      <c r="Z163" s="29">
        <f t="shared" ca="1" si="74"/>
        <v>2.0462182303508714E-2</v>
      </c>
      <c r="AA163" s="29">
        <f t="shared" ca="1" si="75"/>
        <v>-8.6706139338313504E-2</v>
      </c>
      <c r="AB163" s="29">
        <f t="shared" ca="1" si="76"/>
        <v>2.0462182303508714E-2</v>
      </c>
      <c r="AC163" s="29">
        <f t="shared" ca="1" si="77"/>
        <v>2.0462182303508714E-2</v>
      </c>
      <c r="AD163" s="29">
        <f t="shared" ca="1" si="78"/>
        <v>-4.0192624611060213E-2</v>
      </c>
      <c r="AE163" s="29">
        <f t="shared" ca="1" si="79"/>
        <v>2.0462182303508714E-2</v>
      </c>
      <c r="AG163" s="39">
        <f t="shared" ref="AG163:AG224" si="80">AG162+1</f>
        <v>130</v>
      </c>
    </row>
    <row r="164" spans="1:33" x14ac:dyDescent="0.25">
      <c r="A164">
        <f>Apartment!A134</f>
        <v>19931</v>
      </c>
      <c r="B164" s="36" cm="1">
        <f t="array" aca="1" ref="B164" ca="1">INDIRECT(B$34&amp;"!"&amp;"K"&amp;(7+$O164))</f>
        <v>1.9667376448531781E-2</v>
      </c>
      <c r="C164" s="36" cm="1">
        <f t="array" aca="1" ref="C164" ca="1">INDIRECT(C$34&amp;"!"&amp;"K"&amp;(7+$O164))</f>
        <v>6.2217071956870873E-2</v>
      </c>
      <c r="D164" s="36" cm="1">
        <f t="array" aca="1" ref="D164" ca="1">INDIRECT(D$34&amp;"!"&amp;"K"&amp;(7+$O164))</f>
        <v>0.17100141305143035</v>
      </c>
      <c r="E164" s="36" cm="1">
        <f t="array" aca="1" ref="E164" ca="1">INDIRECT(E$34&amp;"!"&amp;"K"&amp;(7+$O164))</f>
        <v>6.2296395232831703E-2</v>
      </c>
      <c r="F164" s="36" cm="1">
        <f t="array" aca="1" ref="F164" ca="1">INDIRECT(F$34&amp;"!"&amp;"K"&amp;(7+$O164))</f>
        <v>0</v>
      </c>
      <c r="G164" s="36" cm="1">
        <f t="array" aca="1" ref="G164" ca="1">INDIRECT(G$34&amp;"!"&amp;"K"&amp;(7+$O164))</f>
        <v>0</v>
      </c>
      <c r="H164" s="36" cm="1">
        <f t="array" aca="1" ref="H164" ca="1">INDIRECT(H$34&amp;"!"&amp;"K"&amp;(7+$O164))</f>
        <v>0</v>
      </c>
      <c r="I164" s="36" cm="1">
        <f t="array" aca="1" ref="I164" ca="1">INDIRECT(I$34&amp;"!"&amp;"K"&amp;(7+$O164))</f>
        <v>0</v>
      </c>
      <c r="J164" s="36" cm="1">
        <f t="array" aca="1" ref="J164" ca="1">INDIRECT(J$34&amp;"!"&amp;"K"&amp;(7+$O164))</f>
        <v>0</v>
      </c>
      <c r="K164" s="36" cm="1">
        <f t="array" aca="1" ref="K164" ca="1">INDIRECT(K$34&amp;"!"&amp;"K"&amp;(7+$O164))</f>
        <v>0</v>
      </c>
      <c r="L164" s="36" cm="1">
        <f t="array" aca="1" ref="L164" ca="1">INDIRECT(L$34&amp;"!"&amp;"K"&amp;(7+$O164))</f>
        <v>0</v>
      </c>
      <c r="M164" s="36" cm="1">
        <f t="array" aca="1" ref="M164" ca="1">INDIRECT(M$34&amp;"!"&amp;"K"&amp;(7+$O164))</f>
        <v>0</v>
      </c>
      <c r="N164" s="36" cm="1">
        <f t="array" aca="1" ref="N164" ca="1">INDIRECT(N$34&amp;"!"&amp;"K"&amp;(7+$O164))</f>
        <v>0</v>
      </c>
      <c r="O164" s="57">
        <f t="shared" si="66"/>
        <v>127</v>
      </c>
      <c r="R164">
        <f t="shared" si="65"/>
        <v>19931</v>
      </c>
      <c r="S164" s="29">
        <f t="shared" ca="1" si="67"/>
        <v>1.9667376448531781E-2</v>
      </c>
      <c r="T164" s="29">
        <f t="shared" ca="1" si="68"/>
        <v>6.2217071956870873E-2</v>
      </c>
      <c r="U164" s="29">
        <f t="shared" ca="1" si="69"/>
        <v>0.17100141305143035</v>
      </c>
      <c r="V164" s="29">
        <f t="shared" ca="1" si="70"/>
        <v>6.2296395232831703E-2</v>
      </c>
      <c r="W164" s="29">
        <f t="shared" ca="1" si="71"/>
        <v>6.2217071956870873E-2</v>
      </c>
      <c r="X164" s="29">
        <f t="shared" ca="1" si="72"/>
        <v>0.17100141305143035</v>
      </c>
      <c r="Y164" s="29">
        <f t="shared" ca="1" si="73"/>
        <v>0.17100141305143035</v>
      </c>
      <c r="Z164" s="29">
        <f t="shared" ca="1" si="74"/>
        <v>1.9667376448531781E-2</v>
      </c>
      <c r="AA164" s="29">
        <f t="shared" ca="1" si="75"/>
        <v>0.17100141305143035</v>
      </c>
      <c r="AB164" s="29">
        <f t="shared" ca="1" si="76"/>
        <v>1.9667376448531781E-2</v>
      </c>
      <c r="AC164" s="29">
        <f t="shared" ca="1" si="77"/>
        <v>1.9667376448531781E-2</v>
      </c>
      <c r="AD164" s="29">
        <f t="shared" ca="1" si="78"/>
        <v>6.2217071956870873E-2</v>
      </c>
      <c r="AE164" s="29">
        <f t="shared" ca="1" si="79"/>
        <v>1.9667376448531781E-2</v>
      </c>
      <c r="AG164" s="39">
        <f t="shared" si="80"/>
        <v>131</v>
      </c>
    </row>
    <row r="165" spans="1:33" x14ac:dyDescent="0.25">
      <c r="A165">
        <f>Apartment!A135</f>
        <v>19924</v>
      </c>
      <c r="B165" s="36" cm="1">
        <f t="array" aca="1" ref="B165" ca="1">INDIRECT(B$34&amp;"!"&amp;"K"&amp;(7+$O165))</f>
        <v>1.0495467739944031E-2</v>
      </c>
      <c r="C165" s="36" cm="1">
        <f t="array" aca="1" ref="C165" ca="1">INDIRECT(C$34&amp;"!"&amp;"K"&amp;(7+$O165))</f>
        <v>-6.1426250077345257E-2</v>
      </c>
      <c r="D165" s="36" cm="1">
        <f t="array" aca="1" ref="D165" ca="1">INDIRECT(D$34&amp;"!"&amp;"K"&amp;(7+$O165))</f>
        <v>-0.18511921915926433</v>
      </c>
      <c r="E165" s="36" cm="1">
        <f t="array" aca="1" ref="E165" ca="1">INDIRECT(E$34&amp;"!"&amp;"K"&amp;(7+$O165))</f>
        <v>-5.4541503919708689E-2</v>
      </c>
      <c r="F165" s="36" cm="1">
        <f t="array" aca="1" ref="F165" ca="1">INDIRECT(F$34&amp;"!"&amp;"K"&amp;(7+$O165))</f>
        <v>0</v>
      </c>
      <c r="G165" s="36" cm="1">
        <f t="array" aca="1" ref="G165" ca="1">INDIRECT(G$34&amp;"!"&amp;"K"&amp;(7+$O165))</f>
        <v>0</v>
      </c>
      <c r="H165" s="36" cm="1">
        <f t="array" aca="1" ref="H165" ca="1">INDIRECT(H$34&amp;"!"&amp;"K"&amp;(7+$O165))</f>
        <v>0</v>
      </c>
      <c r="I165" s="36" cm="1">
        <f t="array" aca="1" ref="I165" ca="1">INDIRECT(I$34&amp;"!"&amp;"K"&amp;(7+$O165))</f>
        <v>0</v>
      </c>
      <c r="J165" s="36" cm="1">
        <f t="array" aca="1" ref="J165" ca="1">INDIRECT(J$34&amp;"!"&amp;"K"&amp;(7+$O165))</f>
        <v>0</v>
      </c>
      <c r="K165" s="36" cm="1">
        <f t="array" aca="1" ref="K165" ca="1">INDIRECT(K$34&amp;"!"&amp;"K"&amp;(7+$O165))</f>
        <v>0</v>
      </c>
      <c r="L165" s="36" cm="1">
        <f t="array" aca="1" ref="L165" ca="1">INDIRECT(L$34&amp;"!"&amp;"K"&amp;(7+$O165))</f>
        <v>0</v>
      </c>
      <c r="M165" s="36" cm="1">
        <f t="array" aca="1" ref="M165" ca="1">INDIRECT(M$34&amp;"!"&amp;"K"&amp;(7+$O165))</f>
        <v>0</v>
      </c>
      <c r="N165" s="36" cm="1">
        <f t="array" aca="1" ref="N165" ca="1">INDIRECT(N$34&amp;"!"&amp;"K"&amp;(7+$O165))</f>
        <v>0</v>
      </c>
      <c r="O165" s="57">
        <f t="shared" si="66"/>
        <v>128</v>
      </c>
      <c r="R165">
        <f t="shared" si="65"/>
        <v>19924</v>
      </c>
      <c r="S165" s="29">
        <f t="shared" ref="S165:S196" ca="1" si="81">IF(B165=0,HLOOKUP(S$5,$A$34:$N$224,$AG165,FALSE),B165)</f>
        <v>1.0495467739944031E-2</v>
      </c>
      <c r="T165" s="29">
        <f t="shared" ref="T165:T196" ca="1" si="82">IF(C165=0,HLOOKUP(T$5,$A$34:$N$224,$AG165,FALSE),C165)</f>
        <v>-6.1426250077345257E-2</v>
      </c>
      <c r="U165" s="29">
        <f t="shared" ref="U165:U196" ca="1" si="83">IF(D165=0,HLOOKUP(U$5,$A$34:$N$224,$AG165,FALSE),D165)</f>
        <v>-0.18511921915926433</v>
      </c>
      <c r="V165" s="29">
        <f t="shared" ref="V165:V196" ca="1" si="84">IF(E165=0,HLOOKUP(V$5,$A$34:$N$224,$AG165,FALSE),E165)</f>
        <v>-5.4541503919708689E-2</v>
      </c>
      <c r="W165" s="29">
        <f t="shared" ref="W165:W196" ca="1" si="85">IF(F165=0,HLOOKUP(W$5,$A$34:$N$224,$AG165,FALSE),F165)</f>
        <v>-6.1426250077345257E-2</v>
      </c>
      <c r="X165" s="29">
        <f t="shared" ref="X165:X196" ca="1" si="86">IF(G165=0,HLOOKUP(X$5,$A$34:$N$224,$AG165,FALSE),G165)</f>
        <v>-0.18511921915926433</v>
      </c>
      <c r="Y165" s="29">
        <f t="shared" ref="Y165:Y196" ca="1" si="87">IF(H165=0,HLOOKUP(Y$5,$A$34:$N$224,$AG165,FALSE),H165)</f>
        <v>-0.18511921915926433</v>
      </c>
      <c r="Z165" s="29">
        <f t="shared" ref="Z165:Z196" ca="1" si="88">IF(I165=0,HLOOKUP(Z$5,$A$34:$N$224,$AG165,FALSE),I165)</f>
        <v>1.0495467739944031E-2</v>
      </c>
      <c r="AA165" s="29">
        <f t="shared" ref="AA165:AA196" ca="1" si="89">IF(J165=0,HLOOKUP(AA$5,$A$34:$N$224,$AG165,FALSE),J165)</f>
        <v>-0.18511921915926433</v>
      </c>
      <c r="AB165" s="29">
        <f t="shared" ref="AB165:AB196" ca="1" si="90">IF(K165=0,HLOOKUP(AB$5,$A$34:$N$224,$AG165,FALSE),K165)</f>
        <v>1.0495467739944031E-2</v>
      </c>
      <c r="AC165" s="29">
        <f t="shared" ref="AC165:AC196" ca="1" si="91">IF(L165=0,HLOOKUP(AC$5,$A$34:$N$224,$AG165,FALSE),L165)</f>
        <v>1.0495467739944031E-2</v>
      </c>
      <c r="AD165" s="29">
        <f t="shared" ref="AD165:AD196" ca="1" si="92">IF(M165=0,HLOOKUP(AD$5,$A$34:$N$224,$AG165,FALSE),M165)</f>
        <v>-6.1426250077345257E-2</v>
      </c>
      <c r="AE165" s="29">
        <f t="shared" ref="AE165:AE196" ca="1" si="93">IF(N165=0,HLOOKUP(AE$5,$A$34:$N$224,$AG165,FALSE),N165)</f>
        <v>1.0495467739944031E-2</v>
      </c>
      <c r="AG165" s="39">
        <f t="shared" si="80"/>
        <v>132</v>
      </c>
    </row>
    <row r="166" spans="1:33" x14ac:dyDescent="0.25">
      <c r="A166">
        <f>Apartment!A136</f>
        <v>19923</v>
      </c>
      <c r="B166" s="36" cm="1">
        <f t="array" aca="1" ref="B166" ca="1">INDIRECT(B$34&amp;"!"&amp;"K"&amp;(7+$O166))</f>
        <v>6.7108878508745917E-3</v>
      </c>
      <c r="C166" s="36" cm="1">
        <f t="array" aca="1" ref="C166" ca="1">INDIRECT(C$34&amp;"!"&amp;"K"&amp;(7+$O166))</f>
        <v>-8.032627999548847E-3</v>
      </c>
      <c r="D166" s="36" cm="1">
        <f t="array" aca="1" ref="D166" ca="1">INDIRECT(D$34&amp;"!"&amp;"K"&amp;(7+$O166))</f>
        <v>2.1461756441770063E-2</v>
      </c>
      <c r="E166" s="36" cm="1">
        <f t="array" aca="1" ref="E166" ca="1">INDIRECT(E$34&amp;"!"&amp;"K"&amp;(7+$O166))</f>
        <v>1.6294185262486938E-2</v>
      </c>
      <c r="F166" s="36" cm="1">
        <f t="array" aca="1" ref="F166" ca="1">INDIRECT(F$34&amp;"!"&amp;"K"&amp;(7+$O166))</f>
        <v>0</v>
      </c>
      <c r="G166" s="36" cm="1">
        <f t="array" aca="1" ref="G166" ca="1">INDIRECT(G$34&amp;"!"&amp;"K"&amp;(7+$O166))</f>
        <v>0</v>
      </c>
      <c r="H166" s="36" cm="1">
        <f t="array" aca="1" ref="H166" ca="1">INDIRECT(H$34&amp;"!"&amp;"K"&amp;(7+$O166))</f>
        <v>0</v>
      </c>
      <c r="I166" s="36" cm="1">
        <f t="array" aca="1" ref="I166" ca="1">INDIRECT(I$34&amp;"!"&amp;"K"&amp;(7+$O166))</f>
        <v>0</v>
      </c>
      <c r="J166" s="36" cm="1">
        <f t="array" aca="1" ref="J166" ca="1">INDIRECT(J$34&amp;"!"&amp;"K"&amp;(7+$O166))</f>
        <v>0</v>
      </c>
      <c r="K166" s="36" cm="1">
        <f t="array" aca="1" ref="K166" ca="1">INDIRECT(K$34&amp;"!"&amp;"K"&amp;(7+$O166))</f>
        <v>0</v>
      </c>
      <c r="L166" s="36" cm="1">
        <f t="array" aca="1" ref="L166" ca="1">INDIRECT(L$34&amp;"!"&amp;"K"&amp;(7+$O166))</f>
        <v>0</v>
      </c>
      <c r="M166" s="36" cm="1">
        <f t="array" aca="1" ref="M166" ca="1">INDIRECT(M$34&amp;"!"&amp;"K"&amp;(7+$O166))</f>
        <v>0</v>
      </c>
      <c r="N166" s="36" cm="1">
        <f t="array" aca="1" ref="N166" ca="1">INDIRECT(N$34&amp;"!"&amp;"K"&amp;(7+$O166))</f>
        <v>0</v>
      </c>
      <c r="O166" s="57">
        <f t="shared" si="66"/>
        <v>129</v>
      </c>
      <c r="R166">
        <f t="shared" ref="R166:R224" si="94">A166</f>
        <v>19923</v>
      </c>
      <c r="S166" s="29">
        <f t="shared" ca="1" si="81"/>
        <v>6.7108878508745917E-3</v>
      </c>
      <c r="T166" s="29">
        <f t="shared" ca="1" si="82"/>
        <v>-8.032627999548847E-3</v>
      </c>
      <c r="U166" s="29">
        <f t="shared" ca="1" si="83"/>
        <v>2.1461756441770063E-2</v>
      </c>
      <c r="V166" s="29">
        <f t="shared" ca="1" si="84"/>
        <v>1.6294185262486938E-2</v>
      </c>
      <c r="W166" s="29">
        <f t="shared" ca="1" si="85"/>
        <v>-8.032627999548847E-3</v>
      </c>
      <c r="X166" s="29">
        <f t="shared" ca="1" si="86"/>
        <v>2.1461756441770063E-2</v>
      </c>
      <c r="Y166" s="29">
        <f t="shared" ca="1" si="87"/>
        <v>2.1461756441770063E-2</v>
      </c>
      <c r="Z166" s="29">
        <f t="shared" ca="1" si="88"/>
        <v>6.7108878508745917E-3</v>
      </c>
      <c r="AA166" s="29">
        <f t="shared" ca="1" si="89"/>
        <v>2.1461756441770063E-2</v>
      </c>
      <c r="AB166" s="29">
        <f t="shared" ca="1" si="90"/>
        <v>6.7108878508745917E-3</v>
      </c>
      <c r="AC166" s="29">
        <f t="shared" ca="1" si="91"/>
        <v>6.7108878508745917E-3</v>
      </c>
      <c r="AD166" s="29">
        <f t="shared" ca="1" si="92"/>
        <v>-8.032627999548847E-3</v>
      </c>
      <c r="AE166" s="29">
        <f t="shared" ca="1" si="93"/>
        <v>6.7108878508745917E-3</v>
      </c>
      <c r="AG166" s="39">
        <f t="shared" si="80"/>
        <v>133</v>
      </c>
    </row>
    <row r="167" spans="1:33" x14ac:dyDescent="0.25">
      <c r="A167">
        <f>Apartment!A137</f>
        <v>19922</v>
      </c>
      <c r="B167" s="36" cm="1">
        <f t="array" aca="1" ref="B167" ca="1">INDIRECT(B$34&amp;"!"&amp;"K"&amp;(7+$O167))</f>
        <v>-1.5343983548671836E-2</v>
      </c>
      <c r="C167" s="36" cm="1">
        <f t="array" aca="1" ref="C167" ca="1">INDIRECT(C$34&amp;"!"&amp;"K"&amp;(7+$O167))</f>
        <v>-1.2976527957234141E-2</v>
      </c>
      <c r="D167" s="36" cm="1">
        <f t="array" aca="1" ref="D167" ca="1">INDIRECT(D$34&amp;"!"&amp;"K"&amp;(7+$O167))</f>
        <v>-8.0839540060286152E-2</v>
      </c>
      <c r="E167" s="36" cm="1">
        <f t="array" aca="1" ref="E167" ca="1">INDIRECT(E$34&amp;"!"&amp;"K"&amp;(7+$O167))</f>
        <v>-2.5042662596522547E-2</v>
      </c>
      <c r="F167" s="36" cm="1">
        <f t="array" aca="1" ref="F167" ca="1">INDIRECT(F$34&amp;"!"&amp;"K"&amp;(7+$O167))</f>
        <v>0</v>
      </c>
      <c r="G167" s="36" cm="1">
        <f t="array" aca="1" ref="G167" ca="1">INDIRECT(G$34&amp;"!"&amp;"K"&amp;(7+$O167))</f>
        <v>0</v>
      </c>
      <c r="H167" s="36" cm="1">
        <f t="array" aca="1" ref="H167" ca="1">INDIRECT(H$34&amp;"!"&amp;"K"&amp;(7+$O167))</f>
        <v>0</v>
      </c>
      <c r="I167" s="36" cm="1">
        <f t="array" aca="1" ref="I167" ca="1">INDIRECT(I$34&amp;"!"&amp;"K"&amp;(7+$O167))</f>
        <v>0</v>
      </c>
      <c r="J167" s="36" cm="1">
        <f t="array" aca="1" ref="J167" ca="1">INDIRECT(J$34&amp;"!"&amp;"K"&amp;(7+$O167))</f>
        <v>0</v>
      </c>
      <c r="K167" s="36" cm="1">
        <f t="array" aca="1" ref="K167" ca="1">INDIRECT(K$34&amp;"!"&amp;"K"&amp;(7+$O167))</f>
        <v>0</v>
      </c>
      <c r="L167" s="36" cm="1">
        <f t="array" aca="1" ref="L167" ca="1">INDIRECT(L$34&amp;"!"&amp;"K"&amp;(7+$O167))</f>
        <v>0</v>
      </c>
      <c r="M167" s="36" cm="1">
        <f t="array" aca="1" ref="M167" ca="1">INDIRECT(M$34&amp;"!"&amp;"K"&amp;(7+$O167))</f>
        <v>0</v>
      </c>
      <c r="N167" s="36" cm="1">
        <f t="array" aca="1" ref="N167" ca="1">INDIRECT(N$34&amp;"!"&amp;"K"&amp;(7+$O167))</f>
        <v>0</v>
      </c>
      <c r="O167" s="57">
        <f t="shared" ref="O167:O224" si="95">O166+1</f>
        <v>130</v>
      </c>
      <c r="R167">
        <f t="shared" si="94"/>
        <v>19922</v>
      </c>
      <c r="S167" s="29">
        <f t="shared" ca="1" si="81"/>
        <v>-1.5343983548671836E-2</v>
      </c>
      <c r="T167" s="29">
        <f t="shared" ca="1" si="82"/>
        <v>-1.2976527957234141E-2</v>
      </c>
      <c r="U167" s="29">
        <f t="shared" ca="1" si="83"/>
        <v>-8.0839540060286152E-2</v>
      </c>
      <c r="V167" s="29">
        <f t="shared" ca="1" si="84"/>
        <v>-2.5042662596522547E-2</v>
      </c>
      <c r="W167" s="29">
        <f t="shared" ca="1" si="85"/>
        <v>-1.2976527957234141E-2</v>
      </c>
      <c r="X167" s="29">
        <f t="shared" ca="1" si="86"/>
        <v>-8.0839540060286152E-2</v>
      </c>
      <c r="Y167" s="29">
        <f t="shared" ca="1" si="87"/>
        <v>-8.0839540060286152E-2</v>
      </c>
      <c r="Z167" s="29">
        <f t="shared" ca="1" si="88"/>
        <v>-1.5343983548671836E-2</v>
      </c>
      <c r="AA167" s="29">
        <f t="shared" ca="1" si="89"/>
        <v>-8.0839540060286152E-2</v>
      </c>
      <c r="AB167" s="29">
        <f t="shared" ca="1" si="90"/>
        <v>-1.5343983548671836E-2</v>
      </c>
      <c r="AC167" s="29">
        <f t="shared" ca="1" si="91"/>
        <v>-1.5343983548671836E-2</v>
      </c>
      <c r="AD167" s="29">
        <f t="shared" ca="1" si="92"/>
        <v>-1.2976527957234141E-2</v>
      </c>
      <c r="AE167" s="29">
        <f t="shared" ca="1" si="93"/>
        <v>-1.5343983548671836E-2</v>
      </c>
      <c r="AG167" s="39">
        <f t="shared" si="80"/>
        <v>134</v>
      </c>
    </row>
    <row r="168" spans="1:33" x14ac:dyDescent="0.25">
      <c r="A168">
        <f>Apartment!A138</f>
        <v>19921</v>
      </c>
      <c r="B168" s="36" cm="1">
        <f t="array" aca="1" ref="B168" ca="1">INDIRECT(B$34&amp;"!"&amp;"K"&amp;(7+$O168))</f>
        <v>6.3372680465450859E-2</v>
      </c>
      <c r="C168" s="36" cm="1">
        <f t="array" aca="1" ref="C168" ca="1">INDIRECT(C$34&amp;"!"&amp;"K"&amp;(7+$O168))</f>
        <v>5.4524149863516058E-2</v>
      </c>
      <c r="D168" s="36" cm="1">
        <f t="array" aca="1" ref="D168" ca="1">INDIRECT(D$34&amp;"!"&amp;"K"&amp;(7+$O168))</f>
        <v>0.24964147185007235</v>
      </c>
      <c r="E168" s="36" cm="1">
        <f t="array" aca="1" ref="E168" ca="1">INDIRECT(E$34&amp;"!"&amp;"K"&amp;(7+$O168))</f>
        <v>7.5502787394494231E-2</v>
      </c>
      <c r="F168" s="36" cm="1">
        <f t="array" aca="1" ref="F168" ca="1">INDIRECT(F$34&amp;"!"&amp;"K"&amp;(7+$O168))</f>
        <v>0</v>
      </c>
      <c r="G168" s="36" cm="1">
        <f t="array" aca="1" ref="G168" ca="1">INDIRECT(G$34&amp;"!"&amp;"K"&amp;(7+$O168))</f>
        <v>0</v>
      </c>
      <c r="H168" s="36" cm="1">
        <f t="array" aca="1" ref="H168" ca="1">INDIRECT(H$34&amp;"!"&amp;"K"&amp;(7+$O168))</f>
        <v>0</v>
      </c>
      <c r="I168" s="36" cm="1">
        <f t="array" aca="1" ref="I168" ca="1">INDIRECT(I$34&amp;"!"&amp;"K"&amp;(7+$O168))</f>
        <v>0</v>
      </c>
      <c r="J168" s="36" cm="1">
        <f t="array" aca="1" ref="J168" ca="1">INDIRECT(J$34&amp;"!"&amp;"K"&amp;(7+$O168))</f>
        <v>0</v>
      </c>
      <c r="K168" s="36" cm="1">
        <f t="array" aca="1" ref="K168" ca="1">INDIRECT(K$34&amp;"!"&amp;"K"&amp;(7+$O168))</f>
        <v>0</v>
      </c>
      <c r="L168" s="36" cm="1">
        <f t="array" aca="1" ref="L168" ca="1">INDIRECT(L$34&amp;"!"&amp;"K"&amp;(7+$O168))</f>
        <v>0</v>
      </c>
      <c r="M168" s="36" cm="1">
        <f t="array" aca="1" ref="M168" ca="1">INDIRECT(M$34&amp;"!"&amp;"K"&amp;(7+$O168))</f>
        <v>0</v>
      </c>
      <c r="N168" s="36" cm="1">
        <f t="array" aca="1" ref="N168" ca="1">INDIRECT(N$34&amp;"!"&amp;"K"&amp;(7+$O168))</f>
        <v>0</v>
      </c>
      <c r="O168" s="57">
        <f t="shared" si="95"/>
        <v>131</v>
      </c>
      <c r="R168">
        <f t="shared" si="94"/>
        <v>19921</v>
      </c>
      <c r="S168" s="29">
        <f t="shared" ca="1" si="81"/>
        <v>6.3372680465450859E-2</v>
      </c>
      <c r="T168" s="29">
        <f t="shared" ca="1" si="82"/>
        <v>5.4524149863516058E-2</v>
      </c>
      <c r="U168" s="29">
        <f t="shared" ca="1" si="83"/>
        <v>0.24964147185007235</v>
      </c>
      <c r="V168" s="29">
        <f t="shared" ca="1" si="84"/>
        <v>7.5502787394494231E-2</v>
      </c>
      <c r="W168" s="29">
        <f t="shared" ca="1" si="85"/>
        <v>5.4524149863516058E-2</v>
      </c>
      <c r="X168" s="29">
        <f t="shared" ca="1" si="86"/>
        <v>0.24964147185007235</v>
      </c>
      <c r="Y168" s="29">
        <f t="shared" ca="1" si="87"/>
        <v>0.24964147185007235</v>
      </c>
      <c r="Z168" s="29">
        <f t="shared" ca="1" si="88"/>
        <v>6.3372680465450859E-2</v>
      </c>
      <c r="AA168" s="29">
        <f t="shared" ca="1" si="89"/>
        <v>0.24964147185007235</v>
      </c>
      <c r="AB168" s="29">
        <f t="shared" ca="1" si="90"/>
        <v>6.3372680465450859E-2</v>
      </c>
      <c r="AC168" s="29">
        <f t="shared" ca="1" si="91"/>
        <v>6.3372680465450859E-2</v>
      </c>
      <c r="AD168" s="29">
        <f t="shared" ca="1" si="92"/>
        <v>5.4524149863516058E-2</v>
      </c>
      <c r="AE168" s="29">
        <f t="shared" ca="1" si="93"/>
        <v>6.3372680465450859E-2</v>
      </c>
      <c r="AG168" s="39">
        <f t="shared" si="80"/>
        <v>135</v>
      </c>
    </row>
    <row r="169" spans="1:33" x14ac:dyDescent="0.25">
      <c r="A169">
        <f>Apartment!A139</f>
        <v>19914</v>
      </c>
      <c r="B169" s="36" cm="1">
        <f t="array" aca="1" ref="B169" ca="1">INDIRECT(B$34&amp;"!"&amp;"K"&amp;(7+$O169))</f>
        <v>-7.9604355569999785E-2</v>
      </c>
      <c r="C169" s="36" cm="1">
        <f t="array" aca="1" ref="C169" ca="1">INDIRECT(C$34&amp;"!"&amp;"K"&amp;(7+$O169))</f>
        <v>-9.6530856921668073E-2</v>
      </c>
      <c r="D169" s="36" cm="1">
        <f t="array" aca="1" ref="D169" ca="1">INDIRECT(D$34&amp;"!"&amp;"K"&amp;(7+$O169))</f>
        <v>-0.30709609192174914</v>
      </c>
      <c r="E169" s="36" cm="1">
        <f t="array" aca="1" ref="E169" ca="1">INDIRECT(E$34&amp;"!"&amp;"K"&amp;(7+$O169))</f>
        <v>-0.12011399300504833</v>
      </c>
      <c r="F169" s="36" cm="1">
        <f t="array" aca="1" ref="F169" ca="1">INDIRECT(F$34&amp;"!"&amp;"K"&amp;(7+$O169))</f>
        <v>0</v>
      </c>
      <c r="G169" s="36" cm="1">
        <f t="array" aca="1" ref="G169" ca="1">INDIRECT(G$34&amp;"!"&amp;"K"&amp;(7+$O169))</f>
        <v>0</v>
      </c>
      <c r="H169" s="36" cm="1">
        <f t="array" aca="1" ref="H169" ca="1">INDIRECT(H$34&amp;"!"&amp;"K"&amp;(7+$O169))</f>
        <v>0</v>
      </c>
      <c r="I169" s="36" cm="1">
        <f t="array" aca="1" ref="I169" ca="1">INDIRECT(I$34&amp;"!"&amp;"K"&amp;(7+$O169))</f>
        <v>0</v>
      </c>
      <c r="J169" s="36" cm="1">
        <f t="array" aca="1" ref="J169" ca="1">INDIRECT(J$34&amp;"!"&amp;"K"&amp;(7+$O169))</f>
        <v>0</v>
      </c>
      <c r="K169" s="36" cm="1">
        <f t="array" aca="1" ref="K169" ca="1">INDIRECT(K$34&amp;"!"&amp;"K"&amp;(7+$O169))</f>
        <v>0</v>
      </c>
      <c r="L169" s="36" cm="1">
        <f t="array" aca="1" ref="L169" ca="1">INDIRECT(L$34&amp;"!"&amp;"K"&amp;(7+$O169))</f>
        <v>0</v>
      </c>
      <c r="M169" s="36" cm="1">
        <f t="array" aca="1" ref="M169" ca="1">INDIRECT(M$34&amp;"!"&amp;"K"&amp;(7+$O169))</f>
        <v>0</v>
      </c>
      <c r="N169" s="36" cm="1">
        <f t="array" aca="1" ref="N169" ca="1">INDIRECT(N$34&amp;"!"&amp;"K"&amp;(7+$O169))</f>
        <v>0</v>
      </c>
      <c r="O169" s="57">
        <f t="shared" si="95"/>
        <v>132</v>
      </c>
      <c r="R169">
        <f t="shared" si="94"/>
        <v>19914</v>
      </c>
      <c r="S169" s="29">
        <f t="shared" ca="1" si="81"/>
        <v>-7.9604355569999785E-2</v>
      </c>
      <c r="T169" s="29">
        <f t="shared" ca="1" si="82"/>
        <v>-9.6530856921668073E-2</v>
      </c>
      <c r="U169" s="29">
        <f t="shared" ca="1" si="83"/>
        <v>-0.30709609192174914</v>
      </c>
      <c r="V169" s="29">
        <f t="shared" ca="1" si="84"/>
        <v>-0.12011399300504833</v>
      </c>
      <c r="W169" s="29">
        <f t="shared" ca="1" si="85"/>
        <v>-9.6530856921668073E-2</v>
      </c>
      <c r="X169" s="29">
        <f t="shared" ca="1" si="86"/>
        <v>-0.30709609192174914</v>
      </c>
      <c r="Y169" s="29">
        <f t="shared" ca="1" si="87"/>
        <v>-0.30709609192174914</v>
      </c>
      <c r="Z169" s="29">
        <f t="shared" ca="1" si="88"/>
        <v>-7.9604355569999785E-2</v>
      </c>
      <c r="AA169" s="29">
        <f t="shared" ca="1" si="89"/>
        <v>-0.30709609192174914</v>
      </c>
      <c r="AB169" s="29">
        <f t="shared" ca="1" si="90"/>
        <v>-7.9604355569999785E-2</v>
      </c>
      <c r="AC169" s="29">
        <f t="shared" ca="1" si="91"/>
        <v>-7.9604355569999785E-2</v>
      </c>
      <c r="AD169" s="29">
        <f t="shared" ca="1" si="92"/>
        <v>-9.6530856921668073E-2</v>
      </c>
      <c r="AE169" s="29">
        <f t="shared" ca="1" si="93"/>
        <v>-7.9604355569999785E-2</v>
      </c>
      <c r="AG169" s="39">
        <f t="shared" si="80"/>
        <v>136</v>
      </c>
    </row>
    <row r="170" spans="1:33" x14ac:dyDescent="0.25">
      <c r="A170">
        <f>Apartment!A140</f>
        <v>19913</v>
      </c>
      <c r="B170" s="36" cm="1">
        <f t="array" aca="1" ref="B170" ca="1">INDIRECT(B$34&amp;"!"&amp;"K"&amp;(7+$O170))</f>
        <v>-7.5574566937769427E-3</v>
      </c>
      <c r="C170" s="36" cm="1">
        <f t="array" aca="1" ref="C170" ca="1">INDIRECT(C$34&amp;"!"&amp;"K"&amp;(7+$O170))</f>
        <v>-3.3202429366061437E-2</v>
      </c>
      <c r="D170" s="36" cm="1">
        <f t="array" aca="1" ref="D170" ca="1">INDIRECT(D$34&amp;"!"&amp;"K"&amp;(7+$O170))</f>
        <v>-1.24650260029181E-2</v>
      </c>
      <c r="E170" s="36" cm="1">
        <f t="array" aca="1" ref="E170" ca="1">INDIRECT(E$34&amp;"!"&amp;"K"&amp;(7+$O170))</f>
        <v>-2.6489776944071952E-4</v>
      </c>
      <c r="F170" s="36" cm="1">
        <f t="array" aca="1" ref="F170" ca="1">INDIRECT(F$34&amp;"!"&amp;"K"&amp;(7+$O170))</f>
        <v>0</v>
      </c>
      <c r="G170" s="36" cm="1">
        <f t="array" aca="1" ref="G170" ca="1">INDIRECT(G$34&amp;"!"&amp;"K"&amp;(7+$O170))</f>
        <v>0</v>
      </c>
      <c r="H170" s="36" cm="1">
        <f t="array" aca="1" ref="H170" ca="1">INDIRECT(H$34&amp;"!"&amp;"K"&amp;(7+$O170))</f>
        <v>0</v>
      </c>
      <c r="I170" s="36" cm="1">
        <f t="array" aca="1" ref="I170" ca="1">INDIRECT(I$34&amp;"!"&amp;"K"&amp;(7+$O170))</f>
        <v>0</v>
      </c>
      <c r="J170" s="36" cm="1">
        <f t="array" aca="1" ref="J170" ca="1">INDIRECT(J$34&amp;"!"&amp;"K"&amp;(7+$O170))</f>
        <v>0</v>
      </c>
      <c r="K170" s="36" cm="1">
        <f t="array" aca="1" ref="K170" ca="1">INDIRECT(K$34&amp;"!"&amp;"K"&amp;(7+$O170))</f>
        <v>0</v>
      </c>
      <c r="L170" s="36" cm="1">
        <f t="array" aca="1" ref="L170" ca="1">INDIRECT(L$34&amp;"!"&amp;"K"&amp;(7+$O170))</f>
        <v>0</v>
      </c>
      <c r="M170" s="36" cm="1">
        <f t="array" aca="1" ref="M170" ca="1">INDIRECT(M$34&amp;"!"&amp;"K"&amp;(7+$O170))</f>
        <v>0</v>
      </c>
      <c r="N170" s="36" cm="1">
        <f t="array" aca="1" ref="N170" ca="1">INDIRECT(N$34&amp;"!"&amp;"K"&amp;(7+$O170))</f>
        <v>0</v>
      </c>
      <c r="O170" s="57">
        <f t="shared" si="95"/>
        <v>133</v>
      </c>
      <c r="R170">
        <f t="shared" si="94"/>
        <v>19913</v>
      </c>
      <c r="S170" s="29">
        <f t="shared" ca="1" si="81"/>
        <v>-7.5574566937769427E-3</v>
      </c>
      <c r="T170" s="29">
        <f t="shared" ca="1" si="82"/>
        <v>-3.3202429366061437E-2</v>
      </c>
      <c r="U170" s="29">
        <f t="shared" ca="1" si="83"/>
        <v>-1.24650260029181E-2</v>
      </c>
      <c r="V170" s="29">
        <f t="shared" ca="1" si="84"/>
        <v>-2.6489776944071952E-4</v>
      </c>
      <c r="W170" s="29">
        <f t="shared" ca="1" si="85"/>
        <v>-3.3202429366061437E-2</v>
      </c>
      <c r="X170" s="29">
        <f t="shared" ca="1" si="86"/>
        <v>-1.24650260029181E-2</v>
      </c>
      <c r="Y170" s="29">
        <f t="shared" ca="1" si="87"/>
        <v>-1.24650260029181E-2</v>
      </c>
      <c r="Z170" s="29">
        <f t="shared" ca="1" si="88"/>
        <v>-7.5574566937769427E-3</v>
      </c>
      <c r="AA170" s="29">
        <f t="shared" ca="1" si="89"/>
        <v>-1.24650260029181E-2</v>
      </c>
      <c r="AB170" s="29">
        <f t="shared" ca="1" si="90"/>
        <v>-7.5574566937769427E-3</v>
      </c>
      <c r="AC170" s="29">
        <f t="shared" ca="1" si="91"/>
        <v>-7.5574566937769427E-3</v>
      </c>
      <c r="AD170" s="29">
        <f t="shared" ca="1" si="92"/>
        <v>-3.3202429366061437E-2</v>
      </c>
      <c r="AE170" s="29">
        <f t="shared" ca="1" si="93"/>
        <v>-7.5574566937769427E-3</v>
      </c>
      <c r="AG170" s="39">
        <f t="shared" si="80"/>
        <v>137</v>
      </c>
    </row>
    <row r="171" spans="1:33" x14ac:dyDescent="0.25">
      <c r="A171">
        <f>Apartment!A141</f>
        <v>19912</v>
      </c>
      <c r="B171" s="36" cm="1">
        <f t="array" aca="1" ref="B171" ca="1">INDIRECT(B$34&amp;"!"&amp;"K"&amp;(7+$O171))</f>
        <v>2.8704493389724028E-2</v>
      </c>
      <c r="C171" s="36" cm="1">
        <f t="array" aca="1" ref="C171" ca="1">INDIRECT(C$34&amp;"!"&amp;"K"&amp;(7+$O171))</f>
        <v>1.9638534650083361E-2</v>
      </c>
      <c r="D171" s="36" cm="1">
        <f t="array" aca="1" ref="D171" ca="1">INDIRECT(D$34&amp;"!"&amp;"K"&amp;(7+$O171))</f>
        <v>-3.4699768560986777E-2</v>
      </c>
      <c r="E171" s="36" cm="1">
        <f t="array" aca="1" ref="E171" ca="1">INDIRECT(E$34&amp;"!"&amp;"K"&amp;(7+$O171))</f>
        <v>2.4447048696063511E-4</v>
      </c>
      <c r="F171" s="36" cm="1">
        <f t="array" aca="1" ref="F171" ca="1">INDIRECT(F$34&amp;"!"&amp;"K"&amp;(7+$O171))</f>
        <v>0</v>
      </c>
      <c r="G171" s="36" cm="1">
        <f t="array" aca="1" ref="G171" ca="1">INDIRECT(G$34&amp;"!"&amp;"K"&amp;(7+$O171))</f>
        <v>0</v>
      </c>
      <c r="H171" s="36" cm="1">
        <f t="array" aca="1" ref="H171" ca="1">INDIRECT(H$34&amp;"!"&amp;"K"&amp;(7+$O171))</f>
        <v>0</v>
      </c>
      <c r="I171" s="36" cm="1">
        <f t="array" aca="1" ref="I171" ca="1">INDIRECT(I$34&amp;"!"&amp;"K"&amp;(7+$O171))</f>
        <v>0</v>
      </c>
      <c r="J171" s="36" cm="1">
        <f t="array" aca="1" ref="J171" ca="1">INDIRECT(J$34&amp;"!"&amp;"K"&amp;(7+$O171))</f>
        <v>0</v>
      </c>
      <c r="K171" s="36" cm="1">
        <f t="array" aca="1" ref="K171" ca="1">INDIRECT(K$34&amp;"!"&amp;"K"&amp;(7+$O171))</f>
        <v>0</v>
      </c>
      <c r="L171" s="36" cm="1">
        <f t="array" aca="1" ref="L171" ca="1">INDIRECT(L$34&amp;"!"&amp;"K"&amp;(7+$O171))</f>
        <v>0</v>
      </c>
      <c r="M171" s="36" cm="1">
        <f t="array" aca="1" ref="M171" ca="1">INDIRECT(M$34&amp;"!"&amp;"K"&amp;(7+$O171))</f>
        <v>0</v>
      </c>
      <c r="N171" s="36" cm="1">
        <f t="array" aca="1" ref="N171" ca="1">INDIRECT(N$34&amp;"!"&amp;"K"&amp;(7+$O171))</f>
        <v>0</v>
      </c>
      <c r="O171" s="57">
        <f t="shared" si="95"/>
        <v>134</v>
      </c>
      <c r="R171">
        <f t="shared" si="94"/>
        <v>19912</v>
      </c>
      <c r="S171" s="29">
        <f t="shared" ca="1" si="81"/>
        <v>2.8704493389724028E-2</v>
      </c>
      <c r="T171" s="29">
        <f t="shared" ca="1" si="82"/>
        <v>1.9638534650083361E-2</v>
      </c>
      <c r="U171" s="29">
        <f t="shared" ca="1" si="83"/>
        <v>-3.4699768560986777E-2</v>
      </c>
      <c r="V171" s="29">
        <f t="shared" ca="1" si="84"/>
        <v>2.4447048696063511E-4</v>
      </c>
      <c r="W171" s="29">
        <f t="shared" ca="1" si="85"/>
        <v>1.9638534650083361E-2</v>
      </c>
      <c r="X171" s="29">
        <f t="shared" ca="1" si="86"/>
        <v>-3.4699768560986777E-2</v>
      </c>
      <c r="Y171" s="29">
        <f t="shared" ca="1" si="87"/>
        <v>-3.4699768560986777E-2</v>
      </c>
      <c r="Z171" s="29">
        <f t="shared" ca="1" si="88"/>
        <v>2.8704493389724028E-2</v>
      </c>
      <c r="AA171" s="29">
        <f t="shared" ca="1" si="89"/>
        <v>-3.4699768560986777E-2</v>
      </c>
      <c r="AB171" s="29">
        <f t="shared" ca="1" si="90"/>
        <v>2.8704493389724028E-2</v>
      </c>
      <c r="AC171" s="29">
        <f t="shared" ca="1" si="91"/>
        <v>2.8704493389724028E-2</v>
      </c>
      <c r="AD171" s="29">
        <f t="shared" ca="1" si="92"/>
        <v>1.9638534650083361E-2</v>
      </c>
      <c r="AE171" s="29">
        <f t="shared" ca="1" si="93"/>
        <v>2.8704493389724028E-2</v>
      </c>
      <c r="AG171" s="39">
        <f t="shared" si="80"/>
        <v>138</v>
      </c>
    </row>
    <row r="172" spans="1:33" x14ac:dyDescent="0.25">
      <c r="A172">
        <f>Apartment!A142</f>
        <v>19911</v>
      </c>
      <c r="B172" s="36" cm="1">
        <f t="array" aca="1" ref="B172" ca="1">INDIRECT(B$34&amp;"!"&amp;"K"&amp;(7+$O172))</f>
        <v>-1.404643137014383E-3</v>
      </c>
      <c r="C172" s="36" cm="1">
        <f t="array" aca="1" ref="C172" ca="1">INDIRECT(C$34&amp;"!"&amp;"K"&amp;(7+$O172))</f>
        <v>2.3649262594676257E-2</v>
      </c>
      <c r="D172" s="36" cm="1">
        <f t="array" aca="1" ref="D172" ca="1">INDIRECT(D$34&amp;"!"&amp;"K"&amp;(7+$O172))</f>
        <v>7.6904328812013922E-2</v>
      </c>
      <c r="E172" s="36" cm="1">
        <f t="array" aca="1" ref="E172" ca="1">INDIRECT(E$34&amp;"!"&amp;"K"&amp;(7+$O172))</f>
        <v>2.0329706065541187E-2</v>
      </c>
      <c r="F172" s="36" cm="1">
        <f t="array" aca="1" ref="F172" ca="1">INDIRECT(F$34&amp;"!"&amp;"K"&amp;(7+$O172))</f>
        <v>0</v>
      </c>
      <c r="G172" s="36" cm="1">
        <f t="array" aca="1" ref="G172" ca="1">INDIRECT(G$34&amp;"!"&amp;"K"&amp;(7+$O172))</f>
        <v>0</v>
      </c>
      <c r="H172" s="36" cm="1">
        <f t="array" aca="1" ref="H172" ca="1">INDIRECT(H$34&amp;"!"&amp;"K"&amp;(7+$O172))</f>
        <v>0</v>
      </c>
      <c r="I172" s="36" cm="1">
        <f t="array" aca="1" ref="I172" ca="1">INDIRECT(I$34&amp;"!"&amp;"K"&amp;(7+$O172))</f>
        <v>0</v>
      </c>
      <c r="J172" s="36" cm="1">
        <f t="array" aca="1" ref="J172" ca="1">INDIRECT(J$34&amp;"!"&amp;"K"&amp;(7+$O172))</f>
        <v>0</v>
      </c>
      <c r="K172" s="36" cm="1">
        <f t="array" aca="1" ref="K172" ca="1">INDIRECT(K$34&amp;"!"&amp;"K"&amp;(7+$O172))</f>
        <v>0</v>
      </c>
      <c r="L172" s="36" cm="1">
        <f t="array" aca="1" ref="L172" ca="1">INDIRECT(L$34&amp;"!"&amp;"K"&amp;(7+$O172))</f>
        <v>0</v>
      </c>
      <c r="M172" s="36" cm="1">
        <f t="array" aca="1" ref="M172" ca="1">INDIRECT(M$34&amp;"!"&amp;"K"&amp;(7+$O172))</f>
        <v>0</v>
      </c>
      <c r="N172" s="36" cm="1">
        <f t="array" aca="1" ref="N172" ca="1">INDIRECT(N$34&amp;"!"&amp;"K"&amp;(7+$O172))</f>
        <v>0</v>
      </c>
      <c r="O172" s="57">
        <f t="shared" si="95"/>
        <v>135</v>
      </c>
      <c r="R172">
        <f t="shared" si="94"/>
        <v>19911</v>
      </c>
      <c r="S172" s="29">
        <f t="shared" ca="1" si="81"/>
        <v>-1.404643137014383E-3</v>
      </c>
      <c r="T172" s="29">
        <f t="shared" ca="1" si="82"/>
        <v>2.3649262594676257E-2</v>
      </c>
      <c r="U172" s="29">
        <f t="shared" ca="1" si="83"/>
        <v>7.6904328812013922E-2</v>
      </c>
      <c r="V172" s="29">
        <f t="shared" ca="1" si="84"/>
        <v>2.0329706065541187E-2</v>
      </c>
      <c r="W172" s="29">
        <f t="shared" ca="1" si="85"/>
        <v>2.3649262594676257E-2</v>
      </c>
      <c r="X172" s="29">
        <f t="shared" ca="1" si="86"/>
        <v>7.6904328812013922E-2</v>
      </c>
      <c r="Y172" s="29">
        <f t="shared" ca="1" si="87"/>
        <v>7.6904328812013922E-2</v>
      </c>
      <c r="Z172" s="29">
        <f t="shared" ca="1" si="88"/>
        <v>-1.404643137014383E-3</v>
      </c>
      <c r="AA172" s="29">
        <f t="shared" ca="1" si="89"/>
        <v>7.6904328812013922E-2</v>
      </c>
      <c r="AB172" s="29">
        <f t="shared" ca="1" si="90"/>
        <v>-1.404643137014383E-3</v>
      </c>
      <c r="AC172" s="29">
        <f t="shared" ca="1" si="91"/>
        <v>-1.404643137014383E-3</v>
      </c>
      <c r="AD172" s="29">
        <f t="shared" ca="1" si="92"/>
        <v>2.3649262594676257E-2</v>
      </c>
      <c r="AE172" s="29">
        <f t="shared" ca="1" si="93"/>
        <v>-1.404643137014383E-3</v>
      </c>
      <c r="AG172" s="39">
        <f t="shared" si="80"/>
        <v>139</v>
      </c>
    </row>
    <row r="173" spans="1:33" x14ac:dyDescent="0.25">
      <c r="A173">
        <f>Apartment!A143</f>
        <v>19904</v>
      </c>
      <c r="B173" s="36" cm="1">
        <f t="array" aca="1" ref="B173" ca="1">INDIRECT(B$34&amp;"!"&amp;"K"&amp;(7+$O173))</f>
        <v>-2.219932301095906E-2</v>
      </c>
      <c r="C173" s="36" cm="1">
        <f t="array" aca="1" ref="C173" ca="1">INDIRECT(C$34&amp;"!"&amp;"K"&amp;(7+$O173))</f>
        <v>-5.1456104313688855E-2</v>
      </c>
      <c r="D173" s="36" cm="1">
        <f t="array" aca="1" ref="D173" ca="1">INDIRECT(D$34&amp;"!"&amp;"K"&amp;(7+$O173))</f>
        <v>-0.1497150543138337</v>
      </c>
      <c r="E173" s="36" cm="1">
        <f t="array" aca="1" ref="E173" ca="1">INDIRECT(E$34&amp;"!"&amp;"K"&amp;(7+$O173))</f>
        <v>-1.8443559193701664E-2</v>
      </c>
      <c r="F173" s="36" cm="1">
        <f t="array" aca="1" ref="F173" ca="1">INDIRECT(F$34&amp;"!"&amp;"K"&amp;(7+$O173))</f>
        <v>0</v>
      </c>
      <c r="G173" s="36" cm="1">
        <f t="array" aca="1" ref="G173" ca="1">INDIRECT(G$34&amp;"!"&amp;"K"&amp;(7+$O173))</f>
        <v>0</v>
      </c>
      <c r="H173" s="36" cm="1">
        <f t="array" aca="1" ref="H173" ca="1">INDIRECT(H$34&amp;"!"&amp;"K"&amp;(7+$O173))</f>
        <v>0</v>
      </c>
      <c r="I173" s="36" cm="1">
        <f t="array" aca="1" ref="I173" ca="1">INDIRECT(I$34&amp;"!"&amp;"K"&amp;(7+$O173))</f>
        <v>0</v>
      </c>
      <c r="J173" s="36" cm="1">
        <f t="array" aca="1" ref="J173" ca="1">INDIRECT(J$34&amp;"!"&amp;"K"&amp;(7+$O173))</f>
        <v>0</v>
      </c>
      <c r="K173" s="36" cm="1">
        <f t="array" aca="1" ref="K173" ca="1">INDIRECT(K$34&amp;"!"&amp;"K"&amp;(7+$O173))</f>
        <v>0</v>
      </c>
      <c r="L173" s="36" cm="1">
        <f t="array" aca="1" ref="L173" ca="1">INDIRECT(L$34&amp;"!"&amp;"K"&amp;(7+$O173))</f>
        <v>0</v>
      </c>
      <c r="M173" s="36" cm="1">
        <f t="array" aca="1" ref="M173" ca="1">INDIRECT(M$34&amp;"!"&amp;"K"&amp;(7+$O173))</f>
        <v>0</v>
      </c>
      <c r="N173" s="36" cm="1">
        <f t="array" aca="1" ref="N173" ca="1">INDIRECT(N$34&amp;"!"&amp;"K"&amp;(7+$O173))</f>
        <v>0</v>
      </c>
      <c r="O173" s="57">
        <f t="shared" si="95"/>
        <v>136</v>
      </c>
      <c r="R173">
        <f t="shared" si="94"/>
        <v>19904</v>
      </c>
      <c r="S173" s="29">
        <f t="shared" ca="1" si="81"/>
        <v>-2.219932301095906E-2</v>
      </c>
      <c r="T173" s="29">
        <f t="shared" ca="1" si="82"/>
        <v>-5.1456104313688855E-2</v>
      </c>
      <c r="U173" s="29">
        <f t="shared" ca="1" si="83"/>
        <v>-0.1497150543138337</v>
      </c>
      <c r="V173" s="29">
        <f t="shared" ca="1" si="84"/>
        <v>-1.8443559193701664E-2</v>
      </c>
      <c r="W173" s="29">
        <f t="shared" ca="1" si="85"/>
        <v>-5.1456104313688855E-2</v>
      </c>
      <c r="X173" s="29">
        <f t="shared" ca="1" si="86"/>
        <v>-0.1497150543138337</v>
      </c>
      <c r="Y173" s="29">
        <f t="shared" ca="1" si="87"/>
        <v>-0.1497150543138337</v>
      </c>
      <c r="Z173" s="29">
        <f t="shared" ca="1" si="88"/>
        <v>-2.219932301095906E-2</v>
      </c>
      <c r="AA173" s="29">
        <f t="shared" ca="1" si="89"/>
        <v>-0.1497150543138337</v>
      </c>
      <c r="AB173" s="29">
        <f t="shared" ca="1" si="90"/>
        <v>-2.219932301095906E-2</v>
      </c>
      <c r="AC173" s="29">
        <f t="shared" ca="1" si="91"/>
        <v>-2.219932301095906E-2</v>
      </c>
      <c r="AD173" s="29">
        <f t="shared" ca="1" si="92"/>
        <v>-5.1456104313688855E-2</v>
      </c>
      <c r="AE173" s="29">
        <f t="shared" ca="1" si="93"/>
        <v>-2.219932301095906E-2</v>
      </c>
      <c r="AG173" s="39">
        <f t="shared" si="80"/>
        <v>140</v>
      </c>
    </row>
    <row r="174" spans="1:33" x14ac:dyDescent="0.25">
      <c r="A174">
        <f>Apartment!A144</f>
        <v>19903</v>
      </c>
      <c r="B174" s="36" cm="1">
        <f t="array" aca="1" ref="B174" ca="1">INDIRECT(B$34&amp;"!"&amp;"K"&amp;(7+$O174))</f>
        <v>1.3947064497634942E-2</v>
      </c>
      <c r="C174" s="36" cm="1">
        <f t="array" aca="1" ref="C174" ca="1">INDIRECT(C$34&amp;"!"&amp;"K"&amp;(7+$O174))</f>
        <v>-1.0055959332849307E-2</v>
      </c>
      <c r="D174" s="36" cm="1">
        <f t="array" aca="1" ref="D174" ca="1">INDIRECT(D$34&amp;"!"&amp;"K"&amp;(7+$O174))</f>
        <v>-5.3331003923452469E-3</v>
      </c>
      <c r="E174" s="36" cm="1">
        <f t="array" aca="1" ref="E174" ca="1">INDIRECT(E$34&amp;"!"&amp;"K"&amp;(7+$O174))</f>
        <v>-8.4534999836621827E-3</v>
      </c>
      <c r="F174" s="36" cm="1">
        <f t="array" aca="1" ref="F174" ca="1">INDIRECT(F$34&amp;"!"&amp;"K"&amp;(7+$O174))</f>
        <v>0</v>
      </c>
      <c r="G174" s="36" cm="1">
        <f t="array" aca="1" ref="G174" ca="1">INDIRECT(G$34&amp;"!"&amp;"K"&amp;(7+$O174))</f>
        <v>0</v>
      </c>
      <c r="H174" s="36" cm="1">
        <f t="array" aca="1" ref="H174" ca="1">INDIRECT(H$34&amp;"!"&amp;"K"&amp;(7+$O174))</f>
        <v>0</v>
      </c>
      <c r="I174" s="36" cm="1">
        <f t="array" aca="1" ref="I174" ca="1">INDIRECT(I$34&amp;"!"&amp;"K"&amp;(7+$O174))</f>
        <v>0</v>
      </c>
      <c r="J174" s="36" cm="1">
        <f t="array" aca="1" ref="J174" ca="1">INDIRECT(J$34&amp;"!"&amp;"K"&amp;(7+$O174))</f>
        <v>0</v>
      </c>
      <c r="K174" s="36" cm="1">
        <f t="array" aca="1" ref="K174" ca="1">INDIRECT(K$34&amp;"!"&amp;"K"&amp;(7+$O174))</f>
        <v>0</v>
      </c>
      <c r="L174" s="36" cm="1">
        <f t="array" aca="1" ref="L174" ca="1">INDIRECT(L$34&amp;"!"&amp;"K"&amp;(7+$O174))</f>
        <v>0</v>
      </c>
      <c r="M174" s="36" cm="1">
        <f t="array" aca="1" ref="M174" ca="1">INDIRECT(M$34&amp;"!"&amp;"K"&amp;(7+$O174))</f>
        <v>0</v>
      </c>
      <c r="N174" s="36" cm="1">
        <f t="array" aca="1" ref="N174" ca="1">INDIRECT(N$34&amp;"!"&amp;"K"&amp;(7+$O174))</f>
        <v>0</v>
      </c>
      <c r="O174" s="57">
        <f t="shared" si="95"/>
        <v>137</v>
      </c>
      <c r="R174">
        <f t="shared" si="94"/>
        <v>19903</v>
      </c>
      <c r="S174" s="29">
        <f t="shared" ca="1" si="81"/>
        <v>1.3947064497634942E-2</v>
      </c>
      <c r="T174" s="29">
        <f t="shared" ca="1" si="82"/>
        <v>-1.0055959332849307E-2</v>
      </c>
      <c r="U174" s="29">
        <f t="shared" ca="1" si="83"/>
        <v>-5.3331003923452469E-3</v>
      </c>
      <c r="V174" s="29">
        <f t="shared" ca="1" si="84"/>
        <v>-8.4534999836621827E-3</v>
      </c>
      <c r="W174" s="29">
        <f t="shared" ca="1" si="85"/>
        <v>-1.0055959332849307E-2</v>
      </c>
      <c r="X174" s="29">
        <f t="shared" ca="1" si="86"/>
        <v>-5.3331003923452469E-3</v>
      </c>
      <c r="Y174" s="29">
        <f t="shared" ca="1" si="87"/>
        <v>-5.3331003923452469E-3</v>
      </c>
      <c r="Z174" s="29">
        <f t="shared" ca="1" si="88"/>
        <v>1.3947064497634942E-2</v>
      </c>
      <c r="AA174" s="29">
        <f t="shared" ca="1" si="89"/>
        <v>-5.3331003923452469E-3</v>
      </c>
      <c r="AB174" s="29">
        <f t="shared" ca="1" si="90"/>
        <v>1.3947064497634942E-2</v>
      </c>
      <c r="AC174" s="29">
        <f t="shared" ca="1" si="91"/>
        <v>1.3947064497634942E-2</v>
      </c>
      <c r="AD174" s="29">
        <f t="shared" ca="1" si="92"/>
        <v>-1.0055959332849307E-2</v>
      </c>
      <c r="AE174" s="29">
        <f t="shared" ca="1" si="93"/>
        <v>1.3947064497634942E-2</v>
      </c>
      <c r="AG174" s="39">
        <f t="shared" si="80"/>
        <v>141</v>
      </c>
    </row>
    <row r="175" spans="1:33" x14ac:dyDescent="0.25">
      <c r="A175">
        <f>Apartment!A145</f>
        <v>19902</v>
      </c>
      <c r="B175" s="36" cm="1">
        <f t="array" aca="1" ref="B175" ca="1">INDIRECT(B$34&amp;"!"&amp;"K"&amp;(7+$O175))</f>
        <v>6.8579727679256575E-3</v>
      </c>
      <c r="C175" s="36" cm="1">
        <f t="array" aca="1" ref="C175" ca="1">INDIRECT(C$34&amp;"!"&amp;"K"&amp;(7+$O175))</f>
        <v>1.9307645993896116E-2</v>
      </c>
      <c r="D175" s="36" cm="1">
        <f t="array" aca="1" ref="D175" ca="1">INDIRECT(D$34&amp;"!"&amp;"K"&amp;(7+$O175))</f>
        <v>-1.8781988919431836E-3</v>
      </c>
      <c r="E175" s="36" cm="1">
        <f t="array" aca="1" ref="E175" ca="1">INDIRECT(E$34&amp;"!"&amp;"K"&amp;(7+$O175))</f>
        <v>4.2688593134639019E-2</v>
      </c>
      <c r="F175" s="36" cm="1">
        <f t="array" aca="1" ref="F175" ca="1">INDIRECT(F$34&amp;"!"&amp;"K"&amp;(7+$O175))</f>
        <v>0</v>
      </c>
      <c r="G175" s="36" cm="1">
        <f t="array" aca="1" ref="G175" ca="1">INDIRECT(G$34&amp;"!"&amp;"K"&amp;(7+$O175))</f>
        <v>0</v>
      </c>
      <c r="H175" s="36" cm="1">
        <f t="array" aca="1" ref="H175" ca="1">INDIRECT(H$34&amp;"!"&amp;"K"&amp;(7+$O175))</f>
        <v>0</v>
      </c>
      <c r="I175" s="36" cm="1">
        <f t="array" aca="1" ref="I175" ca="1">INDIRECT(I$34&amp;"!"&amp;"K"&amp;(7+$O175))</f>
        <v>0</v>
      </c>
      <c r="J175" s="36" cm="1">
        <f t="array" aca="1" ref="J175" ca="1">INDIRECT(J$34&amp;"!"&amp;"K"&amp;(7+$O175))</f>
        <v>0</v>
      </c>
      <c r="K175" s="36" cm="1">
        <f t="array" aca="1" ref="K175" ca="1">INDIRECT(K$34&amp;"!"&amp;"K"&amp;(7+$O175))</f>
        <v>0</v>
      </c>
      <c r="L175" s="36" cm="1">
        <f t="array" aca="1" ref="L175" ca="1">INDIRECT(L$34&amp;"!"&amp;"K"&amp;(7+$O175))</f>
        <v>0</v>
      </c>
      <c r="M175" s="36" cm="1">
        <f t="array" aca="1" ref="M175" ca="1">INDIRECT(M$34&amp;"!"&amp;"K"&amp;(7+$O175))</f>
        <v>0</v>
      </c>
      <c r="N175" s="36" cm="1">
        <f t="array" aca="1" ref="N175" ca="1">INDIRECT(N$34&amp;"!"&amp;"K"&amp;(7+$O175))</f>
        <v>0</v>
      </c>
      <c r="O175" s="57">
        <f t="shared" si="95"/>
        <v>138</v>
      </c>
      <c r="R175">
        <f t="shared" si="94"/>
        <v>19902</v>
      </c>
      <c r="S175" s="29">
        <f t="shared" ca="1" si="81"/>
        <v>6.8579727679256575E-3</v>
      </c>
      <c r="T175" s="29">
        <f t="shared" ca="1" si="82"/>
        <v>1.9307645993896116E-2</v>
      </c>
      <c r="U175" s="29">
        <f t="shared" ca="1" si="83"/>
        <v>-1.8781988919431836E-3</v>
      </c>
      <c r="V175" s="29">
        <f t="shared" ca="1" si="84"/>
        <v>4.2688593134639019E-2</v>
      </c>
      <c r="W175" s="29">
        <f t="shared" ca="1" si="85"/>
        <v>1.9307645993896116E-2</v>
      </c>
      <c r="X175" s="29">
        <f t="shared" ca="1" si="86"/>
        <v>-1.8781988919431836E-3</v>
      </c>
      <c r="Y175" s="29">
        <f t="shared" ca="1" si="87"/>
        <v>-1.8781988919431836E-3</v>
      </c>
      <c r="Z175" s="29">
        <f t="shared" ca="1" si="88"/>
        <v>6.8579727679256575E-3</v>
      </c>
      <c r="AA175" s="29">
        <f t="shared" ca="1" si="89"/>
        <v>-1.8781988919431836E-3</v>
      </c>
      <c r="AB175" s="29">
        <f t="shared" ca="1" si="90"/>
        <v>6.8579727679256575E-3</v>
      </c>
      <c r="AC175" s="29">
        <f t="shared" ca="1" si="91"/>
        <v>6.8579727679256575E-3</v>
      </c>
      <c r="AD175" s="29">
        <f t="shared" ca="1" si="92"/>
        <v>1.9307645993896116E-2</v>
      </c>
      <c r="AE175" s="29">
        <f t="shared" ca="1" si="93"/>
        <v>6.8579727679256575E-3</v>
      </c>
      <c r="AG175" s="39">
        <f t="shared" si="80"/>
        <v>142</v>
      </c>
    </row>
    <row r="176" spans="1:33" x14ac:dyDescent="0.25">
      <c r="A176">
        <f>Apartment!A146</f>
        <v>19901</v>
      </c>
      <c r="B176" s="36" cm="1">
        <f t="array" aca="1" ref="B176" ca="1">INDIRECT(B$34&amp;"!"&amp;"K"&amp;(7+$O176))</f>
        <v>1.5527258465886318E-2</v>
      </c>
      <c r="C176" s="36" cm="1">
        <f t="array" aca="1" ref="C176" ca="1">INDIRECT(C$34&amp;"!"&amp;"K"&amp;(7+$O176))</f>
        <v>2.308172760666638E-3</v>
      </c>
      <c r="D176" s="36" cm="1">
        <f t="array" aca="1" ref="D176" ca="1">INDIRECT(D$34&amp;"!"&amp;"K"&amp;(7+$O176))</f>
        <v>4.2520892379318997E-2</v>
      </c>
      <c r="E176" s="36" cm="1">
        <f t="array" aca="1" ref="E176" ca="1">INDIRECT(E$34&amp;"!"&amp;"K"&amp;(7+$O176))</f>
        <v>-2.9978516148095657E-2</v>
      </c>
      <c r="F176" s="36" cm="1">
        <f t="array" aca="1" ref="F176" ca="1">INDIRECT(F$34&amp;"!"&amp;"K"&amp;(7+$O176))</f>
        <v>0</v>
      </c>
      <c r="G176" s="36" cm="1">
        <f t="array" aca="1" ref="G176" ca="1">INDIRECT(G$34&amp;"!"&amp;"K"&amp;(7+$O176))</f>
        <v>0</v>
      </c>
      <c r="H176" s="36" cm="1">
        <f t="array" aca="1" ref="H176" ca="1">INDIRECT(H$34&amp;"!"&amp;"K"&amp;(7+$O176))</f>
        <v>0</v>
      </c>
      <c r="I176" s="36" cm="1">
        <f t="array" aca="1" ref="I176" ca="1">INDIRECT(I$34&amp;"!"&amp;"K"&amp;(7+$O176))</f>
        <v>0</v>
      </c>
      <c r="J176" s="36" cm="1">
        <f t="array" aca="1" ref="J176" ca="1">INDIRECT(J$34&amp;"!"&amp;"K"&amp;(7+$O176))</f>
        <v>0</v>
      </c>
      <c r="K176" s="36" cm="1">
        <f t="array" aca="1" ref="K176" ca="1">INDIRECT(K$34&amp;"!"&amp;"K"&amp;(7+$O176))</f>
        <v>0</v>
      </c>
      <c r="L176" s="36" cm="1">
        <f t="array" aca="1" ref="L176" ca="1">INDIRECT(L$34&amp;"!"&amp;"K"&amp;(7+$O176))</f>
        <v>0</v>
      </c>
      <c r="M176" s="36" cm="1">
        <f t="array" aca="1" ref="M176" ca="1">INDIRECT(M$34&amp;"!"&amp;"K"&amp;(7+$O176))</f>
        <v>0</v>
      </c>
      <c r="N176" s="36" cm="1">
        <f t="array" aca="1" ref="N176" ca="1">INDIRECT(N$34&amp;"!"&amp;"K"&amp;(7+$O176))</f>
        <v>0</v>
      </c>
      <c r="O176" s="57">
        <f t="shared" si="95"/>
        <v>139</v>
      </c>
      <c r="R176">
        <f t="shared" si="94"/>
        <v>19901</v>
      </c>
      <c r="S176" s="29">
        <f t="shared" ca="1" si="81"/>
        <v>1.5527258465886318E-2</v>
      </c>
      <c r="T176" s="29">
        <f t="shared" ca="1" si="82"/>
        <v>2.308172760666638E-3</v>
      </c>
      <c r="U176" s="29">
        <f t="shared" ca="1" si="83"/>
        <v>4.2520892379318997E-2</v>
      </c>
      <c r="V176" s="29">
        <f t="shared" ca="1" si="84"/>
        <v>-2.9978516148095657E-2</v>
      </c>
      <c r="W176" s="29">
        <f t="shared" ca="1" si="85"/>
        <v>2.308172760666638E-3</v>
      </c>
      <c r="X176" s="29">
        <f t="shared" ca="1" si="86"/>
        <v>4.2520892379318997E-2</v>
      </c>
      <c r="Y176" s="29">
        <f t="shared" ca="1" si="87"/>
        <v>4.2520892379318997E-2</v>
      </c>
      <c r="Z176" s="29">
        <f t="shared" ca="1" si="88"/>
        <v>1.5527258465886318E-2</v>
      </c>
      <c r="AA176" s="29">
        <f t="shared" ca="1" si="89"/>
        <v>4.2520892379318997E-2</v>
      </c>
      <c r="AB176" s="29">
        <f t="shared" ca="1" si="90"/>
        <v>1.5527258465886318E-2</v>
      </c>
      <c r="AC176" s="29">
        <f t="shared" ca="1" si="91"/>
        <v>1.5527258465886318E-2</v>
      </c>
      <c r="AD176" s="29">
        <f t="shared" ca="1" si="92"/>
        <v>2.308172760666638E-3</v>
      </c>
      <c r="AE176" s="29">
        <f t="shared" ca="1" si="93"/>
        <v>1.5527258465886318E-2</v>
      </c>
      <c r="AG176" s="39">
        <f t="shared" si="80"/>
        <v>143</v>
      </c>
    </row>
    <row r="177" spans="1:33" x14ac:dyDescent="0.25">
      <c r="A177">
        <f>Apartment!A147</f>
        <v>19894</v>
      </c>
      <c r="B177" s="36" cm="1">
        <f t="array" aca="1" ref="B177" ca="1">INDIRECT(B$34&amp;"!"&amp;"K"&amp;(7+$O177))</f>
        <v>2.8640551748832843E-2</v>
      </c>
      <c r="C177" s="36" cm="1">
        <f t="array" aca="1" ref="C177" ca="1">INDIRECT(C$34&amp;"!"&amp;"K"&amp;(7+$O177))</f>
        <v>-4.4356958898758014E-3</v>
      </c>
      <c r="D177" s="36" cm="1">
        <f t="array" aca="1" ref="D177" ca="1">INDIRECT(D$34&amp;"!"&amp;"K"&amp;(7+$O177))</f>
        <v>-3.5433485844786561E-2</v>
      </c>
      <c r="E177" s="36" cm="1">
        <f t="array" aca="1" ref="E177" ca="1">INDIRECT(E$34&amp;"!"&amp;"K"&amp;(7+$O177))</f>
        <v>6.563039169103968E-2</v>
      </c>
      <c r="F177" s="36" cm="1">
        <f t="array" aca="1" ref="F177" ca="1">INDIRECT(F$34&amp;"!"&amp;"K"&amp;(7+$O177))</f>
        <v>0</v>
      </c>
      <c r="G177" s="36" cm="1">
        <f t="array" aca="1" ref="G177" ca="1">INDIRECT(G$34&amp;"!"&amp;"K"&amp;(7+$O177))</f>
        <v>0</v>
      </c>
      <c r="H177" s="36" cm="1">
        <f t="array" aca="1" ref="H177" ca="1">INDIRECT(H$34&amp;"!"&amp;"K"&amp;(7+$O177))</f>
        <v>0</v>
      </c>
      <c r="I177" s="36" cm="1">
        <f t="array" aca="1" ref="I177" ca="1">INDIRECT(I$34&amp;"!"&amp;"K"&amp;(7+$O177))</f>
        <v>0</v>
      </c>
      <c r="J177" s="36" cm="1">
        <f t="array" aca="1" ref="J177" ca="1">INDIRECT(J$34&amp;"!"&amp;"K"&amp;(7+$O177))</f>
        <v>0</v>
      </c>
      <c r="K177" s="36" cm="1">
        <f t="array" aca="1" ref="K177" ca="1">INDIRECT(K$34&amp;"!"&amp;"K"&amp;(7+$O177))</f>
        <v>0</v>
      </c>
      <c r="L177" s="36" cm="1">
        <f t="array" aca="1" ref="L177" ca="1">INDIRECT(L$34&amp;"!"&amp;"K"&amp;(7+$O177))</f>
        <v>0</v>
      </c>
      <c r="M177" s="36" cm="1">
        <f t="array" aca="1" ref="M177" ca="1">INDIRECT(M$34&amp;"!"&amp;"K"&amp;(7+$O177))</f>
        <v>0</v>
      </c>
      <c r="N177" s="36" cm="1">
        <f t="array" aca="1" ref="N177" ca="1">INDIRECT(N$34&amp;"!"&amp;"K"&amp;(7+$O177))</f>
        <v>0</v>
      </c>
      <c r="O177" s="57">
        <f t="shared" si="95"/>
        <v>140</v>
      </c>
      <c r="R177">
        <f t="shared" si="94"/>
        <v>19894</v>
      </c>
      <c r="S177" s="29">
        <f t="shared" ca="1" si="81"/>
        <v>2.8640551748832843E-2</v>
      </c>
      <c r="T177" s="29">
        <f t="shared" ca="1" si="82"/>
        <v>-4.4356958898758014E-3</v>
      </c>
      <c r="U177" s="29">
        <f t="shared" ca="1" si="83"/>
        <v>-3.5433485844786561E-2</v>
      </c>
      <c r="V177" s="29">
        <f t="shared" ca="1" si="84"/>
        <v>6.563039169103968E-2</v>
      </c>
      <c r="W177" s="29">
        <f t="shared" ca="1" si="85"/>
        <v>-4.4356958898758014E-3</v>
      </c>
      <c r="X177" s="29">
        <f t="shared" ca="1" si="86"/>
        <v>-3.5433485844786561E-2</v>
      </c>
      <c r="Y177" s="29">
        <f t="shared" ca="1" si="87"/>
        <v>-3.5433485844786561E-2</v>
      </c>
      <c r="Z177" s="29">
        <f t="shared" ca="1" si="88"/>
        <v>2.8640551748832843E-2</v>
      </c>
      <c r="AA177" s="29">
        <f t="shared" ca="1" si="89"/>
        <v>-3.5433485844786561E-2</v>
      </c>
      <c r="AB177" s="29">
        <f t="shared" ca="1" si="90"/>
        <v>2.8640551748832843E-2</v>
      </c>
      <c r="AC177" s="29">
        <f t="shared" ca="1" si="91"/>
        <v>2.8640551748832843E-2</v>
      </c>
      <c r="AD177" s="29">
        <f t="shared" ca="1" si="92"/>
        <v>-4.4356958898758014E-3</v>
      </c>
      <c r="AE177" s="29">
        <f t="shared" ca="1" si="93"/>
        <v>2.8640551748832843E-2</v>
      </c>
      <c r="AG177" s="39">
        <f t="shared" si="80"/>
        <v>144</v>
      </c>
    </row>
    <row r="178" spans="1:33" x14ac:dyDescent="0.25">
      <c r="A178">
        <f>Apartment!A148</f>
        <v>19893</v>
      </c>
      <c r="B178" s="36" cm="1">
        <f t="array" aca="1" ref="B178" ca="1">INDIRECT(B$34&amp;"!"&amp;"K"&amp;(7+$O178))</f>
        <v>5.5062919178151759E-2</v>
      </c>
      <c r="C178" s="36" cm="1">
        <f t="array" aca="1" ref="C178" ca="1">INDIRECT(C$34&amp;"!"&amp;"K"&amp;(7+$O178))</f>
        <v>4.7229662777784842E-2</v>
      </c>
      <c r="D178" s="36" cm="1">
        <f t="array" aca="1" ref="D178" ca="1">INDIRECT(D$34&amp;"!"&amp;"K"&amp;(7+$O178))</f>
        <v>4.5670300543245723E-3</v>
      </c>
      <c r="E178" s="36" cm="1">
        <f t="array" aca="1" ref="E178" ca="1">INDIRECT(E$34&amp;"!"&amp;"K"&amp;(7+$O178))</f>
        <v>1.9957453841518813E-2</v>
      </c>
      <c r="F178" s="36" cm="1">
        <f t="array" aca="1" ref="F178" ca="1">INDIRECT(F$34&amp;"!"&amp;"K"&amp;(7+$O178))</f>
        <v>0</v>
      </c>
      <c r="G178" s="36" cm="1">
        <f t="array" aca="1" ref="G178" ca="1">INDIRECT(G$34&amp;"!"&amp;"K"&amp;(7+$O178))</f>
        <v>0</v>
      </c>
      <c r="H178" s="36" cm="1">
        <f t="array" aca="1" ref="H178" ca="1">INDIRECT(H$34&amp;"!"&amp;"K"&amp;(7+$O178))</f>
        <v>0</v>
      </c>
      <c r="I178" s="36" cm="1">
        <f t="array" aca="1" ref="I178" ca="1">INDIRECT(I$34&amp;"!"&amp;"K"&amp;(7+$O178))</f>
        <v>0</v>
      </c>
      <c r="J178" s="36" cm="1">
        <f t="array" aca="1" ref="J178" ca="1">INDIRECT(J$34&amp;"!"&amp;"K"&amp;(7+$O178))</f>
        <v>0</v>
      </c>
      <c r="K178" s="36" cm="1">
        <f t="array" aca="1" ref="K178" ca="1">INDIRECT(K$34&amp;"!"&amp;"K"&amp;(7+$O178))</f>
        <v>0</v>
      </c>
      <c r="L178" s="36" cm="1">
        <f t="array" aca="1" ref="L178" ca="1">INDIRECT(L$34&amp;"!"&amp;"K"&amp;(7+$O178))</f>
        <v>0</v>
      </c>
      <c r="M178" s="36" cm="1">
        <f t="array" aca="1" ref="M178" ca="1">INDIRECT(M$34&amp;"!"&amp;"K"&amp;(7+$O178))</f>
        <v>0</v>
      </c>
      <c r="N178" s="36" cm="1">
        <f t="array" aca="1" ref="N178" ca="1">INDIRECT(N$34&amp;"!"&amp;"K"&amp;(7+$O178))</f>
        <v>0</v>
      </c>
      <c r="O178" s="57">
        <f t="shared" si="95"/>
        <v>141</v>
      </c>
      <c r="R178">
        <f t="shared" si="94"/>
        <v>19893</v>
      </c>
      <c r="S178" s="29">
        <f t="shared" ca="1" si="81"/>
        <v>5.5062919178151759E-2</v>
      </c>
      <c r="T178" s="29">
        <f t="shared" ca="1" si="82"/>
        <v>4.7229662777784842E-2</v>
      </c>
      <c r="U178" s="29">
        <f t="shared" ca="1" si="83"/>
        <v>4.5670300543245723E-3</v>
      </c>
      <c r="V178" s="29">
        <f t="shared" ca="1" si="84"/>
        <v>1.9957453841518813E-2</v>
      </c>
      <c r="W178" s="29">
        <f t="shared" ca="1" si="85"/>
        <v>4.7229662777784842E-2</v>
      </c>
      <c r="X178" s="29">
        <f t="shared" ca="1" si="86"/>
        <v>4.5670300543245723E-3</v>
      </c>
      <c r="Y178" s="29">
        <f t="shared" ca="1" si="87"/>
        <v>4.5670300543245723E-3</v>
      </c>
      <c r="Z178" s="29">
        <f t="shared" ca="1" si="88"/>
        <v>5.5062919178151759E-2</v>
      </c>
      <c r="AA178" s="29">
        <f t="shared" ca="1" si="89"/>
        <v>4.5670300543245723E-3</v>
      </c>
      <c r="AB178" s="29">
        <f t="shared" ca="1" si="90"/>
        <v>5.5062919178151759E-2</v>
      </c>
      <c r="AC178" s="29">
        <f t="shared" ca="1" si="91"/>
        <v>5.5062919178151759E-2</v>
      </c>
      <c r="AD178" s="29">
        <f t="shared" ca="1" si="92"/>
        <v>4.7229662777784842E-2</v>
      </c>
      <c r="AE178" s="29">
        <f t="shared" ca="1" si="93"/>
        <v>5.5062919178151759E-2</v>
      </c>
      <c r="AG178" s="39">
        <f t="shared" si="80"/>
        <v>145</v>
      </c>
    </row>
    <row r="179" spans="1:33" x14ac:dyDescent="0.25">
      <c r="A179">
        <f>Apartment!A149</f>
        <v>19892</v>
      </c>
      <c r="B179" s="36" cm="1">
        <f t="array" aca="1" ref="B179" ca="1">INDIRECT(B$34&amp;"!"&amp;"K"&amp;(7+$O179))</f>
        <v>-5.4701357626045777E-3</v>
      </c>
      <c r="C179" s="36" cm="1">
        <f t="array" aca="1" ref="C179" ca="1">INDIRECT(C$34&amp;"!"&amp;"K"&amp;(7+$O179))</f>
        <v>1.6379534377166438E-2</v>
      </c>
      <c r="D179" s="36" cm="1">
        <f t="array" aca="1" ref="D179" ca="1">INDIRECT(D$34&amp;"!"&amp;"K"&amp;(7+$O179))</f>
        <v>2.9637159523896006E-2</v>
      </c>
      <c r="E179" s="36" cm="1">
        <f t="array" aca="1" ref="E179" ca="1">INDIRECT(E$34&amp;"!"&amp;"K"&amp;(7+$O179))</f>
        <v>4.3559122665857375E-2</v>
      </c>
      <c r="F179" s="36" cm="1">
        <f t="array" aca="1" ref="F179" ca="1">INDIRECT(F$34&amp;"!"&amp;"K"&amp;(7+$O179))</f>
        <v>0</v>
      </c>
      <c r="G179" s="36" cm="1">
        <f t="array" aca="1" ref="G179" ca="1">INDIRECT(G$34&amp;"!"&amp;"K"&amp;(7+$O179))</f>
        <v>0</v>
      </c>
      <c r="H179" s="36" cm="1">
        <f t="array" aca="1" ref="H179" ca="1">INDIRECT(H$34&amp;"!"&amp;"K"&amp;(7+$O179))</f>
        <v>0</v>
      </c>
      <c r="I179" s="36" cm="1">
        <f t="array" aca="1" ref="I179" ca="1">INDIRECT(I$34&amp;"!"&amp;"K"&amp;(7+$O179))</f>
        <v>0</v>
      </c>
      <c r="J179" s="36" cm="1">
        <f t="array" aca="1" ref="J179" ca="1">INDIRECT(J$34&amp;"!"&amp;"K"&amp;(7+$O179))</f>
        <v>0</v>
      </c>
      <c r="K179" s="36" cm="1">
        <f t="array" aca="1" ref="K179" ca="1">INDIRECT(K$34&amp;"!"&amp;"K"&amp;(7+$O179))</f>
        <v>0</v>
      </c>
      <c r="L179" s="36" cm="1">
        <f t="array" aca="1" ref="L179" ca="1">INDIRECT(L$34&amp;"!"&amp;"K"&amp;(7+$O179))</f>
        <v>0</v>
      </c>
      <c r="M179" s="36" cm="1">
        <f t="array" aca="1" ref="M179" ca="1">INDIRECT(M$34&amp;"!"&amp;"K"&amp;(7+$O179))</f>
        <v>0</v>
      </c>
      <c r="N179" s="36" cm="1">
        <f t="array" aca="1" ref="N179" ca="1">INDIRECT(N$34&amp;"!"&amp;"K"&amp;(7+$O179))</f>
        <v>0</v>
      </c>
      <c r="O179" s="57">
        <f t="shared" si="95"/>
        <v>142</v>
      </c>
      <c r="R179">
        <f t="shared" si="94"/>
        <v>19892</v>
      </c>
      <c r="S179" s="29">
        <f t="shared" ca="1" si="81"/>
        <v>-5.4701357626045777E-3</v>
      </c>
      <c r="T179" s="29">
        <f t="shared" ca="1" si="82"/>
        <v>1.6379534377166438E-2</v>
      </c>
      <c r="U179" s="29">
        <f t="shared" ca="1" si="83"/>
        <v>2.9637159523896006E-2</v>
      </c>
      <c r="V179" s="29">
        <f t="shared" ca="1" si="84"/>
        <v>4.3559122665857375E-2</v>
      </c>
      <c r="W179" s="29">
        <f t="shared" ca="1" si="85"/>
        <v>1.6379534377166438E-2</v>
      </c>
      <c r="X179" s="29">
        <f t="shared" ca="1" si="86"/>
        <v>2.9637159523896006E-2</v>
      </c>
      <c r="Y179" s="29">
        <f t="shared" ca="1" si="87"/>
        <v>2.9637159523896006E-2</v>
      </c>
      <c r="Z179" s="29">
        <f t="shared" ca="1" si="88"/>
        <v>-5.4701357626045777E-3</v>
      </c>
      <c r="AA179" s="29">
        <f t="shared" ca="1" si="89"/>
        <v>2.9637159523896006E-2</v>
      </c>
      <c r="AB179" s="29">
        <f t="shared" ca="1" si="90"/>
        <v>-5.4701357626045777E-3</v>
      </c>
      <c r="AC179" s="29">
        <f t="shared" ca="1" si="91"/>
        <v>-5.4701357626045777E-3</v>
      </c>
      <c r="AD179" s="29">
        <f t="shared" ca="1" si="92"/>
        <v>1.6379534377166438E-2</v>
      </c>
      <c r="AE179" s="29">
        <f t="shared" ca="1" si="93"/>
        <v>-5.4701357626045777E-3</v>
      </c>
      <c r="AG179" s="39">
        <f t="shared" si="80"/>
        <v>146</v>
      </c>
    </row>
    <row r="180" spans="1:33" x14ac:dyDescent="0.25">
      <c r="A180">
        <f>Apartment!A150</f>
        <v>19891</v>
      </c>
      <c r="B180" s="36" cm="1">
        <f t="array" aca="1" ref="B180" ca="1">INDIRECT(B$34&amp;"!"&amp;"K"&amp;(7+$O180))</f>
        <v>2.0705159957125074E-2</v>
      </c>
      <c r="C180" s="36" cm="1">
        <f t="array" aca="1" ref="C180" ca="1">INDIRECT(C$34&amp;"!"&amp;"K"&amp;(7+$O180))</f>
        <v>1.3107877169514337E-2</v>
      </c>
      <c r="D180" s="36" cm="1">
        <f t="array" aca="1" ref="D180" ca="1">INDIRECT(D$34&amp;"!"&amp;"K"&amp;(7+$O180))</f>
        <v>9.2586307148232461E-3</v>
      </c>
      <c r="E180" s="36" cm="1">
        <f t="array" aca="1" ref="E180" ca="1">INDIRECT(E$34&amp;"!"&amp;"K"&amp;(7+$O180))</f>
        <v>-5.5215047035613418E-2</v>
      </c>
      <c r="F180" s="36" cm="1">
        <f t="array" aca="1" ref="F180" ca="1">INDIRECT(F$34&amp;"!"&amp;"K"&amp;(7+$O180))</f>
        <v>0</v>
      </c>
      <c r="G180" s="36" cm="1">
        <f t="array" aca="1" ref="G180" ca="1">INDIRECT(G$34&amp;"!"&amp;"K"&amp;(7+$O180))</f>
        <v>0</v>
      </c>
      <c r="H180" s="36" cm="1">
        <f t="array" aca="1" ref="H180" ca="1">INDIRECT(H$34&amp;"!"&amp;"K"&amp;(7+$O180))</f>
        <v>0</v>
      </c>
      <c r="I180" s="36" cm="1">
        <f t="array" aca="1" ref="I180" ca="1">INDIRECT(I$34&amp;"!"&amp;"K"&amp;(7+$O180))</f>
        <v>0</v>
      </c>
      <c r="J180" s="36" cm="1">
        <f t="array" aca="1" ref="J180" ca="1">INDIRECT(J$34&amp;"!"&amp;"K"&amp;(7+$O180))</f>
        <v>0</v>
      </c>
      <c r="K180" s="36" cm="1">
        <f t="array" aca="1" ref="K180" ca="1">INDIRECT(K$34&amp;"!"&amp;"K"&amp;(7+$O180))</f>
        <v>0</v>
      </c>
      <c r="L180" s="36" cm="1">
        <f t="array" aca="1" ref="L180" ca="1">INDIRECT(L$34&amp;"!"&amp;"K"&amp;(7+$O180))</f>
        <v>0</v>
      </c>
      <c r="M180" s="36" cm="1">
        <f t="array" aca="1" ref="M180" ca="1">INDIRECT(M$34&amp;"!"&amp;"K"&amp;(7+$O180))</f>
        <v>0</v>
      </c>
      <c r="N180" s="36" cm="1">
        <f t="array" aca="1" ref="N180" ca="1">INDIRECT(N$34&amp;"!"&amp;"K"&amp;(7+$O180))</f>
        <v>0</v>
      </c>
      <c r="O180" s="57">
        <f t="shared" si="95"/>
        <v>143</v>
      </c>
      <c r="R180">
        <f t="shared" si="94"/>
        <v>19891</v>
      </c>
      <c r="S180" s="29">
        <f t="shared" ca="1" si="81"/>
        <v>2.0705159957125074E-2</v>
      </c>
      <c r="T180" s="29">
        <f t="shared" ca="1" si="82"/>
        <v>1.3107877169514337E-2</v>
      </c>
      <c r="U180" s="29">
        <f t="shared" ca="1" si="83"/>
        <v>9.2586307148232461E-3</v>
      </c>
      <c r="V180" s="29">
        <f t="shared" ca="1" si="84"/>
        <v>-5.5215047035613418E-2</v>
      </c>
      <c r="W180" s="29">
        <f t="shared" ca="1" si="85"/>
        <v>1.3107877169514337E-2</v>
      </c>
      <c r="X180" s="29">
        <f t="shared" ca="1" si="86"/>
        <v>9.2586307148232461E-3</v>
      </c>
      <c r="Y180" s="29">
        <f t="shared" ca="1" si="87"/>
        <v>9.2586307148232461E-3</v>
      </c>
      <c r="Z180" s="29">
        <f t="shared" ca="1" si="88"/>
        <v>2.0705159957125074E-2</v>
      </c>
      <c r="AA180" s="29">
        <f t="shared" ca="1" si="89"/>
        <v>9.2586307148232461E-3</v>
      </c>
      <c r="AB180" s="29">
        <f t="shared" ca="1" si="90"/>
        <v>2.0705159957125074E-2</v>
      </c>
      <c r="AC180" s="29">
        <f t="shared" ca="1" si="91"/>
        <v>2.0705159957125074E-2</v>
      </c>
      <c r="AD180" s="29">
        <f t="shared" ca="1" si="92"/>
        <v>1.3107877169514337E-2</v>
      </c>
      <c r="AE180" s="29">
        <f t="shared" ca="1" si="93"/>
        <v>2.0705159957125074E-2</v>
      </c>
      <c r="AG180" s="39">
        <f t="shared" si="80"/>
        <v>147</v>
      </c>
    </row>
    <row r="181" spans="1:33" x14ac:dyDescent="0.25">
      <c r="A181">
        <f>Apartment!A151</f>
        <v>19884</v>
      </c>
      <c r="B181" s="36" cm="1">
        <f t="array" aca="1" ref="B181" ca="1">INDIRECT(B$34&amp;"!"&amp;"K"&amp;(7+$O181))</f>
        <v>-5.6227189174050674E-3</v>
      </c>
      <c r="C181" s="36" cm="1">
        <f t="array" aca="1" ref="C181" ca="1">INDIRECT(C$34&amp;"!"&amp;"K"&amp;(7+$O181))</f>
        <v>1.9568930661903128E-2</v>
      </c>
      <c r="D181" s="36" cm="1">
        <f t="array" aca="1" ref="D181" ca="1">INDIRECT(D$34&amp;"!"&amp;"K"&amp;(7+$O181))</f>
        <v>-9.4815732259893037E-3</v>
      </c>
      <c r="E181" s="36" cm="1">
        <f t="array" aca="1" ref="E181" ca="1">INDIRECT(E$34&amp;"!"&amp;"K"&amp;(7+$O181))</f>
        <v>0.14064153702139981</v>
      </c>
      <c r="F181" s="36" cm="1">
        <f t="array" aca="1" ref="F181" ca="1">INDIRECT(F$34&amp;"!"&amp;"K"&amp;(7+$O181))</f>
        <v>0</v>
      </c>
      <c r="G181" s="36" cm="1">
        <f t="array" aca="1" ref="G181" ca="1">INDIRECT(G$34&amp;"!"&amp;"K"&amp;(7+$O181))</f>
        <v>0</v>
      </c>
      <c r="H181" s="36" cm="1">
        <f t="array" aca="1" ref="H181" ca="1">INDIRECT(H$34&amp;"!"&amp;"K"&amp;(7+$O181))</f>
        <v>0</v>
      </c>
      <c r="I181" s="36" cm="1">
        <f t="array" aca="1" ref="I181" ca="1">INDIRECT(I$34&amp;"!"&amp;"K"&amp;(7+$O181))</f>
        <v>0</v>
      </c>
      <c r="J181" s="36" cm="1">
        <f t="array" aca="1" ref="J181" ca="1">INDIRECT(J$34&amp;"!"&amp;"K"&amp;(7+$O181))</f>
        <v>0</v>
      </c>
      <c r="K181" s="36" cm="1">
        <f t="array" aca="1" ref="K181" ca="1">INDIRECT(K$34&amp;"!"&amp;"K"&amp;(7+$O181))</f>
        <v>0</v>
      </c>
      <c r="L181" s="36" cm="1">
        <f t="array" aca="1" ref="L181" ca="1">INDIRECT(L$34&amp;"!"&amp;"K"&amp;(7+$O181))</f>
        <v>0</v>
      </c>
      <c r="M181" s="36" cm="1">
        <f t="array" aca="1" ref="M181" ca="1">INDIRECT(M$34&amp;"!"&amp;"K"&amp;(7+$O181))</f>
        <v>0</v>
      </c>
      <c r="N181" s="36" cm="1">
        <f t="array" aca="1" ref="N181" ca="1">INDIRECT(N$34&amp;"!"&amp;"K"&amp;(7+$O181))</f>
        <v>0</v>
      </c>
      <c r="O181" s="57">
        <f t="shared" si="95"/>
        <v>144</v>
      </c>
      <c r="R181">
        <f t="shared" si="94"/>
        <v>19884</v>
      </c>
      <c r="S181" s="29">
        <f t="shared" ca="1" si="81"/>
        <v>-5.6227189174050674E-3</v>
      </c>
      <c r="T181" s="29">
        <f t="shared" ca="1" si="82"/>
        <v>1.9568930661903128E-2</v>
      </c>
      <c r="U181" s="29">
        <f t="shared" ca="1" si="83"/>
        <v>-9.4815732259893037E-3</v>
      </c>
      <c r="V181" s="29">
        <f t="shared" ca="1" si="84"/>
        <v>0.14064153702139981</v>
      </c>
      <c r="W181" s="29">
        <f t="shared" ca="1" si="85"/>
        <v>1.9568930661903128E-2</v>
      </c>
      <c r="X181" s="29">
        <f t="shared" ca="1" si="86"/>
        <v>-9.4815732259893037E-3</v>
      </c>
      <c r="Y181" s="29">
        <f t="shared" ca="1" si="87"/>
        <v>-9.4815732259893037E-3</v>
      </c>
      <c r="Z181" s="29">
        <f t="shared" ca="1" si="88"/>
        <v>-5.6227189174050674E-3</v>
      </c>
      <c r="AA181" s="29">
        <f t="shared" ca="1" si="89"/>
        <v>-9.4815732259893037E-3</v>
      </c>
      <c r="AB181" s="29">
        <f t="shared" ca="1" si="90"/>
        <v>-5.6227189174050674E-3</v>
      </c>
      <c r="AC181" s="29">
        <f t="shared" ca="1" si="91"/>
        <v>-5.6227189174050674E-3</v>
      </c>
      <c r="AD181" s="29">
        <f t="shared" ca="1" si="92"/>
        <v>1.9568930661903128E-2</v>
      </c>
      <c r="AE181" s="29">
        <f t="shared" ca="1" si="93"/>
        <v>-5.6227189174050674E-3</v>
      </c>
      <c r="AG181" s="39">
        <f t="shared" si="80"/>
        <v>148</v>
      </c>
    </row>
    <row r="182" spans="1:33" x14ac:dyDescent="0.25">
      <c r="A182">
        <f>Apartment!A152</f>
        <v>19883</v>
      </c>
      <c r="B182" s="36" cm="1">
        <f t="array" aca="1" ref="B182" ca="1">INDIRECT(B$34&amp;"!"&amp;"K"&amp;(7+$O182))</f>
        <v>6.6145362987373613E-2</v>
      </c>
      <c r="C182" s="36" cm="1">
        <f t="array" aca="1" ref="C182" ca="1">INDIRECT(C$34&amp;"!"&amp;"K"&amp;(7+$O182))</f>
        <v>4.2557437275278609E-2</v>
      </c>
      <c r="D182" s="36" cm="1">
        <f t="array" aca="1" ref="D182" ca="1">INDIRECT(D$34&amp;"!"&amp;"K"&amp;(7+$O182))</f>
        <v>4.6038328402285389E-2</v>
      </c>
      <c r="E182" s="36" cm="1">
        <f t="array" aca="1" ref="E182" ca="1">INDIRECT(E$34&amp;"!"&amp;"K"&amp;(7+$O182))</f>
        <v>1.7538120109589217E-2</v>
      </c>
      <c r="F182" s="36" cm="1">
        <f t="array" aca="1" ref="F182" ca="1">INDIRECT(F$34&amp;"!"&amp;"K"&amp;(7+$O182))</f>
        <v>0</v>
      </c>
      <c r="G182" s="36" cm="1">
        <f t="array" aca="1" ref="G182" ca="1">INDIRECT(G$34&amp;"!"&amp;"K"&amp;(7+$O182))</f>
        <v>0</v>
      </c>
      <c r="H182" s="36" cm="1">
        <f t="array" aca="1" ref="H182" ca="1">INDIRECT(H$34&amp;"!"&amp;"K"&amp;(7+$O182))</f>
        <v>0</v>
      </c>
      <c r="I182" s="36" cm="1">
        <f t="array" aca="1" ref="I182" ca="1">INDIRECT(I$34&amp;"!"&amp;"K"&amp;(7+$O182))</f>
        <v>0</v>
      </c>
      <c r="J182" s="36" cm="1">
        <f t="array" aca="1" ref="J182" ca="1">INDIRECT(J$34&amp;"!"&amp;"K"&amp;(7+$O182))</f>
        <v>0</v>
      </c>
      <c r="K182" s="36" cm="1">
        <f t="array" aca="1" ref="K182" ca="1">INDIRECT(K$34&amp;"!"&amp;"K"&amp;(7+$O182))</f>
        <v>0</v>
      </c>
      <c r="L182" s="36" cm="1">
        <f t="array" aca="1" ref="L182" ca="1">INDIRECT(L$34&amp;"!"&amp;"K"&amp;(7+$O182))</f>
        <v>0</v>
      </c>
      <c r="M182" s="36" cm="1">
        <f t="array" aca="1" ref="M182" ca="1">INDIRECT(M$34&amp;"!"&amp;"K"&amp;(7+$O182))</f>
        <v>0</v>
      </c>
      <c r="N182" s="36" cm="1">
        <f t="array" aca="1" ref="N182" ca="1">INDIRECT(N$34&amp;"!"&amp;"K"&amp;(7+$O182))</f>
        <v>0</v>
      </c>
      <c r="O182" s="57">
        <f t="shared" si="95"/>
        <v>145</v>
      </c>
      <c r="R182">
        <f t="shared" si="94"/>
        <v>19883</v>
      </c>
      <c r="S182" s="29">
        <f t="shared" ca="1" si="81"/>
        <v>6.6145362987373613E-2</v>
      </c>
      <c r="T182" s="29">
        <f t="shared" ca="1" si="82"/>
        <v>4.2557437275278609E-2</v>
      </c>
      <c r="U182" s="29">
        <f t="shared" ca="1" si="83"/>
        <v>4.6038328402285389E-2</v>
      </c>
      <c r="V182" s="29">
        <f t="shared" ca="1" si="84"/>
        <v>1.7538120109589217E-2</v>
      </c>
      <c r="W182" s="29">
        <f t="shared" ca="1" si="85"/>
        <v>4.2557437275278609E-2</v>
      </c>
      <c r="X182" s="29">
        <f t="shared" ca="1" si="86"/>
        <v>4.6038328402285389E-2</v>
      </c>
      <c r="Y182" s="29">
        <f t="shared" ca="1" si="87"/>
        <v>4.6038328402285389E-2</v>
      </c>
      <c r="Z182" s="29">
        <f t="shared" ca="1" si="88"/>
        <v>6.6145362987373613E-2</v>
      </c>
      <c r="AA182" s="29">
        <f t="shared" ca="1" si="89"/>
        <v>4.6038328402285389E-2</v>
      </c>
      <c r="AB182" s="29">
        <f t="shared" ca="1" si="90"/>
        <v>6.6145362987373613E-2</v>
      </c>
      <c r="AC182" s="29">
        <f t="shared" ca="1" si="91"/>
        <v>6.6145362987373613E-2</v>
      </c>
      <c r="AD182" s="29">
        <f t="shared" ca="1" si="92"/>
        <v>4.2557437275278609E-2</v>
      </c>
      <c r="AE182" s="29">
        <f t="shared" ca="1" si="93"/>
        <v>6.6145362987373613E-2</v>
      </c>
      <c r="AG182" s="39">
        <f t="shared" si="80"/>
        <v>149</v>
      </c>
    </row>
    <row r="183" spans="1:33" x14ac:dyDescent="0.25">
      <c r="A183">
        <f>Apartment!A153</f>
        <v>19882</v>
      </c>
      <c r="B183" s="36" cm="1">
        <f t="array" aca="1" ref="B183" ca="1">INDIRECT(B$34&amp;"!"&amp;"K"&amp;(7+$O183))</f>
        <v>2.3081639505917684E-2</v>
      </c>
      <c r="C183" s="36" cm="1">
        <f t="array" aca="1" ref="C183" ca="1">INDIRECT(C$34&amp;"!"&amp;"K"&amp;(7+$O183))</f>
        <v>1.1894730140167065E-2</v>
      </c>
      <c r="D183" s="36" cm="1">
        <f t="array" aca="1" ref="D183" ca="1">INDIRECT(D$34&amp;"!"&amp;"K"&amp;(7+$O183))</f>
        <v>-4.417349095166001E-4</v>
      </c>
      <c r="E183" s="36" cm="1">
        <f t="array" aca="1" ref="E183" ca="1">INDIRECT(E$34&amp;"!"&amp;"K"&amp;(7+$O183))</f>
        <v>5.7455544760065536E-2</v>
      </c>
      <c r="F183" s="36" cm="1">
        <f t="array" aca="1" ref="F183" ca="1">INDIRECT(F$34&amp;"!"&amp;"K"&amp;(7+$O183))</f>
        <v>0</v>
      </c>
      <c r="G183" s="36" cm="1">
        <f t="array" aca="1" ref="G183" ca="1">INDIRECT(G$34&amp;"!"&amp;"K"&amp;(7+$O183))</f>
        <v>0</v>
      </c>
      <c r="H183" s="36" cm="1">
        <f t="array" aca="1" ref="H183" ca="1">INDIRECT(H$34&amp;"!"&amp;"K"&amp;(7+$O183))</f>
        <v>0</v>
      </c>
      <c r="I183" s="36" cm="1">
        <f t="array" aca="1" ref="I183" ca="1">INDIRECT(I$34&amp;"!"&amp;"K"&amp;(7+$O183))</f>
        <v>0</v>
      </c>
      <c r="J183" s="36" cm="1">
        <f t="array" aca="1" ref="J183" ca="1">INDIRECT(J$34&amp;"!"&amp;"K"&amp;(7+$O183))</f>
        <v>0</v>
      </c>
      <c r="K183" s="36" cm="1">
        <f t="array" aca="1" ref="K183" ca="1">INDIRECT(K$34&amp;"!"&amp;"K"&amp;(7+$O183))</f>
        <v>0</v>
      </c>
      <c r="L183" s="36" cm="1">
        <f t="array" aca="1" ref="L183" ca="1">INDIRECT(L$34&amp;"!"&amp;"K"&amp;(7+$O183))</f>
        <v>0</v>
      </c>
      <c r="M183" s="36" cm="1">
        <f t="array" aca="1" ref="M183" ca="1">INDIRECT(M$34&amp;"!"&amp;"K"&amp;(7+$O183))</f>
        <v>0</v>
      </c>
      <c r="N183" s="36" cm="1">
        <f t="array" aca="1" ref="N183" ca="1">INDIRECT(N$34&amp;"!"&amp;"K"&amp;(7+$O183))</f>
        <v>0</v>
      </c>
      <c r="O183" s="57">
        <f t="shared" si="95"/>
        <v>146</v>
      </c>
      <c r="R183">
        <f t="shared" si="94"/>
        <v>19882</v>
      </c>
      <c r="S183" s="29">
        <f t="shared" ca="1" si="81"/>
        <v>2.3081639505917684E-2</v>
      </c>
      <c r="T183" s="29">
        <f t="shared" ca="1" si="82"/>
        <v>1.1894730140167065E-2</v>
      </c>
      <c r="U183" s="29">
        <f t="shared" ca="1" si="83"/>
        <v>-4.417349095166001E-4</v>
      </c>
      <c r="V183" s="29">
        <f t="shared" ca="1" si="84"/>
        <v>5.7455544760065536E-2</v>
      </c>
      <c r="W183" s="29">
        <f t="shared" ca="1" si="85"/>
        <v>1.1894730140167065E-2</v>
      </c>
      <c r="X183" s="29">
        <f t="shared" ca="1" si="86"/>
        <v>-4.417349095166001E-4</v>
      </c>
      <c r="Y183" s="29">
        <f t="shared" ca="1" si="87"/>
        <v>-4.417349095166001E-4</v>
      </c>
      <c r="Z183" s="29">
        <f t="shared" ca="1" si="88"/>
        <v>2.3081639505917684E-2</v>
      </c>
      <c r="AA183" s="29">
        <f t="shared" ca="1" si="89"/>
        <v>-4.417349095166001E-4</v>
      </c>
      <c r="AB183" s="29">
        <f t="shared" ca="1" si="90"/>
        <v>2.3081639505917684E-2</v>
      </c>
      <c r="AC183" s="29">
        <f t="shared" ca="1" si="91"/>
        <v>2.3081639505917684E-2</v>
      </c>
      <c r="AD183" s="29">
        <f t="shared" ca="1" si="92"/>
        <v>1.1894730140167065E-2</v>
      </c>
      <c r="AE183" s="29">
        <f t="shared" ca="1" si="93"/>
        <v>2.3081639505917684E-2</v>
      </c>
      <c r="AG183" s="39">
        <f t="shared" si="80"/>
        <v>150</v>
      </c>
    </row>
    <row r="184" spans="1:33" x14ac:dyDescent="0.25">
      <c r="A184">
        <f>Apartment!A154</f>
        <v>19881</v>
      </c>
      <c r="B184" s="36" cm="1">
        <f t="array" aca="1" ref="B184" ca="1">INDIRECT(B$34&amp;"!"&amp;"K"&amp;(7+$O184))</f>
        <v>1.0302255057137222E-2</v>
      </c>
      <c r="C184" s="36" cm="1">
        <f t="array" aca="1" ref="C184" ca="1">INDIRECT(C$34&amp;"!"&amp;"K"&amp;(7+$O184))</f>
        <v>1.3082310642604122E-2</v>
      </c>
      <c r="D184" s="36" cm="1">
        <f t="array" aca="1" ref="D184" ca="1">INDIRECT(D$34&amp;"!"&amp;"K"&amp;(7+$O184))</f>
        <v>3.6428879953628313E-2</v>
      </c>
      <c r="E184" s="36" cm="1">
        <f t="array" aca="1" ref="E184" ca="1">INDIRECT(E$34&amp;"!"&amp;"K"&amp;(7+$O184))</f>
        <v>-4.1496484942048273E-2</v>
      </c>
      <c r="F184" s="36" cm="1">
        <f t="array" aca="1" ref="F184" ca="1">INDIRECT(F$34&amp;"!"&amp;"K"&amp;(7+$O184))</f>
        <v>0</v>
      </c>
      <c r="G184" s="36" cm="1">
        <f t="array" aca="1" ref="G184" ca="1">INDIRECT(G$34&amp;"!"&amp;"K"&amp;(7+$O184))</f>
        <v>0</v>
      </c>
      <c r="H184" s="36" cm="1">
        <f t="array" aca="1" ref="H184" ca="1">INDIRECT(H$34&amp;"!"&amp;"K"&amp;(7+$O184))</f>
        <v>0</v>
      </c>
      <c r="I184" s="36" cm="1">
        <f t="array" aca="1" ref="I184" ca="1">INDIRECT(I$34&amp;"!"&amp;"K"&amp;(7+$O184))</f>
        <v>0</v>
      </c>
      <c r="J184" s="36" cm="1">
        <f t="array" aca="1" ref="J184" ca="1">INDIRECT(J$34&amp;"!"&amp;"K"&amp;(7+$O184))</f>
        <v>0</v>
      </c>
      <c r="K184" s="36" cm="1">
        <f t="array" aca="1" ref="K184" ca="1">INDIRECT(K$34&amp;"!"&amp;"K"&amp;(7+$O184))</f>
        <v>0</v>
      </c>
      <c r="L184" s="36" cm="1">
        <f t="array" aca="1" ref="L184" ca="1">INDIRECT(L$34&amp;"!"&amp;"K"&amp;(7+$O184))</f>
        <v>0</v>
      </c>
      <c r="M184" s="36" cm="1">
        <f t="array" aca="1" ref="M184" ca="1">INDIRECT(M$34&amp;"!"&amp;"K"&amp;(7+$O184))</f>
        <v>0</v>
      </c>
      <c r="N184" s="36" cm="1">
        <f t="array" aca="1" ref="N184" ca="1">INDIRECT(N$34&amp;"!"&amp;"K"&amp;(7+$O184))</f>
        <v>0</v>
      </c>
      <c r="O184" s="57">
        <f t="shared" si="95"/>
        <v>147</v>
      </c>
      <c r="R184">
        <f t="shared" si="94"/>
        <v>19881</v>
      </c>
      <c r="S184" s="29">
        <f t="shared" ca="1" si="81"/>
        <v>1.0302255057137222E-2</v>
      </c>
      <c r="T184" s="29">
        <f t="shared" ca="1" si="82"/>
        <v>1.3082310642604122E-2</v>
      </c>
      <c r="U184" s="29">
        <f t="shared" ca="1" si="83"/>
        <v>3.6428879953628313E-2</v>
      </c>
      <c r="V184" s="29">
        <f t="shared" ca="1" si="84"/>
        <v>-4.1496484942048273E-2</v>
      </c>
      <c r="W184" s="29">
        <f t="shared" ca="1" si="85"/>
        <v>1.3082310642604122E-2</v>
      </c>
      <c r="X184" s="29">
        <f t="shared" ca="1" si="86"/>
        <v>3.6428879953628313E-2</v>
      </c>
      <c r="Y184" s="29">
        <f t="shared" ca="1" si="87"/>
        <v>3.6428879953628313E-2</v>
      </c>
      <c r="Z184" s="29">
        <f t="shared" ca="1" si="88"/>
        <v>1.0302255057137222E-2</v>
      </c>
      <c r="AA184" s="29">
        <f t="shared" ca="1" si="89"/>
        <v>3.6428879953628313E-2</v>
      </c>
      <c r="AB184" s="29">
        <f t="shared" ca="1" si="90"/>
        <v>1.0302255057137222E-2</v>
      </c>
      <c r="AC184" s="29">
        <f t="shared" ca="1" si="91"/>
        <v>1.0302255057137222E-2</v>
      </c>
      <c r="AD184" s="29">
        <f t="shared" ca="1" si="92"/>
        <v>1.3082310642604122E-2</v>
      </c>
      <c r="AE184" s="29">
        <f t="shared" ca="1" si="93"/>
        <v>1.0302255057137222E-2</v>
      </c>
      <c r="AG184" s="39">
        <f t="shared" si="80"/>
        <v>151</v>
      </c>
    </row>
    <row r="185" spans="1:33" x14ac:dyDescent="0.25">
      <c r="A185">
        <f>Apartment!A155</f>
        <v>19874</v>
      </c>
      <c r="B185" s="36" cm="1">
        <f t="array" aca="1" ref="B185" ca="1">INDIRECT(B$34&amp;"!"&amp;"K"&amp;(7+$O185))</f>
        <v>3.0192049542602906E-2</v>
      </c>
      <c r="C185" s="36" cm="1">
        <f t="array" aca="1" ref="C185" ca="1">INDIRECT(C$34&amp;"!"&amp;"K"&amp;(7+$O185))</f>
        <v>3.951389657701565E-2</v>
      </c>
      <c r="D185" s="36" cm="1">
        <f t="array" aca="1" ref="D185" ca="1">INDIRECT(D$34&amp;"!"&amp;"K"&amp;(7+$O185))</f>
        <v>-1.831947000738221E-2</v>
      </c>
      <c r="E185" s="36" cm="1">
        <f t="array" aca="1" ref="E185" ca="1">INDIRECT(E$34&amp;"!"&amp;"K"&amp;(7+$O185))</f>
        <v>0.10371944209568862</v>
      </c>
      <c r="F185" s="36" cm="1">
        <f t="array" aca="1" ref="F185" ca="1">INDIRECT(F$34&amp;"!"&amp;"K"&amp;(7+$O185))</f>
        <v>0</v>
      </c>
      <c r="G185" s="36" cm="1">
        <f t="array" aca="1" ref="G185" ca="1">INDIRECT(G$34&amp;"!"&amp;"K"&amp;(7+$O185))</f>
        <v>0</v>
      </c>
      <c r="H185" s="36" cm="1">
        <f t="array" aca="1" ref="H185" ca="1">INDIRECT(H$34&amp;"!"&amp;"K"&amp;(7+$O185))</f>
        <v>0</v>
      </c>
      <c r="I185" s="36" cm="1">
        <f t="array" aca="1" ref="I185" ca="1">INDIRECT(I$34&amp;"!"&amp;"K"&amp;(7+$O185))</f>
        <v>0</v>
      </c>
      <c r="J185" s="36" cm="1">
        <f t="array" aca="1" ref="J185" ca="1">INDIRECT(J$34&amp;"!"&amp;"K"&amp;(7+$O185))</f>
        <v>0</v>
      </c>
      <c r="K185" s="36" cm="1">
        <f t="array" aca="1" ref="K185" ca="1">INDIRECT(K$34&amp;"!"&amp;"K"&amp;(7+$O185))</f>
        <v>0</v>
      </c>
      <c r="L185" s="36" cm="1">
        <f t="array" aca="1" ref="L185" ca="1">INDIRECT(L$34&amp;"!"&amp;"K"&amp;(7+$O185))</f>
        <v>0</v>
      </c>
      <c r="M185" s="36" cm="1">
        <f t="array" aca="1" ref="M185" ca="1">INDIRECT(M$34&amp;"!"&amp;"K"&amp;(7+$O185))</f>
        <v>0</v>
      </c>
      <c r="N185" s="36" cm="1">
        <f t="array" aca="1" ref="N185" ca="1">INDIRECT(N$34&amp;"!"&amp;"K"&amp;(7+$O185))</f>
        <v>0</v>
      </c>
      <c r="O185" s="57">
        <f t="shared" si="95"/>
        <v>148</v>
      </c>
      <c r="R185">
        <f t="shared" si="94"/>
        <v>19874</v>
      </c>
      <c r="S185" s="29">
        <f t="shared" ca="1" si="81"/>
        <v>3.0192049542602906E-2</v>
      </c>
      <c r="T185" s="29">
        <f t="shared" ca="1" si="82"/>
        <v>3.951389657701565E-2</v>
      </c>
      <c r="U185" s="29">
        <f t="shared" ca="1" si="83"/>
        <v>-1.831947000738221E-2</v>
      </c>
      <c r="V185" s="29">
        <f t="shared" ca="1" si="84"/>
        <v>0.10371944209568862</v>
      </c>
      <c r="W185" s="29">
        <f t="shared" ca="1" si="85"/>
        <v>3.951389657701565E-2</v>
      </c>
      <c r="X185" s="29">
        <f t="shared" ca="1" si="86"/>
        <v>-1.831947000738221E-2</v>
      </c>
      <c r="Y185" s="29">
        <f t="shared" ca="1" si="87"/>
        <v>-1.831947000738221E-2</v>
      </c>
      <c r="Z185" s="29">
        <f t="shared" ca="1" si="88"/>
        <v>3.0192049542602906E-2</v>
      </c>
      <c r="AA185" s="29">
        <f t="shared" ca="1" si="89"/>
        <v>-1.831947000738221E-2</v>
      </c>
      <c r="AB185" s="29">
        <f t="shared" ca="1" si="90"/>
        <v>3.0192049542602906E-2</v>
      </c>
      <c r="AC185" s="29">
        <f t="shared" ca="1" si="91"/>
        <v>3.0192049542602906E-2</v>
      </c>
      <c r="AD185" s="29">
        <f t="shared" ca="1" si="92"/>
        <v>3.951389657701565E-2</v>
      </c>
      <c r="AE185" s="29">
        <f t="shared" ca="1" si="93"/>
        <v>3.0192049542602906E-2</v>
      </c>
      <c r="AG185" s="39">
        <f t="shared" si="80"/>
        <v>152</v>
      </c>
    </row>
    <row r="186" spans="1:33" x14ac:dyDescent="0.25">
      <c r="A186">
        <f>Apartment!A156</f>
        <v>19873</v>
      </c>
      <c r="B186" s="36" cm="1">
        <f t="array" aca="1" ref="B186" ca="1">INDIRECT(B$34&amp;"!"&amp;"K"&amp;(7+$O186))</f>
        <v>4.7338745137464722E-2</v>
      </c>
      <c r="C186" s="36" cm="1">
        <f t="array" aca="1" ref="C186" ca="1">INDIRECT(C$34&amp;"!"&amp;"K"&amp;(7+$O186))</f>
        <v>4.0216503642308776E-2</v>
      </c>
      <c r="D186" s="36" cm="1">
        <f t="array" aca="1" ref="D186" ca="1">INDIRECT(D$34&amp;"!"&amp;"K"&amp;(7+$O186))</f>
        <v>7.5654524043886173E-2</v>
      </c>
      <c r="E186" s="36" cm="1">
        <f t="array" aca="1" ref="E186" ca="1">INDIRECT(E$34&amp;"!"&amp;"K"&amp;(7+$O186))</f>
        <v>1.7078934543176549E-2</v>
      </c>
      <c r="F186" s="36" cm="1">
        <f t="array" aca="1" ref="F186" ca="1">INDIRECT(F$34&amp;"!"&amp;"K"&amp;(7+$O186))</f>
        <v>0</v>
      </c>
      <c r="G186" s="36" cm="1">
        <f t="array" aca="1" ref="G186" ca="1">INDIRECT(G$34&amp;"!"&amp;"K"&amp;(7+$O186))</f>
        <v>0</v>
      </c>
      <c r="H186" s="36" cm="1">
        <f t="array" aca="1" ref="H186" ca="1">INDIRECT(H$34&amp;"!"&amp;"K"&amp;(7+$O186))</f>
        <v>0</v>
      </c>
      <c r="I186" s="36" cm="1">
        <f t="array" aca="1" ref="I186" ca="1">INDIRECT(I$34&amp;"!"&amp;"K"&amp;(7+$O186))</f>
        <v>0</v>
      </c>
      <c r="J186" s="36" cm="1">
        <f t="array" aca="1" ref="J186" ca="1">INDIRECT(J$34&amp;"!"&amp;"K"&amp;(7+$O186))</f>
        <v>0</v>
      </c>
      <c r="K186" s="36" cm="1">
        <f t="array" aca="1" ref="K186" ca="1">INDIRECT(K$34&amp;"!"&amp;"K"&amp;(7+$O186))</f>
        <v>0</v>
      </c>
      <c r="L186" s="36" cm="1">
        <f t="array" aca="1" ref="L186" ca="1">INDIRECT(L$34&amp;"!"&amp;"K"&amp;(7+$O186))</f>
        <v>0</v>
      </c>
      <c r="M186" s="36" cm="1">
        <f t="array" aca="1" ref="M186" ca="1">INDIRECT(M$34&amp;"!"&amp;"K"&amp;(7+$O186))</f>
        <v>0</v>
      </c>
      <c r="N186" s="36" cm="1">
        <f t="array" aca="1" ref="N186" ca="1">INDIRECT(N$34&amp;"!"&amp;"K"&amp;(7+$O186))</f>
        <v>0</v>
      </c>
      <c r="O186" s="57">
        <f t="shared" si="95"/>
        <v>149</v>
      </c>
      <c r="R186">
        <f t="shared" si="94"/>
        <v>19873</v>
      </c>
      <c r="S186" s="29">
        <f t="shared" ca="1" si="81"/>
        <v>4.7338745137464722E-2</v>
      </c>
      <c r="T186" s="29">
        <f t="shared" ca="1" si="82"/>
        <v>4.0216503642308776E-2</v>
      </c>
      <c r="U186" s="29">
        <f t="shared" ca="1" si="83"/>
        <v>7.5654524043886173E-2</v>
      </c>
      <c r="V186" s="29">
        <f t="shared" ca="1" si="84"/>
        <v>1.7078934543176549E-2</v>
      </c>
      <c r="W186" s="29">
        <f t="shared" ca="1" si="85"/>
        <v>4.0216503642308776E-2</v>
      </c>
      <c r="X186" s="29">
        <f t="shared" ca="1" si="86"/>
        <v>7.5654524043886173E-2</v>
      </c>
      <c r="Y186" s="29">
        <f t="shared" ca="1" si="87"/>
        <v>7.5654524043886173E-2</v>
      </c>
      <c r="Z186" s="29">
        <f t="shared" ca="1" si="88"/>
        <v>4.7338745137464722E-2</v>
      </c>
      <c r="AA186" s="29">
        <f t="shared" ca="1" si="89"/>
        <v>7.5654524043886173E-2</v>
      </c>
      <c r="AB186" s="29">
        <f t="shared" ca="1" si="90"/>
        <v>4.7338745137464722E-2</v>
      </c>
      <c r="AC186" s="29">
        <f t="shared" ca="1" si="91"/>
        <v>4.7338745137464722E-2</v>
      </c>
      <c r="AD186" s="29">
        <f t="shared" ca="1" si="92"/>
        <v>4.0216503642308776E-2</v>
      </c>
      <c r="AE186" s="29">
        <f t="shared" ca="1" si="93"/>
        <v>4.7338745137464722E-2</v>
      </c>
      <c r="AG186" s="39">
        <f t="shared" si="80"/>
        <v>153</v>
      </c>
    </row>
    <row r="187" spans="1:33" x14ac:dyDescent="0.25">
      <c r="A187">
        <f>Apartment!A157</f>
        <v>19872</v>
      </c>
      <c r="B187" s="36" cm="1">
        <f t="array" aca="1" ref="B187" ca="1">INDIRECT(B$34&amp;"!"&amp;"K"&amp;(7+$O187))</f>
        <v>-7.5330762423827524E-3</v>
      </c>
      <c r="C187" s="36" cm="1">
        <f t="array" aca="1" ref="C187" ca="1">INDIRECT(C$34&amp;"!"&amp;"K"&amp;(7+$O187))</f>
        <v>3.5241282771667493E-3</v>
      </c>
      <c r="D187" s="36" cm="1">
        <f t="array" aca="1" ref="D187" ca="1">INDIRECT(D$34&amp;"!"&amp;"K"&amp;(7+$O187))</f>
        <v>-4.8739438506247068E-2</v>
      </c>
      <c r="E187" s="36" cm="1">
        <f t="array" aca="1" ref="E187" ca="1">INDIRECT(E$34&amp;"!"&amp;"K"&amp;(7+$O187))</f>
        <v>3.9402249573235792E-2</v>
      </c>
      <c r="F187" s="36" cm="1">
        <f t="array" aca="1" ref="F187" ca="1">INDIRECT(F$34&amp;"!"&amp;"K"&amp;(7+$O187))</f>
        <v>0</v>
      </c>
      <c r="G187" s="36" cm="1">
        <f t="array" aca="1" ref="G187" ca="1">INDIRECT(G$34&amp;"!"&amp;"K"&amp;(7+$O187))</f>
        <v>0</v>
      </c>
      <c r="H187" s="36" cm="1">
        <f t="array" aca="1" ref="H187" ca="1">INDIRECT(H$34&amp;"!"&amp;"K"&amp;(7+$O187))</f>
        <v>0</v>
      </c>
      <c r="I187" s="36" cm="1">
        <f t="array" aca="1" ref="I187" ca="1">INDIRECT(I$34&amp;"!"&amp;"K"&amp;(7+$O187))</f>
        <v>0</v>
      </c>
      <c r="J187" s="36" cm="1">
        <f t="array" aca="1" ref="J187" ca="1">INDIRECT(J$34&amp;"!"&amp;"K"&amp;(7+$O187))</f>
        <v>0</v>
      </c>
      <c r="K187" s="36" cm="1">
        <f t="array" aca="1" ref="K187" ca="1">INDIRECT(K$34&amp;"!"&amp;"K"&amp;(7+$O187))</f>
        <v>0</v>
      </c>
      <c r="L187" s="36" cm="1">
        <f t="array" aca="1" ref="L187" ca="1">INDIRECT(L$34&amp;"!"&amp;"K"&amp;(7+$O187))</f>
        <v>0</v>
      </c>
      <c r="M187" s="36" cm="1">
        <f t="array" aca="1" ref="M187" ca="1">INDIRECT(M$34&amp;"!"&amp;"K"&amp;(7+$O187))</f>
        <v>0</v>
      </c>
      <c r="N187" s="36" cm="1">
        <f t="array" aca="1" ref="N187" ca="1">INDIRECT(N$34&amp;"!"&amp;"K"&amp;(7+$O187))</f>
        <v>0</v>
      </c>
      <c r="O187" s="57">
        <f t="shared" si="95"/>
        <v>150</v>
      </c>
      <c r="R187">
        <f t="shared" si="94"/>
        <v>19872</v>
      </c>
      <c r="S187" s="29">
        <f t="shared" ca="1" si="81"/>
        <v>-7.5330762423827524E-3</v>
      </c>
      <c r="T187" s="29">
        <f t="shared" ca="1" si="82"/>
        <v>3.5241282771667493E-3</v>
      </c>
      <c r="U187" s="29">
        <f t="shared" ca="1" si="83"/>
        <v>-4.8739438506247068E-2</v>
      </c>
      <c r="V187" s="29">
        <f t="shared" ca="1" si="84"/>
        <v>3.9402249573235792E-2</v>
      </c>
      <c r="W187" s="29">
        <f t="shared" ca="1" si="85"/>
        <v>3.5241282771667493E-3</v>
      </c>
      <c r="X187" s="29">
        <f t="shared" ca="1" si="86"/>
        <v>-4.8739438506247068E-2</v>
      </c>
      <c r="Y187" s="29">
        <f t="shared" ca="1" si="87"/>
        <v>-4.8739438506247068E-2</v>
      </c>
      <c r="Z187" s="29">
        <f t="shared" ca="1" si="88"/>
        <v>-7.5330762423827524E-3</v>
      </c>
      <c r="AA187" s="29">
        <f t="shared" ca="1" si="89"/>
        <v>-4.8739438506247068E-2</v>
      </c>
      <c r="AB187" s="29">
        <f t="shared" ca="1" si="90"/>
        <v>-7.5330762423827524E-3</v>
      </c>
      <c r="AC187" s="29">
        <f t="shared" ca="1" si="91"/>
        <v>-7.5330762423827524E-3</v>
      </c>
      <c r="AD187" s="29">
        <f t="shared" ca="1" si="92"/>
        <v>3.5241282771667493E-3</v>
      </c>
      <c r="AE187" s="29">
        <f t="shared" ca="1" si="93"/>
        <v>-7.5330762423827524E-3</v>
      </c>
      <c r="AG187" s="39">
        <f t="shared" si="80"/>
        <v>154</v>
      </c>
    </row>
    <row r="188" spans="1:33" x14ac:dyDescent="0.25">
      <c r="A188">
        <f>Apartment!A158</f>
        <v>19871</v>
      </c>
      <c r="B188" s="36" cm="1">
        <f t="array" aca="1" ref="B188" ca="1">INDIRECT(B$34&amp;"!"&amp;"K"&amp;(7+$O188))</f>
        <v>-1.3077883566308235E-2</v>
      </c>
      <c r="C188" s="36" cm="1">
        <f t="array" aca="1" ref="C188" ca="1">INDIRECT(C$34&amp;"!"&amp;"K"&amp;(7+$O188))</f>
        <v>2.7247210556593737E-2</v>
      </c>
      <c r="D188" s="36" cm="1">
        <f t="array" aca="1" ref="D188" ca="1">INDIRECT(D$34&amp;"!"&amp;"K"&amp;(7+$O188))</f>
        <v>3.1252259936944249E-2</v>
      </c>
      <c r="E188" s="36" cm="1">
        <f t="array" aca="1" ref="E188" ca="1">INDIRECT(E$34&amp;"!"&amp;"K"&amp;(7+$O188))</f>
        <v>-4.7172239318030162E-2</v>
      </c>
      <c r="F188" s="36" cm="1">
        <f t="array" aca="1" ref="F188" ca="1">INDIRECT(F$34&amp;"!"&amp;"K"&amp;(7+$O188))</f>
        <v>0</v>
      </c>
      <c r="G188" s="36" cm="1">
        <f t="array" aca="1" ref="G188" ca="1">INDIRECT(G$34&amp;"!"&amp;"K"&amp;(7+$O188))</f>
        <v>0</v>
      </c>
      <c r="H188" s="36" cm="1">
        <f t="array" aca="1" ref="H188" ca="1">INDIRECT(H$34&amp;"!"&amp;"K"&amp;(7+$O188))</f>
        <v>0</v>
      </c>
      <c r="I188" s="36" cm="1">
        <f t="array" aca="1" ref="I188" ca="1">INDIRECT(I$34&amp;"!"&amp;"K"&amp;(7+$O188))</f>
        <v>0</v>
      </c>
      <c r="J188" s="36" cm="1">
        <f t="array" aca="1" ref="J188" ca="1">INDIRECT(J$34&amp;"!"&amp;"K"&amp;(7+$O188))</f>
        <v>0</v>
      </c>
      <c r="K188" s="36" cm="1">
        <f t="array" aca="1" ref="K188" ca="1">INDIRECT(K$34&amp;"!"&amp;"K"&amp;(7+$O188))</f>
        <v>0</v>
      </c>
      <c r="L188" s="36" cm="1">
        <f t="array" aca="1" ref="L188" ca="1">INDIRECT(L$34&amp;"!"&amp;"K"&amp;(7+$O188))</f>
        <v>0</v>
      </c>
      <c r="M188" s="36" cm="1">
        <f t="array" aca="1" ref="M188" ca="1">INDIRECT(M$34&amp;"!"&amp;"K"&amp;(7+$O188))</f>
        <v>0</v>
      </c>
      <c r="N188" s="36" cm="1">
        <f t="array" aca="1" ref="N188" ca="1">INDIRECT(N$34&amp;"!"&amp;"K"&amp;(7+$O188))</f>
        <v>0</v>
      </c>
      <c r="O188" s="57">
        <f t="shared" si="95"/>
        <v>151</v>
      </c>
      <c r="R188">
        <f t="shared" si="94"/>
        <v>19871</v>
      </c>
      <c r="S188" s="29">
        <f t="shared" ca="1" si="81"/>
        <v>-1.3077883566308235E-2</v>
      </c>
      <c r="T188" s="29">
        <f t="shared" ca="1" si="82"/>
        <v>2.7247210556593737E-2</v>
      </c>
      <c r="U188" s="29">
        <f t="shared" ca="1" si="83"/>
        <v>3.1252259936944249E-2</v>
      </c>
      <c r="V188" s="29">
        <f t="shared" ca="1" si="84"/>
        <v>-4.7172239318030162E-2</v>
      </c>
      <c r="W188" s="29">
        <f t="shared" ca="1" si="85"/>
        <v>2.7247210556593737E-2</v>
      </c>
      <c r="X188" s="29">
        <f t="shared" ca="1" si="86"/>
        <v>3.1252259936944249E-2</v>
      </c>
      <c r="Y188" s="29">
        <f t="shared" ca="1" si="87"/>
        <v>3.1252259936944249E-2</v>
      </c>
      <c r="Z188" s="29">
        <f t="shared" ca="1" si="88"/>
        <v>-1.3077883566308235E-2</v>
      </c>
      <c r="AA188" s="29">
        <f t="shared" ca="1" si="89"/>
        <v>3.1252259936944249E-2</v>
      </c>
      <c r="AB188" s="29">
        <f t="shared" ca="1" si="90"/>
        <v>-1.3077883566308235E-2</v>
      </c>
      <c r="AC188" s="29">
        <f t="shared" ca="1" si="91"/>
        <v>-1.3077883566308235E-2</v>
      </c>
      <c r="AD188" s="29">
        <f t="shared" ca="1" si="92"/>
        <v>2.7247210556593737E-2</v>
      </c>
      <c r="AE188" s="29">
        <f t="shared" ca="1" si="93"/>
        <v>-1.3077883566308235E-2</v>
      </c>
      <c r="AG188" s="39">
        <f t="shared" si="80"/>
        <v>155</v>
      </c>
    </row>
    <row r="189" spans="1:33" x14ac:dyDescent="0.25">
      <c r="A189">
        <f>Apartment!A159</f>
        <v>19864</v>
      </c>
      <c r="B189" s="36" cm="1">
        <f t="array" aca="1" ref="B189" ca="1">INDIRECT(B$34&amp;"!"&amp;"K"&amp;(7+$O189))</f>
        <v>6.9127602759458506E-2</v>
      </c>
      <c r="C189" s="36" cm="1">
        <f t="array" aca="1" ref="C189" ca="1">INDIRECT(C$34&amp;"!"&amp;"K"&amp;(7+$O189))</f>
        <v>2.6632419866829737E-2</v>
      </c>
      <c r="D189" s="36" cm="1">
        <f t="array" aca="1" ref="D189" ca="1">INDIRECT(D$34&amp;"!"&amp;"K"&amp;(7+$O189))</f>
        <v>4.6134647598838896E-5</v>
      </c>
      <c r="E189" s="36" cm="1">
        <f t="array" aca="1" ref="E189" ca="1">INDIRECT(E$34&amp;"!"&amp;"K"&amp;(7+$O189))</f>
        <v>0.11985480997814757</v>
      </c>
      <c r="F189" s="36" cm="1">
        <f t="array" aca="1" ref="F189" ca="1">INDIRECT(F$34&amp;"!"&amp;"K"&amp;(7+$O189))</f>
        <v>0</v>
      </c>
      <c r="G189" s="36" cm="1">
        <f t="array" aca="1" ref="G189" ca="1">INDIRECT(G$34&amp;"!"&amp;"K"&amp;(7+$O189))</f>
        <v>0</v>
      </c>
      <c r="H189" s="36" cm="1">
        <f t="array" aca="1" ref="H189" ca="1">INDIRECT(H$34&amp;"!"&amp;"K"&amp;(7+$O189))</f>
        <v>0</v>
      </c>
      <c r="I189" s="36" cm="1">
        <f t="array" aca="1" ref="I189" ca="1">INDIRECT(I$34&amp;"!"&amp;"K"&amp;(7+$O189))</f>
        <v>0</v>
      </c>
      <c r="J189" s="36" cm="1">
        <f t="array" aca="1" ref="J189" ca="1">INDIRECT(J$34&amp;"!"&amp;"K"&amp;(7+$O189))</f>
        <v>0</v>
      </c>
      <c r="K189" s="36" cm="1">
        <f t="array" aca="1" ref="K189" ca="1">INDIRECT(K$34&amp;"!"&amp;"K"&amp;(7+$O189))</f>
        <v>0</v>
      </c>
      <c r="L189" s="36" cm="1">
        <f t="array" aca="1" ref="L189" ca="1">INDIRECT(L$34&amp;"!"&amp;"K"&amp;(7+$O189))</f>
        <v>0</v>
      </c>
      <c r="M189" s="36" cm="1">
        <f t="array" aca="1" ref="M189" ca="1">INDIRECT(M$34&amp;"!"&amp;"K"&amp;(7+$O189))</f>
        <v>0</v>
      </c>
      <c r="N189" s="36" cm="1">
        <f t="array" aca="1" ref="N189" ca="1">INDIRECT(N$34&amp;"!"&amp;"K"&amp;(7+$O189))</f>
        <v>0</v>
      </c>
      <c r="O189" s="57">
        <f t="shared" si="95"/>
        <v>152</v>
      </c>
      <c r="R189">
        <f t="shared" si="94"/>
        <v>19864</v>
      </c>
      <c r="S189" s="29">
        <f t="shared" ca="1" si="81"/>
        <v>6.9127602759458506E-2</v>
      </c>
      <c r="T189" s="29">
        <f t="shared" ca="1" si="82"/>
        <v>2.6632419866829737E-2</v>
      </c>
      <c r="U189" s="29">
        <f t="shared" ca="1" si="83"/>
        <v>4.6134647598838896E-5</v>
      </c>
      <c r="V189" s="29">
        <f t="shared" ca="1" si="84"/>
        <v>0.11985480997814757</v>
      </c>
      <c r="W189" s="29">
        <f t="shared" ca="1" si="85"/>
        <v>2.6632419866829737E-2</v>
      </c>
      <c r="X189" s="29">
        <f t="shared" ca="1" si="86"/>
        <v>4.6134647598838896E-5</v>
      </c>
      <c r="Y189" s="29">
        <f t="shared" ca="1" si="87"/>
        <v>4.6134647598838896E-5</v>
      </c>
      <c r="Z189" s="29">
        <f t="shared" ca="1" si="88"/>
        <v>6.9127602759458506E-2</v>
      </c>
      <c r="AA189" s="29">
        <f t="shared" ca="1" si="89"/>
        <v>4.6134647598838896E-5</v>
      </c>
      <c r="AB189" s="29">
        <f t="shared" ca="1" si="90"/>
        <v>6.9127602759458506E-2</v>
      </c>
      <c r="AC189" s="29">
        <f t="shared" ca="1" si="91"/>
        <v>6.9127602759458506E-2</v>
      </c>
      <c r="AD189" s="29">
        <f t="shared" ca="1" si="92"/>
        <v>2.6632419866829737E-2</v>
      </c>
      <c r="AE189" s="29">
        <f t="shared" ca="1" si="93"/>
        <v>6.9127602759458506E-2</v>
      </c>
      <c r="AG189" s="39">
        <f t="shared" si="80"/>
        <v>156</v>
      </c>
    </row>
    <row r="190" spans="1:33" x14ac:dyDescent="0.25">
      <c r="A190">
        <f>Apartment!A160</f>
        <v>19863</v>
      </c>
      <c r="B190" s="36" cm="1">
        <f t="array" aca="1" ref="B190" ca="1">INDIRECT(B$34&amp;"!"&amp;"K"&amp;(7+$O190))</f>
        <v>2.8486824056694893E-4</v>
      </c>
      <c r="C190" s="36" cm="1">
        <f t="array" aca="1" ref="C190" ca="1">INDIRECT(C$34&amp;"!"&amp;"K"&amp;(7+$O190))</f>
        <v>1.4763829196031031E-2</v>
      </c>
      <c r="D190" s="36" cm="1">
        <f t="array" aca="1" ref="D190" ca="1">INDIRECT(D$34&amp;"!"&amp;"K"&amp;(7+$O190))</f>
        <v>2.4952151901025399E-3</v>
      </c>
      <c r="E190" s="36" cm="1">
        <f t="array" aca="1" ref="E190" ca="1">INDIRECT(E$34&amp;"!"&amp;"K"&amp;(7+$O190))</f>
        <v>1.1710915040356928E-2</v>
      </c>
      <c r="F190" s="36" cm="1">
        <f t="array" aca="1" ref="F190" ca="1">INDIRECT(F$34&amp;"!"&amp;"K"&amp;(7+$O190))</f>
        <v>0</v>
      </c>
      <c r="G190" s="36" cm="1">
        <f t="array" aca="1" ref="G190" ca="1">INDIRECT(G$34&amp;"!"&amp;"K"&amp;(7+$O190))</f>
        <v>0</v>
      </c>
      <c r="H190" s="36" cm="1">
        <f t="array" aca="1" ref="H190" ca="1">INDIRECT(H$34&amp;"!"&amp;"K"&amp;(7+$O190))</f>
        <v>0</v>
      </c>
      <c r="I190" s="36" cm="1">
        <f t="array" aca="1" ref="I190" ca="1">INDIRECT(I$34&amp;"!"&amp;"K"&amp;(7+$O190))</f>
        <v>0</v>
      </c>
      <c r="J190" s="36" cm="1">
        <f t="array" aca="1" ref="J190" ca="1">INDIRECT(J$34&amp;"!"&amp;"K"&amp;(7+$O190))</f>
        <v>0</v>
      </c>
      <c r="K190" s="36" cm="1">
        <f t="array" aca="1" ref="K190" ca="1">INDIRECT(K$34&amp;"!"&amp;"K"&amp;(7+$O190))</f>
        <v>0</v>
      </c>
      <c r="L190" s="36" cm="1">
        <f t="array" aca="1" ref="L190" ca="1">INDIRECT(L$34&amp;"!"&amp;"K"&amp;(7+$O190))</f>
        <v>0</v>
      </c>
      <c r="M190" s="36" cm="1">
        <f t="array" aca="1" ref="M190" ca="1">INDIRECT(M$34&amp;"!"&amp;"K"&amp;(7+$O190))</f>
        <v>0</v>
      </c>
      <c r="N190" s="36" cm="1">
        <f t="array" aca="1" ref="N190" ca="1">INDIRECT(N$34&amp;"!"&amp;"K"&amp;(7+$O190))</f>
        <v>0</v>
      </c>
      <c r="O190" s="57">
        <f t="shared" si="95"/>
        <v>153</v>
      </c>
      <c r="R190">
        <f t="shared" si="94"/>
        <v>19863</v>
      </c>
      <c r="S190" s="29">
        <f t="shared" ca="1" si="81"/>
        <v>2.8486824056694893E-4</v>
      </c>
      <c r="T190" s="29">
        <f t="shared" ca="1" si="82"/>
        <v>1.4763829196031031E-2</v>
      </c>
      <c r="U190" s="29">
        <f t="shared" ca="1" si="83"/>
        <v>2.4952151901025399E-3</v>
      </c>
      <c r="V190" s="29">
        <f t="shared" ca="1" si="84"/>
        <v>1.1710915040356928E-2</v>
      </c>
      <c r="W190" s="29">
        <f t="shared" ca="1" si="85"/>
        <v>1.4763829196031031E-2</v>
      </c>
      <c r="X190" s="29">
        <f t="shared" ca="1" si="86"/>
        <v>2.4952151901025399E-3</v>
      </c>
      <c r="Y190" s="29">
        <f t="shared" ca="1" si="87"/>
        <v>2.4952151901025399E-3</v>
      </c>
      <c r="Z190" s="29">
        <f t="shared" ca="1" si="88"/>
        <v>2.8486824056694893E-4</v>
      </c>
      <c r="AA190" s="29">
        <f t="shared" ca="1" si="89"/>
        <v>2.4952151901025399E-3</v>
      </c>
      <c r="AB190" s="29">
        <f t="shared" ca="1" si="90"/>
        <v>2.8486824056694893E-4</v>
      </c>
      <c r="AC190" s="29">
        <f t="shared" ca="1" si="91"/>
        <v>2.8486824056694893E-4</v>
      </c>
      <c r="AD190" s="29">
        <f t="shared" ca="1" si="92"/>
        <v>1.4763829196031031E-2</v>
      </c>
      <c r="AE190" s="29">
        <f t="shared" ca="1" si="93"/>
        <v>2.8486824056694893E-4</v>
      </c>
      <c r="AG190" s="39">
        <f t="shared" si="80"/>
        <v>157</v>
      </c>
    </row>
    <row r="191" spans="1:33" x14ac:dyDescent="0.25">
      <c r="A191">
        <f>Apartment!A161</f>
        <v>19862</v>
      </c>
      <c r="B191" s="36" cm="1">
        <f t="array" aca="1" ref="B191" ca="1">INDIRECT(B$34&amp;"!"&amp;"K"&amp;(7+$O191))</f>
        <v>-2.1660068446712755E-3</v>
      </c>
      <c r="C191" s="36" cm="1">
        <f t="array" aca="1" ref="C191" ca="1">INDIRECT(C$34&amp;"!"&amp;"K"&amp;(7+$O191))</f>
        <v>2.7612349396120006E-2</v>
      </c>
      <c r="D191" s="36" cm="1">
        <f t="array" aca="1" ref="D191" ca="1">INDIRECT(D$34&amp;"!"&amp;"K"&amp;(7+$O191))</f>
        <v>-9.5960431019918024E-3</v>
      </c>
      <c r="E191" s="36" cm="1">
        <f t="array" aca="1" ref="E191" ca="1">INDIRECT(E$34&amp;"!"&amp;"K"&amp;(7+$O191))</f>
        <v>3.7903873610172223E-2</v>
      </c>
      <c r="F191" s="36" cm="1">
        <f t="array" aca="1" ref="F191" ca="1">INDIRECT(F$34&amp;"!"&amp;"K"&amp;(7+$O191))</f>
        <v>0</v>
      </c>
      <c r="G191" s="36" cm="1">
        <f t="array" aca="1" ref="G191" ca="1">INDIRECT(G$34&amp;"!"&amp;"K"&amp;(7+$O191))</f>
        <v>0</v>
      </c>
      <c r="H191" s="36" cm="1">
        <f t="array" aca="1" ref="H191" ca="1">INDIRECT(H$34&amp;"!"&amp;"K"&amp;(7+$O191))</f>
        <v>0</v>
      </c>
      <c r="I191" s="36" cm="1">
        <f t="array" aca="1" ref="I191" ca="1">INDIRECT(I$34&amp;"!"&amp;"K"&amp;(7+$O191))</f>
        <v>0</v>
      </c>
      <c r="J191" s="36" cm="1">
        <f t="array" aca="1" ref="J191" ca="1">INDIRECT(J$34&amp;"!"&amp;"K"&amp;(7+$O191))</f>
        <v>0</v>
      </c>
      <c r="K191" s="36" cm="1">
        <f t="array" aca="1" ref="K191" ca="1">INDIRECT(K$34&amp;"!"&amp;"K"&amp;(7+$O191))</f>
        <v>0</v>
      </c>
      <c r="L191" s="36" cm="1">
        <f t="array" aca="1" ref="L191" ca="1">INDIRECT(L$34&amp;"!"&amp;"K"&amp;(7+$O191))</f>
        <v>0</v>
      </c>
      <c r="M191" s="36" cm="1">
        <f t="array" aca="1" ref="M191" ca="1">INDIRECT(M$34&amp;"!"&amp;"K"&amp;(7+$O191))</f>
        <v>0</v>
      </c>
      <c r="N191" s="36" cm="1">
        <f t="array" aca="1" ref="N191" ca="1">INDIRECT(N$34&amp;"!"&amp;"K"&amp;(7+$O191))</f>
        <v>0</v>
      </c>
      <c r="O191" s="57">
        <f t="shared" si="95"/>
        <v>154</v>
      </c>
      <c r="R191">
        <f t="shared" si="94"/>
        <v>19862</v>
      </c>
      <c r="S191" s="29">
        <f t="shared" ca="1" si="81"/>
        <v>-2.1660068446712755E-3</v>
      </c>
      <c r="T191" s="29">
        <f t="shared" ca="1" si="82"/>
        <v>2.7612349396120006E-2</v>
      </c>
      <c r="U191" s="29">
        <f t="shared" ca="1" si="83"/>
        <v>-9.5960431019918024E-3</v>
      </c>
      <c r="V191" s="29">
        <f t="shared" ca="1" si="84"/>
        <v>3.7903873610172223E-2</v>
      </c>
      <c r="W191" s="29">
        <f t="shared" ca="1" si="85"/>
        <v>2.7612349396120006E-2</v>
      </c>
      <c r="X191" s="29">
        <f t="shared" ca="1" si="86"/>
        <v>-9.5960431019918024E-3</v>
      </c>
      <c r="Y191" s="29">
        <f t="shared" ca="1" si="87"/>
        <v>-9.5960431019918024E-3</v>
      </c>
      <c r="Z191" s="29">
        <f t="shared" ca="1" si="88"/>
        <v>-2.1660068446712755E-3</v>
      </c>
      <c r="AA191" s="29">
        <f t="shared" ca="1" si="89"/>
        <v>-9.5960431019918024E-3</v>
      </c>
      <c r="AB191" s="29">
        <f t="shared" ca="1" si="90"/>
        <v>-2.1660068446712755E-3</v>
      </c>
      <c r="AC191" s="29">
        <f t="shared" ca="1" si="91"/>
        <v>-2.1660068446712755E-3</v>
      </c>
      <c r="AD191" s="29">
        <f t="shared" ca="1" si="92"/>
        <v>2.7612349396120006E-2</v>
      </c>
      <c r="AE191" s="29">
        <f t="shared" ca="1" si="93"/>
        <v>-2.1660068446712755E-3</v>
      </c>
      <c r="AG191" s="39">
        <f t="shared" si="80"/>
        <v>158</v>
      </c>
    </row>
    <row r="192" spans="1:33" x14ac:dyDescent="0.25">
      <c r="A192">
        <f>Apartment!A162</f>
        <v>19861</v>
      </c>
      <c r="B192" s="36" cm="1">
        <f t="array" aca="1" ref="B192" ca="1">INDIRECT(B$34&amp;"!"&amp;"K"&amp;(7+$O192))</f>
        <v>-7.4487877317129803E-3</v>
      </c>
      <c r="C192" s="36" cm="1">
        <f t="array" aca="1" ref="C192" ca="1">INDIRECT(C$34&amp;"!"&amp;"K"&amp;(7+$O192))</f>
        <v>-5.9229442013248867E-3</v>
      </c>
      <c r="D192" s="36" cm="1">
        <f t="array" aca="1" ref="D192" ca="1">INDIRECT(D$34&amp;"!"&amp;"K"&amp;(7+$O192))</f>
        <v>1.4768356404630145E-2</v>
      </c>
      <c r="E192" s="36" cm="1">
        <f t="array" aca="1" ref="E192" ca="1">INDIRECT(E$34&amp;"!"&amp;"K"&amp;(7+$O192))</f>
        <v>-6.1212458191381325E-2</v>
      </c>
      <c r="F192" s="36" cm="1">
        <f t="array" aca="1" ref="F192" ca="1">INDIRECT(F$34&amp;"!"&amp;"K"&amp;(7+$O192))</f>
        <v>0</v>
      </c>
      <c r="G192" s="36" cm="1">
        <f t="array" aca="1" ref="G192" ca="1">INDIRECT(G$34&amp;"!"&amp;"K"&amp;(7+$O192))</f>
        <v>0</v>
      </c>
      <c r="H192" s="36" cm="1">
        <f t="array" aca="1" ref="H192" ca="1">INDIRECT(H$34&amp;"!"&amp;"K"&amp;(7+$O192))</f>
        <v>0</v>
      </c>
      <c r="I192" s="36" cm="1">
        <f t="array" aca="1" ref="I192" ca="1">INDIRECT(I$34&amp;"!"&amp;"K"&amp;(7+$O192))</f>
        <v>0</v>
      </c>
      <c r="J192" s="36" cm="1">
        <f t="array" aca="1" ref="J192" ca="1">INDIRECT(J$34&amp;"!"&amp;"K"&amp;(7+$O192))</f>
        <v>0</v>
      </c>
      <c r="K192" s="36" cm="1">
        <f t="array" aca="1" ref="K192" ca="1">INDIRECT(K$34&amp;"!"&amp;"K"&amp;(7+$O192))</f>
        <v>0</v>
      </c>
      <c r="L192" s="36" cm="1">
        <f t="array" aca="1" ref="L192" ca="1">INDIRECT(L$34&amp;"!"&amp;"K"&amp;(7+$O192))</f>
        <v>0</v>
      </c>
      <c r="M192" s="36" cm="1">
        <f t="array" aca="1" ref="M192" ca="1">INDIRECT(M$34&amp;"!"&amp;"K"&amp;(7+$O192))</f>
        <v>0</v>
      </c>
      <c r="N192" s="36" cm="1">
        <f t="array" aca="1" ref="N192" ca="1">INDIRECT(N$34&amp;"!"&amp;"K"&amp;(7+$O192))</f>
        <v>0</v>
      </c>
      <c r="O192" s="57">
        <f t="shared" si="95"/>
        <v>155</v>
      </c>
      <c r="R192">
        <f t="shared" si="94"/>
        <v>19861</v>
      </c>
      <c r="S192" s="29">
        <f t="shared" ca="1" si="81"/>
        <v>-7.4487877317129803E-3</v>
      </c>
      <c r="T192" s="29">
        <f t="shared" ca="1" si="82"/>
        <v>-5.9229442013248867E-3</v>
      </c>
      <c r="U192" s="29">
        <f t="shared" ca="1" si="83"/>
        <v>1.4768356404630145E-2</v>
      </c>
      <c r="V192" s="29">
        <f t="shared" ca="1" si="84"/>
        <v>-6.1212458191381325E-2</v>
      </c>
      <c r="W192" s="29">
        <f t="shared" ca="1" si="85"/>
        <v>-5.9229442013248867E-3</v>
      </c>
      <c r="X192" s="29">
        <f t="shared" ca="1" si="86"/>
        <v>1.4768356404630145E-2</v>
      </c>
      <c r="Y192" s="29">
        <f t="shared" ca="1" si="87"/>
        <v>1.4768356404630145E-2</v>
      </c>
      <c r="Z192" s="29">
        <f t="shared" ca="1" si="88"/>
        <v>-7.4487877317129803E-3</v>
      </c>
      <c r="AA192" s="29">
        <f t="shared" ca="1" si="89"/>
        <v>1.4768356404630145E-2</v>
      </c>
      <c r="AB192" s="29">
        <f t="shared" ca="1" si="90"/>
        <v>-7.4487877317129803E-3</v>
      </c>
      <c r="AC192" s="29">
        <f t="shared" ca="1" si="91"/>
        <v>-7.4487877317129803E-3</v>
      </c>
      <c r="AD192" s="29">
        <f t="shared" ca="1" si="92"/>
        <v>-5.9229442013248867E-3</v>
      </c>
      <c r="AE192" s="29">
        <f t="shared" ca="1" si="93"/>
        <v>-7.4487877317129803E-3</v>
      </c>
      <c r="AG192" s="39">
        <f t="shared" si="80"/>
        <v>159</v>
      </c>
    </row>
    <row r="193" spans="1:33" x14ac:dyDescent="0.25">
      <c r="A193">
        <f>Apartment!A163</f>
        <v>19854</v>
      </c>
      <c r="B193" s="36" cm="1">
        <f t="array" aca="1" ref="B193" ca="1">INDIRECT(B$34&amp;"!"&amp;"K"&amp;(7+$O193))</f>
        <v>4.7231469575081508E-2</v>
      </c>
      <c r="C193" s="36" cm="1">
        <f t="array" aca="1" ref="C193" ca="1">INDIRECT(C$34&amp;"!"&amp;"K"&amp;(7+$O193))</f>
        <v>3.9301870114435422E-2</v>
      </c>
      <c r="D193" s="36" cm="1">
        <f t="array" aca="1" ref="D193" ca="1">INDIRECT(D$34&amp;"!"&amp;"K"&amp;(7+$O193))</f>
        <v>3.0667264172532294E-2</v>
      </c>
      <c r="E193" s="36" cm="1">
        <f t="array" aca="1" ref="E193" ca="1">INDIRECT(E$34&amp;"!"&amp;"K"&amp;(7+$O193))</f>
        <v>0.14118152717124355</v>
      </c>
      <c r="F193" s="36" cm="1">
        <f t="array" aca="1" ref="F193" ca="1">INDIRECT(F$34&amp;"!"&amp;"K"&amp;(7+$O193))</f>
        <v>0</v>
      </c>
      <c r="G193" s="36" cm="1">
        <f t="array" aca="1" ref="G193" ca="1">INDIRECT(G$34&amp;"!"&amp;"K"&amp;(7+$O193))</f>
        <v>0</v>
      </c>
      <c r="H193" s="36" cm="1">
        <f t="array" aca="1" ref="H193" ca="1">INDIRECT(H$34&amp;"!"&amp;"K"&amp;(7+$O193))</f>
        <v>0</v>
      </c>
      <c r="I193" s="36" cm="1">
        <f t="array" aca="1" ref="I193" ca="1">INDIRECT(I$34&amp;"!"&amp;"K"&amp;(7+$O193))</f>
        <v>0</v>
      </c>
      <c r="J193" s="36" cm="1">
        <f t="array" aca="1" ref="J193" ca="1">INDIRECT(J$34&amp;"!"&amp;"K"&amp;(7+$O193))</f>
        <v>0</v>
      </c>
      <c r="K193" s="36" cm="1">
        <f t="array" aca="1" ref="K193" ca="1">INDIRECT(K$34&amp;"!"&amp;"K"&amp;(7+$O193))</f>
        <v>0</v>
      </c>
      <c r="L193" s="36" cm="1">
        <f t="array" aca="1" ref="L193" ca="1">INDIRECT(L$34&amp;"!"&amp;"K"&amp;(7+$O193))</f>
        <v>0</v>
      </c>
      <c r="M193" s="36" cm="1">
        <f t="array" aca="1" ref="M193" ca="1">INDIRECT(M$34&amp;"!"&amp;"K"&amp;(7+$O193))</f>
        <v>0</v>
      </c>
      <c r="N193" s="36" cm="1">
        <f t="array" aca="1" ref="N193" ca="1">INDIRECT(N$34&amp;"!"&amp;"K"&amp;(7+$O193))</f>
        <v>0</v>
      </c>
      <c r="O193" s="57">
        <f t="shared" si="95"/>
        <v>156</v>
      </c>
      <c r="R193">
        <f t="shared" si="94"/>
        <v>19854</v>
      </c>
      <c r="S193" s="29">
        <f t="shared" ca="1" si="81"/>
        <v>4.7231469575081508E-2</v>
      </c>
      <c r="T193" s="29">
        <f t="shared" ca="1" si="82"/>
        <v>3.9301870114435422E-2</v>
      </c>
      <c r="U193" s="29">
        <f t="shared" ca="1" si="83"/>
        <v>3.0667264172532294E-2</v>
      </c>
      <c r="V193" s="29">
        <f t="shared" ca="1" si="84"/>
        <v>0.14118152717124355</v>
      </c>
      <c r="W193" s="29">
        <f t="shared" ca="1" si="85"/>
        <v>3.9301870114435422E-2</v>
      </c>
      <c r="X193" s="29">
        <f t="shared" ca="1" si="86"/>
        <v>3.0667264172532294E-2</v>
      </c>
      <c r="Y193" s="29">
        <f t="shared" ca="1" si="87"/>
        <v>3.0667264172532294E-2</v>
      </c>
      <c r="Z193" s="29">
        <f t="shared" ca="1" si="88"/>
        <v>4.7231469575081508E-2</v>
      </c>
      <c r="AA193" s="29">
        <f t="shared" ca="1" si="89"/>
        <v>3.0667264172532294E-2</v>
      </c>
      <c r="AB193" s="29">
        <f t="shared" ca="1" si="90"/>
        <v>4.7231469575081508E-2</v>
      </c>
      <c r="AC193" s="29">
        <f t="shared" ca="1" si="91"/>
        <v>4.7231469575081508E-2</v>
      </c>
      <c r="AD193" s="29">
        <f t="shared" ca="1" si="92"/>
        <v>3.9301870114435422E-2</v>
      </c>
      <c r="AE193" s="29">
        <f t="shared" ca="1" si="93"/>
        <v>4.7231469575081508E-2</v>
      </c>
      <c r="AG193" s="39">
        <f t="shared" si="80"/>
        <v>160</v>
      </c>
    </row>
    <row r="194" spans="1:33" x14ac:dyDescent="0.25">
      <c r="A194">
        <f>Apartment!A164</f>
        <v>19853</v>
      </c>
      <c r="B194" s="36" cm="1">
        <f t="array" aca="1" ref="B194" ca="1">INDIRECT(B$34&amp;"!"&amp;"K"&amp;(7+$O194))</f>
        <v>5.5788676334713072E-2</v>
      </c>
      <c r="C194" s="36" cm="1">
        <f t="array" aca="1" ref="C194" ca="1">INDIRECT(C$34&amp;"!"&amp;"K"&amp;(7+$O194))</f>
        <v>4.732212396255786E-2</v>
      </c>
      <c r="D194" s="36" cm="1">
        <f t="array" aca="1" ref="D194" ca="1">INDIRECT(D$34&amp;"!"&amp;"K"&amp;(7+$O194))</f>
        <v>3.3207793561748522E-2</v>
      </c>
      <c r="E194" s="36" cm="1">
        <f t="array" aca="1" ref="E194" ca="1">INDIRECT(E$34&amp;"!"&amp;"K"&amp;(7+$O194))</f>
        <v>-9.4351770871791141E-3</v>
      </c>
      <c r="F194" s="36" cm="1">
        <f t="array" aca="1" ref="F194" ca="1">INDIRECT(F$34&amp;"!"&amp;"K"&amp;(7+$O194))</f>
        <v>0</v>
      </c>
      <c r="G194" s="36" cm="1">
        <f t="array" aca="1" ref="G194" ca="1">INDIRECT(G$34&amp;"!"&amp;"K"&amp;(7+$O194))</f>
        <v>0</v>
      </c>
      <c r="H194" s="36" cm="1">
        <f t="array" aca="1" ref="H194" ca="1">INDIRECT(H$34&amp;"!"&amp;"K"&amp;(7+$O194))</f>
        <v>0</v>
      </c>
      <c r="I194" s="36" cm="1">
        <f t="array" aca="1" ref="I194" ca="1">INDIRECT(I$34&amp;"!"&amp;"K"&amp;(7+$O194))</f>
        <v>0</v>
      </c>
      <c r="J194" s="36" cm="1">
        <f t="array" aca="1" ref="J194" ca="1">INDIRECT(J$34&amp;"!"&amp;"K"&amp;(7+$O194))</f>
        <v>0</v>
      </c>
      <c r="K194" s="36" cm="1">
        <f t="array" aca="1" ref="K194" ca="1">INDIRECT(K$34&amp;"!"&amp;"K"&amp;(7+$O194))</f>
        <v>0</v>
      </c>
      <c r="L194" s="36" cm="1">
        <f t="array" aca="1" ref="L194" ca="1">INDIRECT(L$34&amp;"!"&amp;"K"&amp;(7+$O194))</f>
        <v>0</v>
      </c>
      <c r="M194" s="36" cm="1">
        <f t="array" aca="1" ref="M194" ca="1">INDIRECT(M$34&amp;"!"&amp;"K"&amp;(7+$O194))</f>
        <v>0</v>
      </c>
      <c r="N194" s="36" cm="1">
        <f t="array" aca="1" ref="N194" ca="1">INDIRECT(N$34&amp;"!"&amp;"K"&amp;(7+$O194))</f>
        <v>0</v>
      </c>
      <c r="O194" s="57">
        <f t="shared" si="95"/>
        <v>157</v>
      </c>
      <c r="R194">
        <f t="shared" si="94"/>
        <v>19853</v>
      </c>
      <c r="S194" s="29">
        <f t="shared" ca="1" si="81"/>
        <v>5.5788676334713072E-2</v>
      </c>
      <c r="T194" s="29">
        <f t="shared" ca="1" si="82"/>
        <v>4.732212396255786E-2</v>
      </c>
      <c r="U194" s="29">
        <f t="shared" ca="1" si="83"/>
        <v>3.3207793561748522E-2</v>
      </c>
      <c r="V194" s="29">
        <f t="shared" ca="1" si="84"/>
        <v>-9.4351770871791141E-3</v>
      </c>
      <c r="W194" s="29">
        <f t="shared" ca="1" si="85"/>
        <v>4.732212396255786E-2</v>
      </c>
      <c r="X194" s="29">
        <f t="shared" ca="1" si="86"/>
        <v>3.3207793561748522E-2</v>
      </c>
      <c r="Y194" s="29">
        <f t="shared" ca="1" si="87"/>
        <v>3.3207793561748522E-2</v>
      </c>
      <c r="Z194" s="29">
        <f t="shared" ca="1" si="88"/>
        <v>5.5788676334713072E-2</v>
      </c>
      <c r="AA194" s="29">
        <f t="shared" ca="1" si="89"/>
        <v>3.3207793561748522E-2</v>
      </c>
      <c r="AB194" s="29">
        <f t="shared" ca="1" si="90"/>
        <v>5.5788676334713072E-2</v>
      </c>
      <c r="AC194" s="29">
        <f t="shared" ca="1" si="91"/>
        <v>5.5788676334713072E-2</v>
      </c>
      <c r="AD194" s="29">
        <f t="shared" ca="1" si="92"/>
        <v>4.732212396255786E-2</v>
      </c>
      <c r="AE194" s="29">
        <f t="shared" ca="1" si="93"/>
        <v>5.5788676334713072E-2</v>
      </c>
      <c r="AG194" s="39">
        <f t="shared" si="80"/>
        <v>161</v>
      </c>
    </row>
    <row r="195" spans="1:33" x14ac:dyDescent="0.25">
      <c r="A195">
        <f>Apartment!A165</f>
        <v>19852</v>
      </c>
      <c r="B195" s="36" cm="1">
        <f t="array" aca="1" ref="B195" ca="1">INDIRECT(B$34&amp;"!"&amp;"K"&amp;(7+$O195))</f>
        <v>2.3378286801031267E-2</v>
      </c>
      <c r="C195" s="36" cm="1">
        <f t="array" aca="1" ref="C195" ca="1">INDIRECT(C$34&amp;"!"&amp;"K"&amp;(7+$O195))</f>
        <v>1.3026065262191411E-2</v>
      </c>
      <c r="D195" s="36" cm="1">
        <f t="array" aca="1" ref="D195" ca="1">INDIRECT(D$34&amp;"!"&amp;"K"&amp;(7+$O195))</f>
        <v>2.7680516258957066E-2</v>
      </c>
      <c r="E195" s="36" cm="1">
        <f t="array" aca="1" ref="E195" ca="1">INDIRECT(E$34&amp;"!"&amp;"K"&amp;(7+$O195))</f>
        <v>6.0670160061258249E-2</v>
      </c>
      <c r="F195" s="36" cm="1">
        <f t="array" aca="1" ref="F195" ca="1">INDIRECT(F$34&amp;"!"&amp;"K"&amp;(7+$O195))</f>
        <v>0</v>
      </c>
      <c r="G195" s="36" cm="1">
        <f t="array" aca="1" ref="G195" ca="1">INDIRECT(G$34&amp;"!"&amp;"K"&amp;(7+$O195))</f>
        <v>0</v>
      </c>
      <c r="H195" s="36" cm="1">
        <f t="array" aca="1" ref="H195" ca="1">INDIRECT(H$34&amp;"!"&amp;"K"&amp;(7+$O195))</f>
        <v>0</v>
      </c>
      <c r="I195" s="36" cm="1">
        <f t="array" aca="1" ref="I195" ca="1">INDIRECT(I$34&amp;"!"&amp;"K"&amp;(7+$O195))</f>
        <v>0</v>
      </c>
      <c r="J195" s="36" cm="1">
        <f t="array" aca="1" ref="J195" ca="1">INDIRECT(J$34&amp;"!"&amp;"K"&amp;(7+$O195))</f>
        <v>0</v>
      </c>
      <c r="K195" s="36" cm="1">
        <f t="array" aca="1" ref="K195" ca="1">INDIRECT(K$34&amp;"!"&amp;"K"&amp;(7+$O195))</f>
        <v>0</v>
      </c>
      <c r="L195" s="36" cm="1">
        <f t="array" aca="1" ref="L195" ca="1">INDIRECT(L$34&amp;"!"&amp;"K"&amp;(7+$O195))</f>
        <v>0</v>
      </c>
      <c r="M195" s="36" cm="1">
        <f t="array" aca="1" ref="M195" ca="1">INDIRECT(M$34&amp;"!"&amp;"K"&amp;(7+$O195))</f>
        <v>0</v>
      </c>
      <c r="N195" s="36" cm="1">
        <f t="array" aca="1" ref="N195" ca="1">INDIRECT(N$34&amp;"!"&amp;"K"&amp;(7+$O195))</f>
        <v>0</v>
      </c>
      <c r="O195" s="57">
        <f t="shared" si="95"/>
        <v>158</v>
      </c>
      <c r="R195">
        <f t="shared" si="94"/>
        <v>19852</v>
      </c>
      <c r="S195" s="29">
        <f t="shared" ca="1" si="81"/>
        <v>2.3378286801031267E-2</v>
      </c>
      <c r="T195" s="29">
        <f t="shared" ca="1" si="82"/>
        <v>1.3026065262191411E-2</v>
      </c>
      <c r="U195" s="29">
        <f t="shared" ca="1" si="83"/>
        <v>2.7680516258957066E-2</v>
      </c>
      <c r="V195" s="29">
        <f t="shared" ca="1" si="84"/>
        <v>6.0670160061258249E-2</v>
      </c>
      <c r="W195" s="29">
        <f t="shared" ca="1" si="85"/>
        <v>1.3026065262191411E-2</v>
      </c>
      <c r="X195" s="29">
        <f t="shared" ca="1" si="86"/>
        <v>2.7680516258957066E-2</v>
      </c>
      <c r="Y195" s="29">
        <f t="shared" ca="1" si="87"/>
        <v>2.7680516258957066E-2</v>
      </c>
      <c r="Z195" s="29">
        <f t="shared" ca="1" si="88"/>
        <v>2.3378286801031267E-2</v>
      </c>
      <c r="AA195" s="29">
        <f t="shared" ca="1" si="89"/>
        <v>2.7680516258957066E-2</v>
      </c>
      <c r="AB195" s="29">
        <f t="shared" ca="1" si="90"/>
        <v>2.3378286801031267E-2</v>
      </c>
      <c r="AC195" s="29">
        <f t="shared" ca="1" si="91"/>
        <v>2.3378286801031267E-2</v>
      </c>
      <c r="AD195" s="29">
        <f t="shared" ca="1" si="92"/>
        <v>1.3026065262191411E-2</v>
      </c>
      <c r="AE195" s="29">
        <f t="shared" ca="1" si="93"/>
        <v>2.3378286801031267E-2</v>
      </c>
      <c r="AG195" s="39">
        <f t="shared" si="80"/>
        <v>162</v>
      </c>
    </row>
    <row r="196" spans="1:33" x14ac:dyDescent="0.25">
      <c r="A196">
        <f>Apartment!A166</f>
        <v>19851</v>
      </c>
      <c r="B196" s="36" cm="1">
        <f t="array" aca="1" ref="B196" ca="1">INDIRECT(B$34&amp;"!"&amp;"K"&amp;(7+$O196))</f>
        <v>5.0637655405680881E-3</v>
      </c>
      <c r="C196" s="36" cm="1">
        <f t="array" aca="1" ref="C196" ca="1">INDIRECT(C$34&amp;"!"&amp;"K"&amp;(7+$O196))</f>
        <v>1.6624457647221202E-2</v>
      </c>
      <c r="D196" s="36" cm="1">
        <f t="array" aca="1" ref="D196" ca="1">INDIRECT(D$34&amp;"!"&amp;"K"&amp;(7+$O196))</f>
        <v>-3.4508025167589884E-2</v>
      </c>
      <c r="E196" s="36" cm="1">
        <f t="array" aca="1" ref="E196" ca="1">INDIRECT(E$34&amp;"!"&amp;"K"&amp;(7+$O196))</f>
        <v>-5.3539727961243067E-2</v>
      </c>
      <c r="F196" s="36" cm="1">
        <f t="array" aca="1" ref="F196" ca="1">INDIRECT(F$34&amp;"!"&amp;"K"&amp;(7+$O196))</f>
        <v>0</v>
      </c>
      <c r="G196" s="36" cm="1">
        <f t="array" aca="1" ref="G196" ca="1">INDIRECT(G$34&amp;"!"&amp;"K"&amp;(7+$O196))</f>
        <v>0</v>
      </c>
      <c r="H196" s="36" cm="1">
        <f t="array" aca="1" ref="H196" ca="1">INDIRECT(H$34&amp;"!"&amp;"K"&amp;(7+$O196))</f>
        <v>0</v>
      </c>
      <c r="I196" s="36" cm="1">
        <f t="array" aca="1" ref="I196" ca="1">INDIRECT(I$34&amp;"!"&amp;"K"&amp;(7+$O196))</f>
        <v>0</v>
      </c>
      <c r="J196" s="36" cm="1">
        <f t="array" aca="1" ref="J196" ca="1">INDIRECT(J$34&amp;"!"&amp;"K"&amp;(7+$O196))</f>
        <v>0</v>
      </c>
      <c r="K196" s="36" cm="1">
        <f t="array" aca="1" ref="K196" ca="1">INDIRECT(K$34&amp;"!"&amp;"K"&amp;(7+$O196))</f>
        <v>0</v>
      </c>
      <c r="L196" s="36" cm="1">
        <f t="array" aca="1" ref="L196" ca="1">INDIRECT(L$34&amp;"!"&amp;"K"&amp;(7+$O196))</f>
        <v>0</v>
      </c>
      <c r="M196" s="36" cm="1">
        <f t="array" aca="1" ref="M196" ca="1">INDIRECT(M$34&amp;"!"&amp;"K"&amp;(7+$O196))</f>
        <v>0</v>
      </c>
      <c r="N196" s="36" cm="1">
        <f t="array" aca="1" ref="N196" ca="1">INDIRECT(N$34&amp;"!"&amp;"K"&amp;(7+$O196))</f>
        <v>0</v>
      </c>
      <c r="O196" s="57">
        <f t="shared" si="95"/>
        <v>159</v>
      </c>
      <c r="R196">
        <f t="shared" si="94"/>
        <v>19851</v>
      </c>
      <c r="S196" s="29">
        <f t="shared" ca="1" si="81"/>
        <v>5.0637655405680881E-3</v>
      </c>
      <c r="T196" s="29">
        <f t="shared" ca="1" si="82"/>
        <v>1.6624457647221202E-2</v>
      </c>
      <c r="U196" s="29">
        <f t="shared" ca="1" si="83"/>
        <v>-3.4508025167589884E-2</v>
      </c>
      <c r="V196" s="29">
        <f t="shared" ca="1" si="84"/>
        <v>-5.3539727961243067E-2</v>
      </c>
      <c r="W196" s="29">
        <f t="shared" ca="1" si="85"/>
        <v>1.6624457647221202E-2</v>
      </c>
      <c r="X196" s="29">
        <f t="shared" ca="1" si="86"/>
        <v>-3.4508025167589884E-2</v>
      </c>
      <c r="Y196" s="29">
        <f t="shared" ca="1" si="87"/>
        <v>-3.4508025167589884E-2</v>
      </c>
      <c r="Z196" s="29">
        <f t="shared" ca="1" si="88"/>
        <v>5.0637655405680881E-3</v>
      </c>
      <c r="AA196" s="29">
        <f t="shared" ca="1" si="89"/>
        <v>-3.4508025167589884E-2</v>
      </c>
      <c r="AB196" s="29">
        <f t="shared" ca="1" si="90"/>
        <v>5.0637655405680881E-3</v>
      </c>
      <c r="AC196" s="29">
        <f t="shared" ca="1" si="91"/>
        <v>5.0637655405680881E-3</v>
      </c>
      <c r="AD196" s="29">
        <f t="shared" ca="1" si="92"/>
        <v>1.6624457647221202E-2</v>
      </c>
      <c r="AE196" s="29">
        <f t="shared" ca="1" si="93"/>
        <v>5.0637655405680881E-3</v>
      </c>
      <c r="AG196" s="39">
        <f t="shared" si="80"/>
        <v>163</v>
      </c>
    </row>
    <row r="197" spans="1:33" x14ac:dyDescent="0.25">
      <c r="A197">
        <f>Apartment!A167</f>
        <v>19844</v>
      </c>
      <c r="B197" s="36" cm="1">
        <f t="array" aca="1" ref="B197" ca="1">INDIRECT(B$34&amp;"!"&amp;"K"&amp;(7+$O197))</f>
        <v>2.741756196960865E-2</v>
      </c>
      <c r="C197" s="36" cm="1">
        <f t="array" aca="1" ref="C197" ca="1">INDIRECT(C$34&amp;"!"&amp;"K"&amp;(7+$O197))</f>
        <v>4.4341065792806278E-2</v>
      </c>
      <c r="D197" s="36" cm="1">
        <f t="array" aca="1" ref="D197" ca="1">INDIRECT(D$34&amp;"!"&amp;"K"&amp;(7+$O197))</f>
        <v>7.6733612134072038E-2</v>
      </c>
      <c r="E197" s="36" cm="1">
        <f t="array" aca="1" ref="E197" ca="1">INDIRECT(E$34&amp;"!"&amp;"K"&amp;(7+$O197))</f>
        <v>0.1314283561160241</v>
      </c>
      <c r="F197" s="36" cm="1">
        <f t="array" aca="1" ref="F197" ca="1">INDIRECT(F$34&amp;"!"&amp;"K"&amp;(7+$O197))</f>
        <v>0</v>
      </c>
      <c r="G197" s="36" cm="1">
        <f t="array" aca="1" ref="G197" ca="1">INDIRECT(G$34&amp;"!"&amp;"K"&amp;(7+$O197))</f>
        <v>0</v>
      </c>
      <c r="H197" s="36" cm="1">
        <f t="array" aca="1" ref="H197" ca="1">INDIRECT(H$34&amp;"!"&amp;"K"&amp;(7+$O197))</f>
        <v>0</v>
      </c>
      <c r="I197" s="36" cm="1">
        <f t="array" aca="1" ref="I197" ca="1">INDIRECT(I$34&amp;"!"&amp;"K"&amp;(7+$O197))</f>
        <v>0</v>
      </c>
      <c r="J197" s="36" cm="1">
        <f t="array" aca="1" ref="J197" ca="1">INDIRECT(J$34&amp;"!"&amp;"K"&amp;(7+$O197))</f>
        <v>0</v>
      </c>
      <c r="K197" s="36" cm="1">
        <f t="array" aca="1" ref="K197" ca="1">INDIRECT(K$34&amp;"!"&amp;"K"&amp;(7+$O197))</f>
        <v>0</v>
      </c>
      <c r="L197" s="36" cm="1">
        <f t="array" aca="1" ref="L197" ca="1">INDIRECT(L$34&amp;"!"&amp;"K"&amp;(7+$O197))</f>
        <v>0</v>
      </c>
      <c r="M197" s="36" cm="1">
        <f t="array" aca="1" ref="M197" ca="1">INDIRECT(M$34&amp;"!"&amp;"K"&amp;(7+$O197))</f>
        <v>0</v>
      </c>
      <c r="N197" s="36" cm="1">
        <f t="array" aca="1" ref="N197" ca="1">INDIRECT(N$34&amp;"!"&amp;"K"&amp;(7+$O197))</f>
        <v>0</v>
      </c>
      <c r="O197" s="57">
        <f t="shared" si="95"/>
        <v>160</v>
      </c>
      <c r="R197">
        <f t="shared" si="94"/>
        <v>19844</v>
      </c>
      <c r="S197" s="29">
        <f t="shared" ref="S197:S224" ca="1" si="96">IF(B197=0,HLOOKUP(S$5,$A$34:$N$224,$AG197,FALSE),B197)</f>
        <v>2.741756196960865E-2</v>
      </c>
      <c r="T197" s="29">
        <f t="shared" ref="T197:T224" ca="1" si="97">IF(C197=0,HLOOKUP(T$5,$A$34:$N$224,$AG197,FALSE),C197)</f>
        <v>4.4341065792806278E-2</v>
      </c>
      <c r="U197" s="29">
        <f t="shared" ref="U197:U224" ca="1" si="98">IF(D197=0,HLOOKUP(U$5,$A$34:$N$224,$AG197,FALSE),D197)</f>
        <v>7.6733612134072038E-2</v>
      </c>
      <c r="V197" s="29">
        <f t="shared" ref="V197:V224" ca="1" si="99">IF(E197=0,HLOOKUP(V$5,$A$34:$N$224,$AG197,FALSE),E197)</f>
        <v>0.1314283561160241</v>
      </c>
      <c r="W197" s="29">
        <f t="shared" ref="W197:W224" ca="1" si="100">IF(F197=0,HLOOKUP(W$5,$A$34:$N$224,$AG197,FALSE),F197)</f>
        <v>4.4341065792806278E-2</v>
      </c>
      <c r="X197" s="29">
        <f t="shared" ref="X197:X224" ca="1" si="101">IF(G197=0,HLOOKUP(X$5,$A$34:$N$224,$AG197,FALSE),G197)</f>
        <v>7.6733612134072038E-2</v>
      </c>
      <c r="Y197" s="29">
        <f t="shared" ref="Y197:Y224" ca="1" si="102">IF(H197=0,HLOOKUP(Y$5,$A$34:$N$224,$AG197,FALSE),H197)</f>
        <v>7.6733612134072038E-2</v>
      </c>
      <c r="Z197" s="29">
        <f t="shared" ref="Z197:Z224" ca="1" si="103">IF(I197=0,HLOOKUP(Z$5,$A$34:$N$224,$AG197,FALSE),I197)</f>
        <v>2.741756196960865E-2</v>
      </c>
      <c r="AA197" s="29">
        <f t="shared" ref="AA197:AA224" ca="1" si="104">IF(J197=0,HLOOKUP(AA$5,$A$34:$N$224,$AG197,FALSE),J197)</f>
        <v>7.6733612134072038E-2</v>
      </c>
      <c r="AB197" s="29">
        <f t="shared" ref="AB197:AB224" ca="1" si="105">IF(K197=0,HLOOKUP(AB$5,$A$34:$N$224,$AG197,FALSE),K197)</f>
        <v>2.741756196960865E-2</v>
      </c>
      <c r="AC197" s="29">
        <f t="shared" ref="AC197:AC224" ca="1" si="106">IF(L197=0,HLOOKUP(AC$5,$A$34:$N$224,$AG197,FALSE),L197)</f>
        <v>2.741756196960865E-2</v>
      </c>
      <c r="AD197" s="29">
        <f t="shared" ref="AD197:AD224" ca="1" si="107">IF(M197=0,HLOOKUP(AD$5,$A$34:$N$224,$AG197,FALSE),M197)</f>
        <v>4.4341065792806278E-2</v>
      </c>
      <c r="AE197" s="29">
        <f t="shared" ref="AE197:AE224" ca="1" si="108">IF(N197=0,HLOOKUP(AE$5,$A$34:$N$224,$AG197,FALSE),N197)</f>
        <v>2.741756196960865E-2</v>
      </c>
      <c r="AG197" s="39">
        <f t="shared" si="80"/>
        <v>164</v>
      </c>
    </row>
    <row r="198" spans="1:33" x14ac:dyDescent="0.25">
      <c r="A198">
        <f>Apartment!A168</f>
        <v>19843</v>
      </c>
      <c r="B198" s="36" cm="1">
        <f t="array" aca="1" ref="B198" ca="1">INDIRECT(B$34&amp;"!"&amp;"K"&amp;(7+$O198))</f>
        <v>-2.8069216789442408E-2</v>
      </c>
      <c r="C198" s="36" cm="1">
        <f t="array" aca="1" ref="C198" ca="1">INDIRECT(C$34&amp;"!"&amp;"K"&amp;(7+$O198))</f>
        <v>3.0545606498589173E-2</v>
      </c>
      <c r="D198" s="36" cm="1">
        <f t="array" aca="1" ref="D198" ca="1">INDIRECT(D$34&amp;"!"&amp;"K"&amp;(7+$O198))</f>
        <v>-1.9579246511170822E-2</v>
      </c>
      <c r="E198" s="36" cm="1">
        <f t="array" aca="1" ref="E198" ca="1">INDIRECT(E$34&amp;"!"&amp;"K"&amp;(7+$O198))</f>
        <v>2.6745039585063024E-2</v>
      </c>
      <c r="F198" s="36" cm="1">
        <f t="array" aca="1" ref="F198" ca="1">INDIRECT(F$34&amp;"!"&amp;"K"&amp;(7+$O198))</f>
        <v>0</v>
      </c>
      <c r="G198" s="36" cm="1">
        <f t="array" aca="1" ref="G198" ca="1">INDIRECT(G$34&amp;"!"&amp;"K"&amp;(7+$O198))</f>
        <v>0</v>
      </c>
      <c r="H198" s="36" cm="1">
        <f t="array" aca="1" ref="H198" ca="1">INDIRECT(H$34&amp;"!"&amp;"K"&amp;(7+$O198))</f>
        <v>0</v>
      </c>
      <c r="I198" s="36" cm="1">
        <f t="array" aca="1" ref="I198" ca="1">INDIRECT(I$34&amp;"!"&amp;"K"&amp;(7+$O198))</f>
        <v>0</v>
      </c>
      <c r="J198" s="36" cm="1">
        <f t="array" aca="1" ref="J198" ca="1">INDIRECT(J$34&amp;"!"&amp;"K"&amp;(7+$O198))</f>
        <v>0</v>
      </c>
      <c r="K198" s="36" cm="1">
        <f t="array" aca="1" ref="K198" ca="1">INDIRECT(K$34&amp;"!"&amp;"K"&amp;(7+$O198))</f>
        <v>0</v>
      </c>
      <c r="L198" s="36" cm="1">
        <f t="array" aca="1" ref="L198" ca="1">INDIRECT(L$34&amp;"!"&amp;"K"&amp;(7+$O198))</f>
        <v>0</v>
      </c>
      <c r="M198" s="36" cm="1">
        <f t="array" aca="1" ref="M198" ca="1">INDIRECT(M$34&amp;"!"&amp;"K"&amp;(7+$O198))</f>
        <v>0</v>
      </c>
      <c r="N198" s="36" cm="1">
        <f t="array" aca="1" ref="N198" ca="1">INDIRECT(N$34&amp;"!"&amp;"K"&amp;(7+$O198))</f>
        <v>0</v>
      </c>
      <c r="O198" s="57">
        <f t="shared" si="95"/>
        <v>161</v>
      </c>
      <c r="R198">
        <f t="shared" si="94"/>
        <v>19843</v>
      </c>
      <c r="S198" s="29">
        <f t="shared" ca="1" si="96"/>
        <v>-2.8069216789442408E-2</v>
      </c>
      <c r="T198" s="29">
        <f t="shared" ca="1" si="97"/>
        <v>3.0545606498589173E-2</v>
      </c>
      <c r="U198" s="29">
        <f t="shared" ca="1" si="98"/>
        <v>-1.9579246511170822E-2</v>
      </c>
      <c r="V198" s="29">
        <f t="shared" ca="1" si="99"/>
        <v>2.6745039585063024E-2</v>
      </c>
      <c r="W198" s="29">
        <f t="shared" ca="1" si="100"/>
        <v>3.0545606498589173E-2</v>
      </c>
      <c r="X198" s="29">
        <f t="shared" ca="1" si="101"/>
        <v>-1.9579246511170822E-2</v>
      </c>
      <c r="Y198" s="29">
        <f t="shared" ca="1" si="102"/>
        <v>-1.9579246511170822E-2</v>
      </c>
      <c r="Z198" s="29">
        <f t="shared" ca="1" si="103"/>
        <v>-2.8069216789442408E-2</v>
      </c>
      <c r="AA198" s="29">
        <f t="shared" ca="1" si="104"/>
        <v>-1.9579246511170822E-2</v>
      </c>
      <c r="AB198" s="29">
        <f t="shared" ca="1" si="105"/>
        <v>-2.8069216789442408E-2</v>
      </c>
      <c r="AC198" s="29">
        <f t="shared" ca="1" si="106"/>
        <v>-2.8069216789442408E-2</v>
      </c>
      <c r="AD198" s="29">
        <f t="shared" ca="1" si="107"/>
        <v>3.0545606498589173E-2</v>
      </c>
      <c r="AE198" s="29">
        <f t="shared" ca="1" si="108"/>
        <v>-2.8069216789442408E-2</v>
      </c>
      <c r="AG198" s="39">
        <f t="shared" si="80"/>
        <v>165</v>
      </c>
    </row>
    <row r="199" spans="1:33" x14ac:dyDescent="0.25">
      <c r="A199">
        <f>Apartment!A169</f>
        <v>19842</v>
      </c>
      <c r="B199" s="36" cm="1">
        <f t="array" aca="1" ref="B199" ca="1">INDIRECT(B$34&amp;"!"&amp;"K"&amp;(7+$O199))</f>
        <v>0.1027981612956852</v>
      </c>
      <c r="C199" s="36" cm="1">
        <f t="array" aca="1" ref="C199" ca="1">INDIRECT(C$34&amp;"!"&amp;"K"&amp;(7+$O199))</f>
        <v>2.1027923831390183E-2</v>
      </c>
      <c r="D199" s="36" cm="1">
        <f t="array" aca="1" ref="D199" ca="1">INDIRECT(D$34&amp;"!"&amp;"K"&amp;(7+$O199))</f>
        <v>5.7592465235974055E-2</v>
      </c>
      <c r="E199" s="36" cm="1">
        <f t="array" aca="1" ref="E199" ca="1">INDIRECT(E$34&amp;"!"&amp;"K"&amp;(7+$O199))</f>
        <v>-2.720361736126109E-3</v>
      </c>
      <c r="F199" s="36" cm="1">
        <f t="array" aca="1" ref="F199" ca="1">INDIRECT(F$34&amp;"!"&amp;"K"&amp;(7+$O199))</f>
        <v>0</v>
      </c>
      <c r="G199" s="36" cm="1">
        <f t="array" aca="1" ref="G199" ca="1">INDIRECT(G$34&amp;"!"&amp;"K"&amp;(7+$O199))</f>
        <v>0</v>
      </c>
      <c r="H199" s="36" cm="1">
        <f t="array" aca="1" ref="H199" ca="1">INDIRECT(H$34&amp;"!"&amp;"K"&amp;(7+$O199))</f>
        <v>0</v>
      </c>
      <c r="I199" s="36" cm="1">
        <f t="array" aca="1" ref="I199" ca="1">INDIRECT(I$34&amp;"!"&amp;"K"&amp;(7+$O199))</f>
        <v>0</v>
      </c>
      <c r="J199" s="36" cm="1">
        <f t="array" aca="1" ref="J199" ca="1">INDIRECT(J$34&amp;"!"&amp;"K"&amp;(7+$O199))</f>
        <v>0</v>
      </c>
      <c r="K199" s="36" cm="1">
        <f t="array" aca="1" ref="K199" ca="1">INDIRECT(K$34&amp;"!"&amp;"K"&amp;(7+$O199))</f>
        <v>0</v>
      </c>
      <c r="L199" s="36" cm="1">
        <f t="array" aca="1" ref="L199" ca="1">INDIRECT(L$34&amp;"!"&amp;"K"&amp;(7+$O199))</f>
        <v>0</v>
      </c>
      <c r="M199" s="36" cm="1">
        <f t="array" aca="1" ref="M199" ca="1">INDIRECT(M$34&amp;"!"&amp;"K"&amp;(7+$O199))</f>
        <v>0</v>
      </c>
      <c r="N199" s="36" cm="1">
        <f t="array" aca="1" ref="N199" ca="1">INDIRECT(N$34&amp;"!"&amp;"K"&amp;(7+$O199))</f>
        <v>0</v>
      </c>
      <c r="O199" s="57">
        <f t="shared" si="95"/>
        <v>162</v>
      </c>
      <c r="R199">
        <f t="shared" si="94"/>
        <v>19842</v>
      </c>
      <c r="S199" s="29">
        <f t="shared" ca="1" si="96"/>
        <v>0.1027981612956852</v>
      </c>
      <c r="T199" s="29">
        <f t="shared" ca="1" si="97"/>
        <v>2.1027923831390183E-2</v>
      </c>
      <c r="U199" s="29">
        <f t="shared" ca="1" si="98"/>
        <v>5.7592465235974055E-2</v>
      </c>
      <c r="V199" s="29">
        <f t="shared" ca="1" si="99"/>
        <v>-2.720361736126109E-3</v>
      </c>
      <c r="W199" s="29">
        <f t="shared" ca="1" si="100"/>
        <v>2.1027923831390183E-2</v>
      </c>
      <c r="X199" s="29">
        <f t="shared" ca="1" si="101"/>
        <v>5.7592465235974055E-2</v>
      </c>
      <c r="Y199" s="29">
        <f t="shared" ca="1" si="102"/>
        <v>5.7592465235974055E-2</v>
      </c>
      <c r="Z199" s="29">
        <f t="shared" ca="1" si="103"/>
        <v>0.1027981612956852</v>
      </c>
      <c r="AA199" s="29">
        <f t="shared" ca="1" si="104"/>
        <v>5.7592465235974055E-2</v>
      </c>
      <c r="AB199" s="29">
        <f t="shared" ca="1" si="105"/>
        <v>0.1027981612956852</v>
      </c>
      <c r="AC199" s="29">
        <f t="shared" ca="1" si="106"/>
        <v>0.1027981612956852</v>
      </c>
      <c r="AD199" s="29">
        <f t="shared" ca="1" si="107"/>
        <v>2.1027923831390183E-2</v>
      </c>
      <c r="AE199" s="29">
        <f t="shared" ca="1" si="108"/>
        <v>0.1027981612956852</v>
      </c>
      <c r="AG199" s="39">
        <f t="shared" si="80"/>
        <v>166</v>
      </c>
    </row>
    <row r="200" spans="1:33" x14ac:dyDescent="0.25">
      <c r="A200">
        <f>Apartment!A170</f>
        <v>19841</v>
      </c>
      <c r="B200" s="36" cm="1">
        <f t="array" aca="1" ref="B200" ca="1">INDIRECT(B$34&amp;"!"&amp;"K"&amp;(7+$O200))</f>
        <v>-2.5021372514341778E-2</v>
      </c>
      <c r="C200" s="36" cm="1">
        <f t="array" aca="1" ref="C200" ca="1">INDIRECT(C$34&amp;"!"&amp;"K"&amp;(7+$O200))</f>
        <v>-6.3189281958289101E-3</v>
      </c>
      <c r="D200" s="36" cm="1">
        <f t="array" aca="1" ref="D200" ca="1">INDIRECT(D$34&amp;"!"&amp;"K"&amp;(7+$O200))</f>
        <v>-4.9355248448032962E-2</v>
      </c>
      <c r="E200" s="36" cm="1">
        <f t="array" aca="1" ref="E200" ca="1">INDIRECT(E$34&amp;"!"&amp;"K"&amp;(7+$O200))</f>
        <v>2.008619719679805E-2</v>
      </c>
      <c r="F200" s="36" cm="1">
        <f t="array" aca="1" ref="F200" ca="1">INDIRECT(F$34&amp;"!"&amp;"K"&amp;(7+$O200))</f>
        <v>0</v>
      </c>
      <c r="G200" s="36" cm="1">
        <f t="array" aca="1" ref="G200" ca="1">INDIRECT(G$34&amp;"!"&amp;"K"&amp;(7+$O200))</f>
        <v>0</v>
      </c>
      <c r="H200" s="36" cm="1">
        <f t="array" aca="1" ref="H200" ca="1">INDIRECT(H$34&amp;"!"&amp;"K"&amp;(7+$O200))</f>
        <v>0</v>
      </c>
      <c r="I200" s="36" cm="1">
        <f t="array" aca="1" ref="I200" ca="1">INDIRECT(I$34&amp;"!"&amp;"K"&amp;(7+$O200))</f>
        <v>0</v>
      </c>
      <c r="J200" s="36" cm="1">
        <f t="array" aca="1" ref="J200" ca="1">INDIRECT(J$34&amp;"!"&amp;"K"&amp;(7+$O200))</f>
        <v>0</v>
      </c>
      <c r="K200" s="36" cm="1">
        <f t="array" aca="1" ref="K200" ca="1">INDIRECT(K$34&amp;"!"&amp;"K"&amp;(7+$O200))</f>
        <v>0</v>
      </c>
      <c r="L200" s="36" cm="1">
        <f t="array" aca="1" ref="L200" ca="1">INDIRECT(L$34&amp;"!"&amp;"K"&amp;(7+$O200))</f>
        <v>0</v>
      </c>
      <c r="M200" s="36" cm="1">
        <f t="array" aca="1" ref="M200" ca="1">INDIRECT(M$34&amp;"!"&amp;"K"&amp;(7+$O200))</f>
        <v>0</v>
      </c>
      <c r="N200" s="36" cm="1">
        <f t="array" aca="1" ref="N200" ca="1">INDIRECT(N$34&amp;"!"&amp;"K"&amp;(7+$O200))</f>
        <v>0</v>
      </c>
      <c r="O200" s="57">
        <f t="shared" si="95"/>
        <v>163</v>
      </c>
      <c r="R200">
        <f t="shared" si="94"/>
        <v>19841</v>
      </c>
      <c r="S200" s="29">
        <f t="shared" ca="1" si="96"/>
        <v>-2.5021372514341778E-2</v>
      </c>
      <c r="T200" s="29">
        <f t="shared" ca="1" si="97"/>
        <v>-6.3189281958289101E-3</v>
      </c>
      <c r="U200" s="29">
        <f t="shared" ca="1" si="98"/>
        <v>-4.9355248448032962E-2</v>
      </c>
      <c r="V200" s="29">
        <f t="shared" ca="1" si="99"/>
        <v>2.008619719679805E-2</v>
      </c>
      <c r="W200" s="29">
        <f t="shared" ca="1" si="100"/>
        <v>-6.3189281958289101E-3</v>
      </c>
      <c r="X200" s="29">
        <f t="shared" ca="1" si="101"/>
        <v>-4.9355248448032962E-2</v>
      </c>
      <c r="Y200" s="29">
        <f t="shared" ca="1" si="102"/>
        <v>-4.9355248448032962E-2</v>
      </c>
      <c r="Z200" s="29">
        <f t="shared" ca="1" si="103"/>
        <v>-2.5021372514341778E-2</v>
      </c>
      <c r="AA200" s="29">
        <f t="shared" ca="1" si="104"/>
        <v>-4.9355248448032962E-2</v>
      </c>
      <c r="AB200" s="29">
        <f t="shared" ca="1" si="105"/>
        <v>-2.5021372514341778E-2</v>
      </c>
      <c r="AC200" s="29">
        <f t="shared" ca="1" si="106"/>
        <v>-2.5021372514341778E-2</v>
      </c>
      <c r="AD200" s="29">
        <f t="shared" ca="1" si="107"/>
        <v>-6.3189281958289101E-3</v>
      </c>
      <c r="AE200" s="29">
        <f t="shared" ca="1" si="108"/>
        <v>-2.5021372514341778E-2</v>
      </c>
      <c r="AG200" s="39">
        <f t="shared" si="80"/>
        <v>167</v>
      </c>
    </row>
    <row r="201" spans="1:33" x14ac:dyDescent="0.25">
      <c r="A201">
        <f>Apartment!A171</f>
        <v>19834</v>
      </c>
      <c r="B201" s="36" cm="1">
        <f t="array" aca="1" ref="B201" ca="1">INDIRECT(B$34&amp;"!"&amp;"K"&amp;(7+$O201))</f>
        <v>5.1377361919592079E-2</v>
      </c>
      <c r="C201" s="36" cm="1">
        <f t="array" aca="1" ref="C201" ca="1">INDIRECT(C$34&amp;"!"&amp;"K"&amp;(7+$O201))</f>
        <v>0.11171237919313159</v>
      </c>
      <c r="D201" s="36" cm="1">
        <f t="array" aca="1" ref="D201" ca="1">INDIRECT(D$34&amp;"!"&amp;"K"&amp;(7+$O201))</f>
        <v>0.12416258085488119</v>
      </c>
      <c r="E201" s="36" cm="1">
        <f t="array" aca="1" ref="E201" ca="1">INDIRECT(E$34&amp;"!"&amp;"K"&amp;(7+$O201))</f>
        <v>0.10271704403152881</v>
      </c>
      <c r="F201" s="36" cm="1">
        <f t="array" aca="1" ref="F201" ca="1">INDIRECT(F$34&amp;"!"&amp;"K"&amp;(7+$O201))</f>
        <v>0</v>
      </c>
      <c r="G201" s="36" cm="1">
        <f t="array" aca="1" ref="G201" ca="1">INDIRECT(G$34&amp;"!"&amp;"K"&amp;(7+$O201))</f>
        <v>0</v>
      </c>
      <c r="H201" s="36" cm="1">
        <f t="array" aca="1" ref="H201" ca="1">INDIRECT(H$34&amp;"!"&amp;"K"&amp;(7+$O201))</f>
        <v>0</v>
      </c>
      <c r="I201" s="36" cm="1">
        <f t="array" aca="1" ref="I201" ca="1">INDIRECT(I$34&amp;"!"&amp;"K"&amp;(7+$O201))</f>
        <v>0</v>
      </c>
      <c r="J201" s="36" cm="1">
        <f t="array" aca="1" ref="J201" ca="1">INDIRECT(J$34&amp;"!"&amp;"K"&amp;(7+$O201))</f>
        <v>0</v>
      </c>
      <c r="K201" s="36" cm="1">
        <f t="array" aca="1" ref="K201" ca="1">INDIRECT(K$34&amp;"!"&amp;"K"&amp;(7+$O201))</f>
        <v>0</v>
      </c>
      <c r="L201" s="36" cm="1">
        <f t="array" aca="1" ref="L201" ca="1">INDIRECT(L$34&amp;"!"&amp;"K"&amp;(7+$O201))</f>
        <v>0</v>
      </c>
      <c r="M201" s="36" cm="1">
        <f t="array" aca="1" ref="M201" ca="1">INDIRECT(M$34&amp;"!"&amp;"K"&amp;(7+$O201))</f>
        <v>0</v>
      </c>
      <c r="N201" s="36" cm="1">
        <f t="array" aca="1" ref="N201" ca="1">INDIRECT(N$34&amp;"!"&amp;"K"&amp;(7+$O201))</f>
        <v>0</v>
      </c>
      <c r="O201" s="57">
        <f t="shared" si="95"/>
        <v>164</v>
      </c>
      <c r="R201">
        <f t="shared" si="94"/>
        <v>19834</v>
      </c>
      <c r="S201" s="29">
        <f t="shared" ca="1" si="96"/>
        <v>5.1377361919592079E-2</v>
      </c>
      <c r="T201" s="29">
        <f t="shared" ca="1" si="97"/>
        <v>0.11171237919313159</v>
      </c>
      <c r="U201" s="29">
        <f t="shared" ca="1" si="98"/>
        <v>0.12416258085488119</v>
      </c>
      <c r="V201" s="29">
        <f t="shared" ca="1" si="99"/>
        <v>0.10271704403152881</v>
      </c>
      <c r="W201" s="29">
        <f t="shared" ca="1" si="100"/>
        <v>0.11171237919313159</v>
      </c>
      <c r="X201" s="29">
        <f t="shared" ca="1" si="101"/>
        <v>0.12416258085488119</v>
      </c>
      <c r="Y201" s="29">
        <f t="shared" ca="1" si="102"/>
        <v>0.12416258085488119</v>
      </c>
      <c r="Z201" s="29">
        <f t="shared" ca="1" si="103"/>
        <v>5.1377361919592079E-2</v>
      </c>
      <c r="AA201" s="29">
        <f t="shared" ca="1" si="104"/>
        <v>0.12416258085488119</v>
      </c>
      <c r="AB201" s="29">
        <f t="shared" ca="1" si="105"/>
        <v>5.1377361919592079E-2</v>
      </c>
      <c r="AC201" s="29">
        <f t="shared" ca="1" si="106"/>
        <v>5.1377361919592079E-2</v>
      </c>
      <c r="AD201" s="29">
        <f t="shared" ca="1" si="107"/>
        <v>0.11171237919313159</v>
      </c>
      <c r="AE201" s="29">
        <f t="shared" ca="1" si="108"/>
        <v>5.1377361919592079E-2</v>
      </c>
      <c r="AG201" s="39">
        <f t="shared" si="80"/>
        <v>168</v>
      </c>
    </row>
    <row r="202" spans="1:33" x14ac:dyDescent="0.25">
      <c r="A202">
        <f>Apartment!A172</f>
        <v>19833</v>
      </c>
      <c r="B202" s="36" cm="1">
        <f t="array" aca="1" ref="B202" ca="1">INDIRECT(B$34&amp;"!"&amp;"K"&amp;(7+$O202))</f>
        <v>9.4139868525414006E-2</v>
      </c>
      <c r="C202" s="36" cm="1">
        <f t="array" aca="1" ref="C202" ca="1">INDIRECT(C$34&amp;"!"&amp;"K"&amp;(7+$O202))</f>
        <v>2.8643620932167435E-2</v>
      </c>
      <c r="D202" s="36" cm="1">
        <f t="array" aca="1" ref="D202" ca="1">INDIRECT(D$34&amp;"!"&amp;"K"&amp;(7+$O202))</f>
        <v>5.0401783341936346E-2</v>
      </c>
      <c r="E202" s="36" cm="1">
        <f t="array" aca="1" ref="E202" ca="1">INDIRECT(E$34&amp;"!"&amp;"K"&amp;(7+$O202))</f>
        <v>3.9073905416442178E-2</v>
      </c>
      <c r="F202" s="36" cm="1">
        <f t="array" aca="1" ref="F202" ca="1">INDIRECT(F$34&amp;"!"&amp;"K"&amp;(7+$O202))</f>
        <v>0</v>
      </c>
      <c r="G202" s="36" cm="1">
        <f t="array" aca="1" ref="G202" ca="1">INDIRECT(G$34&amp;"!"&amp;"K"&amp;(7+$O202))</f>
        <v>0</v>
      </c>
      <c r="H202" s="36" cm="1">
        <f t="array" aca="1" ref="H202" ca="1">INDIRECT(H$34&amp;"!"&amp;"K"&amp;(7+$O202))</f>
        <v>0</v>
      </c>
      <c r="I202" s="36" cm="1">
        <f t="array" aca="1" ref="I202" ca="1">INDIRECT(I$34&amp;"!"&amp;"K"&amp;(7+$O202))</f>
        <v>0</v>
      </c>
      <c r="J202" s="36" cm="1">
        <f t="array" aca="1" ref="J202" ca="1">INDIRECT(J$34&amp;"!"&amp;"K"&amp;(7+$O202))</f>
        <v>0</v>
      </c>
      <c r="K202" s="36" cm="1">
        <f t="array" aca="1" ref="K202" ca="1">INDIRECT(K$34&amp;"!"&amp;"K"&amp;(7+$O202))</f>
        <v>0</v>
      </c>
      <c r="L202" s="36" cm="1">
        <f t="array" aca="1" ref="L202" ca="1">INDIRECT(L$34&amp;"!"&amp;"K"&amp;(7+$O202))</f>
        <v>0</v>
      </c>
      <c r="M202" s="36" cm="1">
        <f t="array" aca="1" ref="M202" ca="1">INDIRECT(M$34&amp;"!"&amp;"K"&amp;(7+$O202))</f>
        <v>0</v>
      </c>
      <c r="N202" s="36" cm="1">
        <f t="array" aca="1" ref="N202" ca="1">INDIRECT(N$34&amp;"!"&amp;"K"&amp;(7+$O202))</f>
        <v>0</v>
      </c>
      <c r="O202" s="57">
        <f t="shared" si="95"/>
        <v>165</v>
      </c>
      <c r="R202">
        <f t="shared" si="94"/>
        <v>19833</v>
      </c>
      <c r="S202" s="29">
        <f t="shared" ca="1" si="96"/>
        <v>9.4139868525414006E-2</v>
      </c>
      <c r="T202" s="29">
        <f t="shared" ca="1" si="97"/>
        <v>2.8643620932167435E-2</v>
      </c>
      <c r="U202" s="29">
        <f t="shared" ca="1" si="98"/>
        <v>5.0401783341936346E-2</v>
      </c>
      <c r="V202" s="29">
        <f t="shared" ca="1" si="99"/>
        <v>3.9073905416442178E-2</v>
      </c>
      <c r="W202" s="29">
        <f t="shared" ca="1" si="100"/>
        <v>2.8643620932167435E-2</v>
      </c>
      <c r="X202" s="29">
        <f t="shared" ca="1" si="101"/>
        <v>5.0401783341936346E-2</v>
      </c>
      <c r="Y202" s="29">
        <f t="shared" ca="1" si="102"/>
        <v>5.0401783341936346E-2</v>
      </c>
      <c r="Z202" s="29">
        <f t="shared" ca="1" si="103"/>
        <v>9.4139868525414006E-2</v>
      </c>
      <c r="AA202" s="29">
        <f t="shared" ca="1" si="104"/>
        <v>5.0401783341936346E-2</v>
      </c>
      <c r="AB202" s="29">
        <f t="shared" ca="1" si="105"/>
        <v>9.4139868525414006E-2</v>
      </c>
      <c r="AC202" s="29">
        <f t="shared" ca="1" si="106"/>
        <v>9.4139868525414006E-2</v>
      </c>
      <c r="AD202" s="29">
        <f t="shared" ca="1" si="107"/>
        <v>2.8643620932167435E-2</v>
      </c>
      <c r="AE202" s="29">
        <f t="shared" ca="1" si="108"/>
        <v>9.4139868525414006E-2</v>
      </c>
      <c r="AG202" s="39">
        <f t="shared" si="80"/>
        <v>169</v>
      </c>
    </row>
    <row r="203" spans="1:33" x14ac:dyDescent="0.25">
      <c r="A203">
        <f>Apartment!A173</f>
        <v>19832</v>
      </c>
      <c r="B203" s="36" cm="1">
        <f t="array" aca="1" ref="B203" ca="1">INDIRECT(B$34&amp;"!"&amp;"K"&amp;(7+$O203))</f>
        <v>5.0754911853926554E-2</v>
      </c>
      <c r="C203" s="36" cm="1">
        <f t="array" aca="1" ref="C203" ca="1">INDIRECT(C$34&amp;"!"&amp;"K"&amp;(7+$O203))</f>
        <v>3.3210675761769393E-2</v>
      </c>
      <c r="D203" s="36" cm="1">
        <f t="array" aca="1" ref="D203" ca="1">INDIRECT(D$34&amp;"!"&amp;"K"&amp;(7+$O203))</f>
        <v>5.4310572661563805E-2</v>
      </c>
      <c r="E203" s="36" cm="1">
        <f t="array" aca="1" ref="E203" ca="1">INDIRECT(E$34&amp;"!"&amp;"K"&amp;(7+$O203))</f>
        <v>4.5063334401720834E-2</v>
      </c>
      <c r="F203" s="36" cm="1">
        <f t="array" aca="1" ref="F203" ca="1">INDIRECT(F$34&amp;"!"&amp;"K"&amp;(7+$O203))</f>
        <v>0</v>
      </c>
      <c r="G203" s="36" cm="1">
        <f t="array" aca="1" ref="G203" ca="1">INDIRECT(G$34&amp;"!"&amp;"K"&amp;(7+$O203))</f>
        <v>0</v>
      </c>
      <c r="H203" s="36" cm="1">
        <f t="array" aca="1" ref="H203" ca="1">INDIRECT(H$34&amp;"!"&amp;"K"&amp;(7+$O203))</f>
        <v>0</v>
      </c>
      <c r="I203" s="36" cm="1">
        <f t="array" aca="1" ref="I203" ca="1">INDIRECT(I$34&amp;"!"&amp;"K"&amp;(7+$O203))</f>
        <v>0</v>
      </c>
      <c r="J203" s="36" cm="1">
        <f t="array" aca="1" ref="J203" ca="1">INDIRECT(J$34&amp;"!"&amp;"K"&amp;(7+$O203))</f>
        <v>0</v>
      </c>
      <c r="K203" s="36" cm="1">
        <f t="array" aca="1" ref="K203" ca="1">INDIRECT(K$34&amp;"!"&amp;"K"&amp;(7+$O203))</f>
        <v>0</v>
      </c>
      <c r="L203" s="36" cm="1">
        <f t="array" aca="1" ref="L203" ca="1">INDIRECT(L$34&amp;"!"&amp;"K"&amp;(7+$O203))</f>
        <v>0</v>
      </c>
      <c r="M203" s="36" cm="1">
        <f t="array" aca="1" ref="M203" ca="1">INDIRECT(M$34&amp;"!"&amp;"K"&amp;(7+$O203))</f>
        <v>0</v>
      </c>
      <c r="N203" s="36" cm="1">
        <f t="array" aca="1" ref="N203" ca="1">INDIRECT(N$34&amp;"!"&amp;"K"&amp;(7+$O203))</f>
        <v>0</v>
      </c>
      <c r="O203" s="57">
        <f t="shared" si="95"/>
        <v>166</v>
      </c>
      <c r="R203">
        <f t="shared" si="94"/>
        <v>19832</v>
      </c>
      <c r="S203" s="29">
        <f t="shared" ca="1" si="96"/>
        <v>5.0754911853926554E-2</v>
      </c>
      <c r="T203" s="29">
        <f t="shared" ca="1" si="97"/>
        <v>3.3210675761769393E-2</v>
      </c>
      <c r="U203" s="29">
        <f t="shared" ca="1" si="98"/>
        <v>5.4310572661563805E-2</v>
      </c>
      <c r="V203" s="29">
        <f t="shared" ca="1" si="99"/>
        <v>4.5063334401720834E-2</v>
      </c>
      <c r="W203" s="29">
        <f t="shared" ca="1" si="100"/>
        <v>3.3210675761769393E-2</v>
      </c>
      <c r="X203" s="29">
        <f t="shared" ca="1" si="101"/>
        <v>5.4310572661563805E-2</v>
      </c>
      <c r="Y203" s="29">
        <f t="shared" ca="1" si="102"/>
        <v>5.4310572661563805E-2</v>
      </c>
      <c r="Z203" s="29">
        <f t="shared" ca="1" si="103"/>
        <v>5.0754911853926554E-2</v>
      </c>
      <c r="AA203" s="29">
        <f t="shared" ca="1" si="104"/>
        <v>5.4310572661563805E-2</v>
      </c>
      <c r="AB203" s="29">
        <f t="shared" ca="1" si="105"/>
        <v>5.0754911853926554E-2</v>
      </c>
      <c r="AC203" s="29">
        <f t="shared" ca="1" si="106"/>
        <v>5.0754911853926554E-2</v>
      </c>
      <c r="AD203" s="29">
        <f t="shared" ca="1" si="107"/>
        <v>3.3210675761769393E-2</v>
      </c>
      <c r="AE203" s="29">
        <f t="shared" ca="1" si="108"/>
        <v>5.0754911853926554E-2</v>
      </c>
      <c r="AG203" s="39">
        <f t="shared" si="80"/>
        <v>170</v>
      </c>
    </row>
    <row r="204" spans="1:33" x14ac:dyDescent="0.25">
      <c r="A204">
        <f>Apartment!A174</f>
        <v>19831</v>
      </c>
      <c r="B204" s="36" cm="1">
        <f t="array" aca="1" ref="B204" ca="1">INDIRECT(B$34&amp;"!"&amp;"K"&amp;(7+$O204))</f>
        <v>7.3981577307866697E-3</v>
      </c>
      <c r="C204" s="36" cm="1">
        <f t="array" aca="1" ref="C204" ca="1">INDIRECT(C$34&amp;"!"&amp;"K"&amp;(7+$O204))</f>
        <v>4.7640451477390933E-3</v>
      </c>
      <c r="D204" s="36" cm="1">
        <f t="array" aca="1" ref="D204" ca="1">INDIRECT(D$34&amp;"!"&amp;"K"&amp;(7+$O204))</f>
        <v>-3.9032533867262464E-2</v>
      </c>
      <c r="E204" s="36" cm="1">
        <f t="array" aca="1" ref="E204" ca="1">INDIRECT(E$34&amp;"!"&amp;"K"&amp;(7+$O204))</f>
        <v>8.8700074262839657E-3</v>
      </c>
      <c r="F204" s="36" cm="1">
        <f t="array" aca="1" ref="F204" ca="1">INDIRECT(F$34&amp;"!"&amp;"K"&amp;(7+$O204))</f>
        <v>0</v>
      </c>
      <c r="G204" s="36" cm="1">
        <f t="array" aca="1" ref="G204" ca="1">INDIRECT(G$34&amp;"!"&amp;"K"&amp;(7+$O204))</f>
        <v>0</v>
      </c>
      <c r="H204" s="36" cm="1">
        <f t="array" aca="1" ref="H204" ca="1">INDIRECT(H$34&amp;"!"&amp;"K"&amp;(7+$O204))</f>
        <v>0</v>
      </c>
      <c r="I204" s="36" cm="1">
        <f t="array" aca="1" ref="I204" ca="1">INDIRECT(I$34&amp;"!"&amp;"K"&amp;(7+$O204))</f>
        <v>0</v>
      </c>
      <c r="J204" s="36" cm="1">
        <f t="array" aca="1" ref="J204" ca="1">INDIRECT(J$34&amp;"!"&amp;"K"&amp;(7+$O204))</f>
        <v>0</v>
      </c>
      <c r="K204" s="36" cm="1">
        <f t="array" aca="1" ref="K204" ca="1">INDIRECT(K$34&amp;"!"&amp;"K"&amp;(7+$O204))</f>
        <v>0</v>
      </c>
      <c r="L204" s="36" cm="1">
        <f t="array" aca="1" ref="L204" ca="1">INDIRECT(L$34&amp;"!"&amp;"K"&amp;(7+$O204))</f>
        <v>0</v>
      </c>
      <c r="M204" s="36" cm="1">
        <f t="array" aca="1" ref="M204" ca="1">INDIRECT(M$34&amp;"!"&amp;"K"&amp;(7+$O204))</f>
        <v>0</v>
      </c>
      <c r="N204" s="36" cm="1">
        <f t="array" aca="1" ref="N204" ca="1">INDIRECT(N$34&amp;"!"&amp;"K"&amp;(7+$O204))</f>
        <v>0</v>
      </c>
      <c r="O204" s="57">
        <f t="shared" si="95"/>
        <v>167</v>
      </c>
      <c r="R204">
        <f t="shared" si="94"/>
        <v>19831</v>
      </c>
      <c r="S204" s="29">
        <f t="shared" ca="1" si="96"/>
        <v>7.3981577307866697E-3</v>
      </c>
      <c r="T204" s="29">
        <f t="shared" ca="1" si="97"/>
        <v>4.7640451477390933E-3</v>
      </c>
      <c r="U204" s="29">
        <f t="shared" ca="1" si="98"/>
        <v>-3.9032533867262464E-2</v>
      </c>
      <c r="V204" s="29">
        <f t="shared" ca="1" si="99"/>
        <v>8.8700074262839657E-3</v>
      </c>
      <c r="W204" s="29">
        <f t="shared" ca="1" si="100"/>
        <v>4.7640451477390933E-3</v>
      </c>
      <c r="X204" s="29">
        <f t="shared" ca="1" si="101"/>
        <v>-3.9032533867262464E-2</v>
      </c>
      <c r="Y204" s="29">
        <f t="shared" ca="1" si="102"/>
        <v>-3.9032533867262464E-2</v>
      </c>
      <c r="Z204" s="29">
        <f t="shared" ca="1" si="103"/>
        <v>7.3981577307866697E-3</v>
      </c>
      <c r="AA204" s="29">
        <f t="shared" ca="1" si="104"/>
        <v>-3.9032533867262464E-2</v>
      </c>
      <c r="AB204" s="29">
        <f t="shared" ca="1" si="105"/>
        <v>7.3981577307866697E-3</v>
      </c>
      <c r="AC204" s="29">
        <f t="shared" ca="1" si="106"/>
        <v>7.3981577307866697E-3</v>
      </c>
      <c r="AD204" s="29">
        <f t="shared" ca="1" si="107"/>
        <v>4.7640451477390933E-3</v>
      </c>
      <c r="AE204" s="29">
        <f t="shared" ca="1" si="108"/>
        <v>7.3981577307866697E-3</v>
      </c>
      <c r="AG204" s="39">
        <f t="shared" si="80"/>
        <v>171</v>
      </c>
    </row>
    <row r="205" spans="1:33" x14ac:dyDescent="0.25">
      <c r="A205">
        <f>Apartment!A175</f>
        <v>19824</v>
      </c>
      <c r="B205" s="36" cm="1">
        <f t="array" aca="1" ref="B205" ca="1">INDIRECT(B$34&amp;"!"&amp;"K"&amp;(7+$O205))</f>
        <v>5.0424306447521383E-2</v>
      </c>
      <c r="C205" s="36" cm="1">
        <f t="array" aca="1" ref="C205" ca="1">INDIRECT(C$34&amp;"!"&amp;"K"&amp;(7+$O205))</f>
        <v>3.2655528033238568E-2</v>
      </c>
      <c r="D205" s="36" cm="1">
        <f t="array" aca="1" ref="D205" ca="1">INDIRECT(D$34&amp;"!"&amp;"K"&amp;(7+$O205))</f>
        <v>7.6317587560255751E-2</v>
      </c>
      <c r="E205" s="36" cm="1">
        <f t="array" aca="1" ref="E205" ca="1">INDIRECT(E$34&amp;"!"&amp;"K"&amp;(7+$O205))</f>
        <v>5.1119527091222139E-2</v>
      </c>
      <c r="F205" s="36" cm="1">
        <f t="array" aca="1" ref="F205" ca="1">INDIRECT(F$34&amp;"!"&amp;"K"&amp;(7+$O205))</f>
        <v>0</v>
      </c>
      <c r="G205" s="36" cm="1">
        <f t="array" aca="1" ref="G205" ca="1">INDIRECT(G$34&amp;"!"&amp;"K"&amp;(7+$O205))</f>
        <v>0</v>
      </c>
      <c r="H205" s="36" cm="1">
        <f t="array" aca="1" ref="H205" ca="1">INDIRECT(H$34&amp;"!"&amp;"K"&amp;(7+$O205))</f>
        <v>0</v>
      </c>
      <c r="I205" s="36" cm="1">
        <f t="array" aca="1" ref="I205" ca="1">INDIRECT(I$34&amp;"!"&amp;"K"&amp;(7+$O205))</f>
        <v>0</v>
      </c>
      <c r="J205" s="36" cm="1">
        <f t="array" aca="1" ref="J205" ca="1">INDIRECT(J$34&amp;"!"&amp;"K"&amp;(7+$O205))</f>
        <v>0</v>
      </c>
      <c r="K205" s="36" cm="1">
        <f t="array" aca="1" ref="K205" ca="1">INDIRECT(K$34&amp;"!"&amp;"K"&amp;(7+$O205))</f>
        <v>0</v>
      </c>
      <c r="L205" s="36" cm="1">
        <f t="array" aca="1" ref="L205" ca="1">INDIRECT(L$34&amp;"!"&amp;"K"&amp;(7+$O205))</f>
        <v>0</v>
      </c>
      <c r="M205" s="36" cm="1">
        <f t="array" aca="1" ref="M205" ca="1">INDIRECT(M$34&amp;"!"&amp;"K"&amp;(7+$O205))</f>
        <v>0</v>
      </c>
      <c r="N205" s="36" cm="1">
        <f t="array" aca="1" ref="N205" ca="1">INDIRECT(N$34&amp;"!"&amp;"K"&amp;(7+$O205))</f>
        <v>0</v>
      </c>
      <c r="O205" s="57">
        <f t="shared" si="95"/>
        <v>168</v>
      </c>
      <c r="R205">
        <f t="shared" si="94"/>
        <v>19824</v>
      </c>
      <c r="S205" s="29">
        <f t="shared" ca="1" si="96"/>
        <v>5.0424306447521383E-2</v>
      </c>
      <c r="T205" s="29">
        <f t="shared" ca="1" si="97"/>
        <v>3.2655528033238568E-2</v>
      </c>
      <c r="U205" s="29">
        <f t="shared" ca="1" si="98"/>
        <v>7.6317587560255751E-2</v>
      </c>
      <c r="V205" s="29">
        <f t="shared" ca="1" si="99"/>
        <v>5.1119527091222139E-2</v>
      </c>
      <c r="W205" s="29">
        <f t="shared" ca="1" si="100"/>
        <v>3.2655528033238568E-2</v>
      </c>
      <c r="X205" s="29">
        <f t="shared" ca="1" si="101"/>
        <v>7.6317587560255751E-2</v>
      </c>
      <c r="Y205" s="29">
        <f t="shared" ca="1" si="102"/>
        <v>7.6317587560255751E-2</v>
      </c>
      <c r="Z205" s="29">
        <f t="shared" ca="1" si="103"/>
        <v>5.0424306447521383E-2</v>
      </c>
      <c r="AA205" s="29">
        <f t="shared" ca="1" si="104"/>
        <v>7.6317587560255751E-2</v>
      </c>
      <c r="AB205" s="29">
        <f t="shared" ca="1" si="105"/>
        <v>5.0424306447521383E-2</v>
      </c>
      <c r="AC205" s="29">
        <f t="shared" ca="1" si="106"/>
        <v>5.0424306447521383E-2</v>
      </c>
      <c r="AD205" s="29">
        <f t="shared" ca="1" si="107"/>
        <v>3.2655528033238568E-2</v>
      </c>
      <c r="AE205" s="29">
        <f t="shared" ca="1" si="108"/>
        <v>5.0424306447521383E-2</v>
      </c>
      <c r="AG205" s="39">
        <f t="shared" si="80"/>
        <v>172</v>
      </c>
    </row>
    <row r="206" spans="1:33" x14ac:dyDescent="0.25">
      <c r="A206">
        <f>Apartment!A176</f>
        <v>19823</v>
      </c>
      <c r="B206" s="36" cm="1">
        <f t="array" aca="1" ref="B206" ca="1">INDIRECT(B$34&amp;"!"&amp;"K"&amp;(7+$O206))</f>
        <v>2.1275428790638262E-2</v>
      </c>
      <c r="C206" s="36" cm="1">
        <f t="array" aca="1" ref="C206" ca="1">INDIRECT(C$34&amp;"!"&amp;"K"&amp;(7+$O206))</f>
        <v>2.1680753988767121E-2</v>
      </c>
      <c r="D206" s="36" cm="1">
        <f t="array" aca="1" ref="D206" ca="1">INDIRECT(D$34&amp;"!"&amp;"K"&amp;(7+$O206))</f>
        <v>1.4596364180608612E-2</v>
      </c>
      <c r="E206" s="36" cm="1">
        <f t="array" aca="1" ref="E206" ca="1">INDIRECT(E$34&amp;"!"&amp;"K"&amp;(7+$O206))</f>
        <v>8.1851188801609354E-3</v>
      </c>
      <c r="F206" s="36" cm="1">
        <f t="array" aca="1" ref="F206" ca="1">INDIRECT(F$34&amp;"!"&amp;"K"&amp;(7+$O206))</f>
        <v>0</v>
      </c>
      <c r="G206" s="36" cm="1">
        <f t="array" aca="1" ref="G206" ca="1">INDIRECT(G$34&amp;"!"&amp;"K"&amp;(7+$O206))</f>
        <v>0</v>
      </c>
      <c r="H206" s="36" cm="1">
        <f t="array" aca="1" ref="H206" ca="1">INDIRECT(H$34&amp;"!"&amp;"K"&amp;(7+$O206))</f>
        <v>0</v>
      </c>
      <c r="I206" s="36" cm="1">
        <f t="array" aca="1" ref="I206" ca="1">INDIRECT(I$34&amp;"!"&amp;"K"&amp;(7+$O206))</f>
        <v>0</v>
      </c>
      <c r="J206" s="36" cm="1">
        <f t="array" aca="1" ref="J206" ca="1">INDIRECT(J$34&amp;"!"&amp;"K"&amp;(7+$O206))</f>
        <v>0</v>
      </c>
      <c r="K206" s="36" cm="1">
        <f t="array" aca="1" ref="K206" ca="1">INDIRECT(K$34&amp;"!"&amp;"K"&amp;(7+$O206))</f>
        <v>0</v>
      </c>
      <c r="L206" s="36" cm="1">
        <f t="array" aca="1" ref="L206" ca="1">INDIRECT(L$34&amp;"!"&amp;"K"&amp;(7+$O206))</f>
        <v>0</v>
      </c>
      <c r="M206" s="36" cm="1">
        <f t="array" aca="1" ref="M206" ca="1">INDIRECT(M$34&amp;"!"&amp;"K"&amp;(7+$O206))</f>
        <v>0</v>
      </c>
      <c r="N206" s="36" cm="1">
        <f t="array" aca="1" ref="N206" ca="1">INDIRECT(N$34&amp;"!"&amp;"K"&amp;(7+$O206))</f>
        <v>0</v>
      </c>
      <c r="O206" s="57">
        <f t="shared" si="95"/>
        <v>169</v>
      </c>
      <c r="R206">
        <f t="shared" si="94"/>
        <v>19823</v>
      </c>
      <c r="S206" s="29">
        <f t="shared" ca="1" si="96"/>
        <v>2.1275428790638262E-2</v>
      </c>
      <c r="T206" s="29">
        <f t="shared" ca="1" si="97"/>
        <v>2.1680753988767121E-2</v>
      </c>
      <c r="U206" s="29">
        <f t="shared" ca="1" si="98"/>
        <v>1.4596364180608612E-2</v>
      </c>
      <c r="V206" s="29">
        <f t="shared" ca="1" si="99"/>
        <v>8.1851188801609354E-3</v>
      </c>
      <c r="W206" s="29">
        <f t="shared" ca="1" si="100"/>
        <v>2.1680753988767121E-2</v>
      </c>
      <c r="X206" s="29">
        <f t="shared" ca="1" si="101"/>
        <v>1.4596364180608612E-2</v>
      </c>
      <c r="Y206" s="29">
        <f t="shared" ca="1" si="102"/>
        <v>1.4596364180608612E-2</v>
      </c>
      <c r="Z206" s="29">
        <f t="shared" ca="1" si="103"/>
        <v>2.1275428790638262E-2</v>
      </c>
      <c r="AA206" s="29">
        <f t="shared" ca="1" si="104"/>
        <v>1.4596364180608612E-2</v>
      </c>
      <c r="AB206" s="29">
        <f t="shared" ca="1" si="105"/>
        <v>2.1275428790638262E-2</v>
      </c>
      <c r="AC206" s="29">
        <f t="shared" ca="1" si="106"/>
        <v>2.1275428790638262E-2</v>
      </c>
      <c r="AD206" s="29">
        <f t="shared" ca="1" si="107"/>
        <v>2.1680753988767121E-2</v>
      </c>
      <c r="AE206" s="29">
        <f t="shared" ca="1" si="108"/>
        <v>2.1275428790638262E-2</v>
      </c>
      <c r="AG206" s="39">
        <f t="shared" si="80"/>
        <v>173</v>
      </c>
    </row>
    <row r="207" spans="1:33" x14ac:dyDescent="0.25">
      <c r="A207">
        <f>Apartment!A177</f>
        <v>19822</v>
      </c>
      <c r="B207" s="36" cm="1">
        <f t="array" aca="1" ref="B207" ca="1">INDIRECT(B$34&amp;"!"&amp;"K"&amp;(7+$O207))</f>
        <v>6.3240547664525026E-2</v>
      </c>
      <c r="C207" s="36" cm="1">
        <f t="array" aca="1" ref="C207" ca="1">INDIRECT(C$34&amp;"!"&amp;"K"&amp;(7+$O207))</f>
        <v>2.5255433308882802E-2</v>
      </c>
      <c r="D207" s="36" cm="1">
        <f t="array" aca="1" ref="D207" ca="1">INDIRECT(D$34&amp;"!"&amp;"K"&amp;(7+$O207))</f>
        <v>-1.8730300505504505E-2</v>
      </c>
      <c r="E207" s="36" cm="1">
        <f t="array" aca="1" ref="E207" ca="1">INDIRECT(E$34&amp;"!"&amp;"K"&amp;(7+$O207))</f>
        <v>7.8129744140642554E-3</v>
      </c>
      <c r="F207" s="36" cm="1">
        <f t="array" aca="1" ref="F207" ca="1">INDIRECT(F$34&amp;"!"&amp;"K"&amp;(7+$O207))</f>
        <v>0</v>
      </c>
      <c r="G207" s="36" cm="1">
        <f t="array" aca="1" ref="G207" ca="1">INDIRECT(G$34&amp;"!"&amp;"K"&amp;(7+$O207))</f>
        <v>0</v>
      </c>
      <c r="H207" s="36" cm="1">
        <f t="array" aca="1" ref="H207" ca="1">INDIRECT(H$34&amp;"!"&amp;"K"&amp;(7+$O207))</f>
        <v>0</v>
      </c>
      <c r="I207" s="36" cm="1">
        <f t="array" aca="1" ref="I207" ca="1">INDIRECT(I$34&amp;"!"&amp;"K"&amp;(7+$O207))</f>
        <v>0</v>
      </c>
      <c r="J207" s="36" cm="1">
        <f t="array" aca="1" ref="J207" ca="1">INDIRECT(J$34&amp;"!"&amp;"K"&amp;(7+$O207))</f>
        <v>0</v>
      </c>
      <c r="K207" s="36" cm="1">
        <f t="array" aca="1" ref="K207" ca="1">INDIRECT(K$34&amp;"!"&amp;"K"&amp;(7+$O207))</f>
        <v>0</v>
      </c>
      <c r="L207" s="36" cm="1">
        <f t="array" aca="1" ref="L207" ca="1">INDIRECT(L$34&amp;"!"&amp;"K"&amp;(7+$O207))</f>
        <v>0</v>
      </c>
      <c r="M207" s="36" cm="1">
        <f t="array" aca="1" ref="M207" ca="1">INDIRECT(M$34&amp;"!"&amp;"K"&amp;(7+$O207))</f>
        <v>0</v>
      </c>
      <c r="N207" s="36" cm="1">
        <f t="array" aca="1" ref="N207" ca="1">INDIRECT(N$34&amp;"!"&amp;"K"&amp;(7+$O207))</f>
        <v>0</v>
      </c>
      <c r="O207" s="57">
        <f t="shared" si="95"/>
        <v>170</v>
      </c>
      <c r="R207">
        <f t="shared" si="94"/>
        <v>19822</v>
      </c>
      <c r="S207" s="29">
        <f t="shared" ca="1" si="96"/>
        <v>6.3240547664525026E-2</v>
      </c>
      <c r="T207" s="29">
        <f t="shared" ca="1" si="97"/>
        <v>2.5255433308882802E-2</v>
      </c>
      <c r="U207" s="29">
        <f t="shared" ca="1" si="98"/>
        <v>-1.8730300505504505E-2</v>
      </c>
      <c r="V207" s="29">
        <f t="shared" ca="1" si="99"/>
        <v>7.8129744140642554E-3</v>
      </c>
      <c r="W207" s="29">
        <f t="shared" ca="1" si="100"/>
        <v>2.5255433308882802E-2</v>
      </c>
      <c r="X207" s="29">
        <f t="shared" ca="1" si="101"/>
        <v>-1.8730300505504505E-2</v>
      </c>
      <c r="Y207" s="29">
        <f t="shared" ca="1" si="102"/>
        <v>-1.8730300505504505E-2</v>
      </c>
      <c r="Z207" s="29">
        <f t="shared" ca="1" si="103"/>
        <v>6.3240547664525026E-2</v>
      </c>
      <c r="AA207" s="29">
        <f t="shared" ca="1" si="104"/>
        <v>-1.8730300505504505E-2</v>
      </c>
      <c r="AB207" s="29">
        <f t="shared" ca="1" si="105"/>
        <v>6.3240547664525026E-2</v>
      </c>
      <c r="AC207" s="29">
        <f t="shared" ca="1" si="106"/>
        <v>6.3240547664525026E-2</v>
      </c>
      <c r="AD207" s="29">
        <f t="shared" ca="1" si="107"/>
        <v>2.5255433308882802E-2</v>
      </c>
      <c r="AE207" s="29">
        <f t="shared" ca="1" si="108"/>
        <v>6.3240547664525026E-2</v>
      </c>
      <c r="AG207" s="39">
        <f t="shared" si="80"/>
        <v>174</v>
      </c>
    </row>
    <row r="208" spans="1:33" x14ac:dyDescent="0.25">
      <c r="A208">
        <f>Apartment!A178</f>
        <v>19821</v>
      </c>
      <c r="B208" s="36" cm="1">
        <f t="array" aca="1" ref="B208" ca="1">INDIRECT(B$34&amp;"!"&amp;"K"&amp;(7+$O208))</f>
        <v>-4.0336322600608154E-3</v>
      </c>
      <c r="C208" s="36" cm="1">
        <f t="array" aca="1" ref="C208" ca="1">INDIRECT(C$34&amp;"!"&amp;"K"&amp;(7+$O208))</f>
        <v>-1.7096456493595036E-2</v>
      </c>
      <c r="D208" s="36" cm="1">
        <f t="array" aca="1" ref="D208" ca="1">INDIRECT(D$34&amp;"!"&amp;"K"&amp;(7+$O208))</f>
        <v>-9.2854240784772557E-2</v>
      </c>
      <c r="E208" s="36" cm="1">
        <f t="array" aca="1" ref="E208" ca="1">INDIRECT(E$34&amp;"!"&amp;"K"&amp;(7+$O208))</f>
        <v>-2.7982099995225829E-2</v>
      </c>
      <c r="F208" s="36" cm="1">
        <f t="array" aca="1" ref="F208" ca="1">INDIRECT(F$34&amp;"!"&amp;"K"&amp;(7+$O208))</f>
        <v>0</v>
      </c>
      <c r="G208" s="36" cm="1">
        <f t="array" aca="1" ref="G208" ca="1">INDIRECT(G$34&amp;"!"&amp;"K"&amp;(7+$O208))</f>
        <v>0</v>
      </c>
      <c r="H208" s="36" cm="1">
        <f t="array" aca="1" ref="H208" ca="1">INDIRECT(H$34&amp;"!"&amp;"K"&amp;(7+$O208))</f>
        <v>0</v>
      </c>
      <c r="I208" s="36" cm="1">
        <f t="array" aca="1" ref="I208" ca="1">INDIRECT(I$34&amp;"!"&amp;"K"&amp;(7+$O208))</f>
        <v>0</v>
      </c>
      <c r="J208" s="36" cm="1">
        <f t="array" aca="1" ref="J208" ca="1">INDIRECT(J$34&amp;"!"&amp;"K"&amp;(7+$O208))</f>
        <v>0</v>
      </c>
      <c r="K208" s="36" cm="1">
        <f t="array" aca="1" ref="K208" ca="1">INDIRECT(K$34&amp;"!"&amp;"K"&amp;(7+$O208))</f>
        <v>0</v>
      </c>
      <c r="L208" s="36" cm="1">
        <f t="array" aca="1" ref="L208" ca="1">INDIRECT(L$34&amp;"!"&amp;"K"&amp;(7+$O208))</f>
        <v>0</v>
      </c>
      <c r="M208" s="36" cm="1">
        <f t="array" aca="1" ref="M208" ca="1">INDIRECT(M$34&amp;"!"&amp;"K"&amp;(7+$O208))</f>
        <v>0</v>
      </c>
      <c r="N208" s="36" cm="1">
        <f t="array" aca="1" ref="N208" ca="1">INDIRECT(N$34&amp;"!"&amp;"K"&amp;(7+$O208))</f>
        <v>0</v>
      </c>
      <c r="O208" s="57">
        <f t="shared" si="95"/>
        <v>171</v>
      </c>
      <c r="R208">
        <f t="shared" si="94"/>
        <v>19821</v>
      </c>
      <c r="S208" s="29">
        <f t="shared" ca="1" si="96"/>
        <v>-4.0336322600608154E-3</v>
      </c>
      <c r="T208" s="29">
        <f t="shared" ca="1" si="97"/>
        <v>-1.7096456493595036E-2</v>
      </c>
      <c r="U208" s="29">
        <f t="shared" ca="1" si="98"/>
        <v>-9.2854240784772557E-2</v>
      </c>
      <c r="V208" s="29">
        <f t="shared" ca="1" si="99"/>
        <v>-2.7982099995225829E-2</v>
      </c>
      <c r="W208" s="29">
        <f t="shared" ca="1" si="100"/>
        <v>-1.7096456493595036E-2</v>
      </c>
      <c r="X208" s="29">
        <f t="shared" ca="1" si="101"/>
        <v>-9.2854240784772557E-2</v>
      </c>
      <c r="Y208" s="29">
        <f t="shared" ca="1" si="102"/>
        <v>-9.2854240784772557E-2</v>
      </c>
      <c r="Z208" s="29">
        <f t="shared" ca="1" si="103"/>
        <v>-4.0336322600608154E-3</v>
      </c>
      <c r="AA208" s="29">
        <f t="shared" ca="1" si="104"/>
        <v>-9.2854240784772557E-2</v>
      </c>
      <c r="AB208" s="29">
        <f t="shared" ca="1" si="105"/>
        <v>-4.0336322600608154E-3</v>
      </c>
      <c r="AC208" s="29">
        <f t="shared" ca="1" si="106"/>
        <v>-4.0336322600608154E-3</v>
      </c>
      <c r="AD208" s="29">
        <f t="shared" ca="1" si="107"/>
        <v>-1.7096456493595036E-2</v>
      </c>
      <c r="AE208" s="29">
        <f t="shared" ca="1" si="108"/>
        <v>-4.0336322600608154E-3</v>
      </c>
      <c r="AG208" s="39">
        <f t="shared" si="80"/>
        <v>175</v>
      </c>
    </row>
    <row r="209" spans="1:33" x14ac:dyDescent="0.25">
      <c r="A209">
        <f>Apartment!A179</f>
        <v>19814</v>
      </c>
      <c r="B209" s="36" cm="1">
        <f t="array" aca="1" ref="B209" ca="1">INDIRECT(B$34&amp;"!"&amp;"K"&amp;(7+$O209))</f>
        <v>9.5160385575006279E-2</v>
      </c>
      <c r="C209" s="36" cm="1">
        <f t="array" aca="1" ref="C209" ca="1">INDIRECT(C$34&amp;"!"&amp;"K"&amp;(7+$O209))</f>
        <v>4.4117789983353806E-2</v>
      </c>
      <c r="D209" s="36" cm="1">
        <f t="array" aca="1" ref="D209" ca="1">INDIRECT(D$34&amp;"!"&amp;"K"&amp;(7+$O209))</f>
        <v>0.19867364733826398</v>
      </c>
      <c r="E209" s="36" cm="1">
        <f t="array" aca="1" ref="E209" ca="1">INDIRECT(E$34&amp;"!"&amp;"K"&amp;(7+$O209))</f>
        <v>5.8697349539050592E-2</v>
      </c>
      <c r="F209" s="36" cm="1">
        <f t="array" aca="1" ref="F209" ca="1">INDIRECT(F$34&amp;"!"&amp;"K"&amp;(7+$O209))</f>
        <v>0</v>
      </c>
      <c r="G209" s="36" cm="1">
        <f t="array" aca="1" ref="G209" ca="1">INDIRECT(G$34&amp;"!"&amp;"K"&amp;(7+$O209))</f>
        <v>0</v>
      </c>
      <c r="H209" s="36" cm="1">
        <f t="array" aca="1" ref="H209" ca="1">INDIRECT(H$34&amp;"!"&amp;"K"&amp;(7+$O209))</f>
        <v>0</v>
      </c>
      <c r="I209" s="36" cm="1">
        <f t="array" aca="1" ref="I209" ca="1">INDIRECT(I$34&amp;"!"&amp;"K"&amp;(7+$O209))</f>
        <v>0</v>
      </c>
      <c r="J209" s="36" cm="1">
        <f t="array" aca="1" ref="J209" ca="1">INDIRECT(J$34&amp;"!"&amp;"K"&amp;(7+$O209))</f>
        <v>0</v>
      </c>
      <c r="K209" s="36" cm="1">
        <f t="array" aca="1" ref="K209" ca="1">INDIRECT(K$34&amp;"!"&amp;"K"&amp;(7+$O209))</f>
        <v>0</v>
      </c>
      <c r="L209" s="36" cm="1">
        <f t="array" aca="1" ref="L209" ca="1">INDIRECT(L$34&amp;"!"&amp;"K"&amp;(7+$O209))</f>
        <v>0</v>
      </c>
      <c r="M209" s="36" cm="1">
        <f t="array" aca="1" ref="M209" ca="1">INDIRECT(M$34&amp;"!"&amp;"K"&amp;(7+$O209))</f>
        <v>0</v>
      </c>
      <c r="N209" s="36" cm="1">
        <f t="array" aca="1" ref="N209" ca="1">INDIRECT(N$34&amp;"!"&amp;"K"&amp;(7+$O209))</f>
        <v>0</v>
      </c>
      <c r="O209" s="57">
        <f t="shared" si="95"/>
        <v>172</v>
      </c>
      <c r="R209">
        <f t="shared" si="94"/>
        <v>19814</v>
      </c>
      <c r="S209" s="29">
        <f t="shared" ca="1" si="96"/>
        <v>9.5160385575006279E-2</v>
      </c>
      <c r="T209" s="29">
        <f t="shared" ca="1" si="97"/>
        <v>4.4117789983353806E-2</v>
      </c>
      <c r="U209" s="29">
        <f t="shared" ca="1" si="98"/>
        <v>0.19867364733826398</v>
      </c>
      <c r="V209" s="29">
        <f t="shared" ca="1" si="99"/>
        <v>5.8697349539050592E-2</v>
      </c>
      <c r="W209" s="29">
        <f t="shared" ca="1" si="100"/>
        <v>4.4117789983353806E-2</v>
      </c>
      <c r="X209" s="29">
        <f t="shared" ca="1" si="101"/>
        <v>0.19867364733826398</v>
      </c>
      <c r="Y209" s="29">
        <f t="shared" ca="1" si="102"/>
        <v>0.19867364733826398</v>
      </c>
      <c r="Z209" s="29">
        <f t="shared" ca="1" si="103"/>
        <v>9.5160385575006279E-2</v>
      </c>
      <c r="AA209" s="29">
        <f t="shared" ca="1" si="104"/>
        <v>0.19867364733826398</v>
      </c>
      <c r="AB209" s="29">
        <f t="shared" ca="1" si="105"/>
        <v>9.5160385575006279E-2</v>
      </c>
      <c r="AC209" s="29">
        <f t="shared" ca="1" si="106"/>
        <v>9.5160385575006279E-2</v>
      </c>
      <c r="AD209" s="29">
        <f t="shared" ca="1" si="107"/>
        <v>4.4117789983353806E-2</v>
      </c>
      <c r="AE209" s="29">
        <f t="shared" ca="1" si="108"/>
        <v>9.5160385575006279E-2</v>
      </c>
      <c r="AG209" s="39">
        <f t="shared" si="80"/>
        <v>176</v>
      </c>
    </row>
    <row r="210" spans="1:33" x14ac:dyDescent="0.25">
      <c r="A210">
        <f>Apartment!A180</f>
        <v>19813</v>
      </c>
      <c r="B210" s="36" cm="1">
        <f t="array" aca="1" ref="B210" ca="1">INDIRECT(B$34&amp;"!"&amp;"K"&amp;(7+$O210))</f>
        <v>2.0038352694353945E-2</v>
      </c>
      <c r="C210" s="36" cm="1">
        <f t="array" aca="1" ref="C210" ca="1">INDIRECT(C$34&amp;"!"&amp;"K"&amp;(7+$O210))</f>
        <v>5.4251911975640166E-2</v>
      </c>
      <c r="D210" s="36" cm="1">
        <f t="array" aca="1" ref="D210" ca="1">INDIRECT(D$34&amp;"!"&amp;"K"&amp;(7+$O210))</f>
        <v>-4.7677146785144231E-2</v>
      </c>
      <c r="E210" s="36" cm="1">
        <f t="array" aca="1" ref="E210" ca="1">INDIRECT(E$34&amp;"!"&amp;"K"&amp;(7+$O210))</f>
        <v>3.2180323319496162E-2</v>
      </c>
      <c r="F210" s="36" cm="1">
        <f t="array" aca="1" ref="F210" ca="1">INDIRECT(F$34&amp;"!"&amp;"K"&amp;(7+$O210))</f>
        <v>0</v>
      </c>
      <c r="G210" s="36" cm="1">
        <f t="array" aca="1" ref="G210" ca="1">INDIRECT(G$34&amp;"!"&amp;"K"&amp;(7+$O210))</f>
        <v>0</v>
      </c>
      <c r="H210" s="36" cm="1">
        <f t="array" aca="1" ref="H210" ca="1">INDIRECT(H$34&amp;"!"&amp;"K"&amp;(7+$O210))</f>
        <v>0</v>
      </c>
      <c r="I210" s="36" cm="1">
        <f t="array" aca="1" ref="I210" ca="1">INDIRECT(I$34&amp;"!"&amp;"K"&amp;(7+$O210))</f>
        <v>0</v>
      </c>
      <c r="J210" s="36" cm="1">
        <f t="array" aca="1" ref="J210" ca="1">INDIRECT(J$34&amp;"!"&amp;"K"&amp;(7+$O210))</f>
        <v>0</v>
      </c>
      <c r="K210" s="36" cm="1">
        <f t="array" aca="1" ref="K210" ca="1">INDIRECT(K$34&amp;"!"&amp;"K"&amp;(7+$O210))</f>
        <v>0</v>
      </c>
      <c r="L210" s="36" cm="1">
        <f t="array" aca="1" ref="L210" ca="1">INDIRECT(L$34&amp;"!"&amp;"K"&amp;(7+$O210))</f>
        <v>0</v>
      </c>
      <c r="M210" s="36" cm="1">
        <f t="array" aca="1" ref="M210" ca="1">INDIRECT(M$34&amp;"!"&amp;"K"&amp;(7+$O210))</f>
        <v>0</v>
      </c>
      <c r="N210" s="36" cm="1">
        <f t="array" aca="1" ref="N210" ca="1">INDIRECT(N$34&amp;"!"&amp;"K"&amp;(7+$O210))</f>
        <v>0</v>
      </c>
      <c r="O210" s="57">
        <f t="shared" si="95"/>
        <v>173</v>
      </c>
      <c r="R210">
        <f t="shared" si="94"/>
        <v>19813</v>
      </c>
      <c r="S210" s="29">
        <f t="shared" ca="1" si="96"/>
        <v>2.0038352694353945E-2</v>
      </c>
      <c r="T210" s="29">
        <f t="shared" ca="1" si="97"/>
        <v>5.4251911975640166E-2</v>
      </c>
      <c r="U210" s="29">
        <f t="shared" ca="1" si="98"/>
        <v>-4.7677146785144231E-2</v>
      </c>
      <c r="V210" s="29">
        <f t="shared" ca="1" si="99"/>
        <v>3.2180323319496162E-2</v>
      </c>
      <c r="W210" s="29">
        <f t="shared" ca="1" si="100"/>
        <v>5.4251911975640166E-2</v>
      </c>
      <c r="X210" s="29">
        <f t="shared" ca="1" si="101"/>
        <v>-4.7677146785144231E-2</v>
      </c>
      <c r="Y210" s="29">
        <f t="shared" ca="1" si="102"/>
        <v>-4.7677146785144231E-2</v>
      </c>
      <c r="Z210" s="29">
        <f t="shared" ca="1" si="103"/>
        <v>2.0038352694353945E-2</v>
      </c>
      <c r="AA210" s="29">
        <f t="shared" ca="1" si="104"/>
        <v>-4.7677146785144231E-2</v>
      </c>
      <c r="AB210" s="29">
        <f t="shared" ca="1" si="105"/>
        <v>2.0038352694353945E-2</v>
      </c>
      <c r="AC210" s="29">
        <f t="shared" ca="1" si="106"/>
        <v>2.0038352694353945E-2</v>
      </c>
      <c r="AD210" s="29">
        <f t="shared" ca="1" si="107"/>
        <v>5.4251911975640166E-2</v>
      </c>
      <c r="AE210" s="29">
        <f t="shared" ca="1" si="108"/>
        <v>2.0038352694353945E-2</v>
      </c>
      <c r="AG210" s="39">
        <f t="shared" si="80"/>
        <v>177</v>
      </c>
    </row>
    <row r="211" spans="1:33" x14ac:dyDescent="0.25">
      <c r="A211">
        <f>Apartment!A181</f>
        <v>19812</v>
      </c>
      <c r="B211" s="36" cm="1">
        <f t="array" aca="1" ref="B211" ca="1">INDIRECT(B$34&amp;"!"&amp;"K"&amp;(7+$O211))</f>
        <v>4.215269077797501E-2</v>
      </c>
      <c r="C211" s="36" cm="1">
        <f t="array" aca="1" ref="C211" ca="1">INDIRECT(C$34&amp;"!"&amp;"K"&amp;(7+$O211))</f>
        <v>3.9192053922412207E-2</v>
      </c>
      <c r="D211" s="36" cm="1">
        <f t="array" aca="1" ref="D211" ca="1">INDIRECT(D$34&amp;"!"&amp;"K"&amp;(7+$O211))</f>
        <v>0.10276026988876441</v>
      </c>
      <c r="E211" s="36" cm="1">
        <f t="array" aca="1" ref="E211" ca="1">INDIRECT(E$34&amp;"!"&amp;"K"&amp;(7+$O211))</f>
        <v>4.7270251589711654E-2</v>
      </c>
      <c r="F211" s="36" cm="1">
        <f t="array" aca="1" ref="F211" ca="1">INDIRECT(F$34&amp;"!"&amp;"K"&amp;(7+$O211))</f>
        <v>0</v>
      </c>
      <c r="G211" s="36" cm="1">
        <f t="array" aca="1" ref="G211" ca="1">INDIRECT(G$34&amp;"!"&amp;"K"&amp;(7+$O211))</f>
        <v>0</v>
      </c>
      <c r="H211" s="36" cm="1">
        <f t="array" aca="1" ref="H211" ca="1">INDIRECT(H$34&amp;"!"&amp;"K"&amp;(7+$O211))</f>
        <v>0</v>
      </c>
      <c r="I211" s="36" cm="1">
        <f t="array" aca="1" ref="I211" ca="1">INDIRECT(I$34&amp;"!"&amp;"K"&amp;(7+$O211))</f>
        <v>0</v>
      </c>
      <c r="J211" s="36" cm="1">
        <f t="array" aca="1" ref="J211" ca="1">INDIRECT(J$34&amp;"!"&amp;"K"&amp;(7+$O211))</f>
        <v>0</v>
      </c>
      <c r="K211" s="36" cm="1">
        <f t="array" aca="1" ref="K211" ca="1">INDIRECT(K$34&amp;"!"&amp;"K"&amp;(7+$O211))</f>
        <v>0</v>
      </c>
      <c r="L211" s="36" cm="1">
        <f t="array" aca="1" ref="L211" ca="1">INDIRECT(L$34&amp;"!"&amp;"K"&amp;(7+$O211))</f>
        <v>0</v>
      </c>
      <c r="M211" s="36" cm="1">
        <f t="array" aca="1" ref="M211" ca="1">INDIRECT(M$34&amp;"!"&amp;"K"&amp;(7+$O211))</f>
        <v>0</v>
      </c>
      <c r="N211" s="36" cm="1">
        <f t="array" aca="1" ref="N211" ca="1">INDIRECT(N$34&amp;"!"&amp;"K"&amp;(7+$O211))</f>
        <v>0</v>
      </c>
      <c r="O211" s="57">
        <f t="shared" si="95"/>
        <v>174</v>
      </c>
      <c r="R211">
        <f t="shared" si="94"/>
        <v>19812</v>
      </c>
      <c r="S211" s="29">
        <f t="shared" ca="1" si="96"/>
        <v>4.215269077797501E-2</v>
      </c>
      <c r="T211" s="29">
        <f t="shared" ca="1" si="97"/>
        <v>3.9192053922412207E-2</v>
      </c>
      <c r="U211" s="29">
        <f t="shared" ca="1" si="98"/>
        <v>0.10276026988876441</v>
      </c>
      <c r="V211" s="29">
        <f t="shared" ca="1" si="99"/>
        <v>4.7270251589711654E-2</v>
      </c>
      <c r="W211" s="29">
        <f t="shared" ca="1" si="100"/>
        <v>3.9192053922412207E-2</v>
      </c>
      <c r="X211" s="29">
        <f t="shared" ca="1" si="101"/>
        <v>0.10276026988876441</v>
      </c>
      <c r="Y211" s="29">
        <f t="shared" ca="1" si="102"/>
        <v>0.10276026988876441</v>
      </c>
      <c r="Z211" s="29">
        <f t="shared" ca="1" si="103"/>
        <v>4.215269077797501E-2</v>
      </c>
      <c r="AA211" s="29">
        <f t="shared" ca="1" si="104"/>
        <v>0.10276026988876441</v>
      </c>
      <c r="AB211" s="29">
        <f t="shared" ca="1" si="105"/>
        <v>4.215269077797501E-2</v>
      </c>
      <c r="AC211" s="29">
        <f t="shared" ca="1" si="106"/>
        <v>4.215269077797501E-2</v>
      </c>
      <c r="AD211" s="29">
        <f t="shared" ca="1" si="107"/>
        <v>3.9192053922412207E-2</v>
      </c>
      <c r="AE211" s="29">
        <f t="shared" ca="1" si="108"/>
        <v>4.215269077797501E-2</v>
      </c>
      <c r="AG211" s="39">
        <f t="shared" si="80"/>
        <v>178</v>
      </c>
    </row>
    <row r="212" spans="1:33" x14ac:dyDescent="0.25">
      <c r="A212">
        <f>Apartment!A182</f>
        <v>19811</v>
      </c>
      <c r="B212" s="36" cm="1">
        <f t="array" aca="1" ref="B212" ca="1">INDIRECT(B$34&amp;"!"&amp;"K"&amp;(7+$O212))</f>
        <v>-1.2458190124393087E-2</v>
      </c>
      <c r="C212" s="36" cm="1">
        <f t="array" aca="1" ref="C212" ca="1">INDIRECT(C$34&amp;"!"&amp;"K"&amp;(7+$O212))</f>
        <v>1.2126886955776905E-2</v>
      </c>
      <c r="D212" s="36" cm="1">
        <f t="array" aca="1" ref="D212" ca="1">INDIRECT(D$34&amp;"!"&amp;"K"&amp;(7+$O212))</f>
        <v>-6.0805832557736528E-2</v>
      </c>
      <c r="E212" s="36" cm="1">
        <f t="array" aca="1" ref="E212" ca="1">INDIRECT(E$34&amp;"!"&amp;"K"&amp;(7+$O212))</f>
        <v>-3.2660476100446756E-2</v>
      </c>
      <c r="F212" s="36" cm="1">
        <f t="array" aca="1" ref="F212" ca="1">INDIRECT(F$34&amp;"!"&amp;"K"&amp;(7+$O212))</f>
        <v>0</v>
      </c>
      <c r="G212" s="36" cm="1">
        <f t="array" aca="1" ref="G212" ca="1">INDIRECT(G$34&amp;"!"&amp;"K"&amp;(7+$O212))</f>
        <v>0</v>
      </c>
      <c r="H212" s="36" cm="1">
        <f t="array" aca="1" ref="H212" ca="1">INDIRECT(H$34&amp;"!"&amp;"K"&amp;(7+$O212))</f>
        <v>0</v>
      </c>
      <c r="I212" s="36" cm="1">
        <f t="array" aca="1" ref="I212" ca="1">INDIRECT(I$34&amp;"!"&amp;"K"&amp;(7+$O212))</f>
        <v>0</v>
      </c>
      <c r="J212" s="36" cm="1">
        <f t="array" aca="1" ref="J212" ca="1">INDIRECT(J$34&amp;"!"&amp;"K"&amp;(7+$O212))</f>
        <v>0</v>
      </c>
      <c r="K212" s="36" cm="1">
        <f t="array" aca="1" ref="K212" ca="1">INDIRECT(K$34&amp;"!"&amp;"K"&amp;(7+$O212))</f>
        <v>0</v>
      </c>
      <c r="L212" s="36" cm="1">
        <f t="array" aca="1" ref="L212" ca="1">INDIRECT(L$34&amp;"!"&amp;"K"&amp;(7+$O212))</f>
        <v>0</v>
      </c>
      <c r="M212" s="36" cm="1">
        <f t="array" aca="1" ref="M212" ca="1">INDIRECT(M$34&amp;"!"&amp;"K"&amp;(7+$O212))</f>
        <v>0</v>
      </c>
      <c r="N212" s="36" cm="1">
        <f t="array" aca="1" ref="N212" ca="1">INDIRECT(N$34&amp;"!"&amp;"K"&amp;(7+$O212))</f>
        <v>0</v>
      </c>
      <c r="O212" s="57">
        <f t="shared" si="95"/>
        <v>175</v>
      </c>
      <c r="R212">
        <f t="shared" si="94"/>
        <v>19811</v>
      </c>
      <c r="S212" s="29">
        <f t="shared" ca="1" si="96"/>
        <v>-1.2458190124393087E-2</v>
      </c>
      <c r="T212" s="29">
        <f t="shared" ca="1" si="97"/>
        <v>1.2126886955776905E-2</v>
      </c>
      <c r="U212" s="29">
        <f t="shared" ca="1" si="98"/>
        <v>-6.0805832557736528E-2</v>
      </c>
      <c r="V212" s="29">
        <f t="shared" ca="1" si="99"/>
        <v>-3.2660476100446756E-2</v>
      </c>
      <c r="W212" s="29">
        <f t="shared" ca="1" si="100"/>
        <v>1.2126886955776905E-2</v>
      </c>
      <c r="X212" s="29">
        <f t="shared" ca="1" si="101"/>
        <v>-6.0805832557736528E-2</v>
      </c>
      <c r="Y212" s="29">
        <f t="shared" ca="1" si="102"/>
        <v>-6.0805832557736528E-2</v>
      </c>
      <c r="Z212" s="29">
        <f t="shared" ca="1" si="103"/>
        <v>-1.2458190124393087E-2</v>
      </c>
      <c r="AA212" s="29">
        <f t="shared" ca="1" si="104"/>
        <v>-6.0805832557736528E-2</v>
      </c>
      <c r="AB212" s="29">
        <f t="shared" ca="1" si="105"/>
        <v>-1.2458190124393087E-2</v>
      </c>
      <c r="AC212" s="29">
        <f t="shared" ca="1" si="106"/>
        <v>-1.2458190124393087E-2</v>
      </c>
      <c r="AD212" s="29">
        <f t="shared" ca="1" si="107"/>
        <v>1.2126886955776905E-2</v>
      </c>
      <c r="AE212" s="29">
        <f t="shared" ca="1" si="108"/>
        <v>-1.2458190124393087E-2</v>
      </c>
      <c r="AG212" s="39">
        <f t="shared" si="80"/>
        <v>179</v>
      </c>
    </row>
    <row r="213" spans="1:33" x14ac:dyDescent="0.25">
      <c r="A213">
        <f>Apartment!A183</f>
        <v>19804</v>
      </c>
      <c r="B213" s="36" cm="1">
        <f t="array" aca="1" ref="B213" ca="1">INDIRECT(B$34&amp;"!"&amp;"K"&amp;(7+$O213))</f>
        <v>1.4369756673142442E-2</v>
      </c>
      <c r="C213" s="36" cm="1">
        <f t="array" aca="1" ref="C213" ca="1">INDIRECT(C$34&amp;"!"&amp;"K"&amp;(7+$O213))</f>
        <v>8.6018415275616045E-2</v>
      </c>
      <c r="D213" s="36" cm="1">
        <f t="array" aca="1" ref="D213" ca="1">INDIRECT(D$34&amp;"!"&amp;"K"&amp;(7+$O213))</f>
        <v>0.1669562080578586</v>
      </c>
      <c r="E213" s="36" cm="1">
        <f t="array" aca="1" ref="E213" ca="1">INDIRECT(E$34&amp;"!"&amp;"K"&amp;(7+$O213))</f>
        <v>4.5024400694497313E-2</v>
      </c>
      <c r="F213" s="36" cm="1">
        <f t="array" aca="1" ref="F213" ca="1">INDIRECT(F$34&amp;"!"&amp;"K"&amp;(7+$O213))</f>
        <v>0</v>
      </c>
      <c r="G213" s="36" cm="1">
        <f t="array" aca="1" ref="G213" ca="1">INDIRECT(G$34&amp;"!"&amp;"K"&amp;(7+$O213))</f>
        <v>0</v>
      </c>
      <c r="H213" s="36" cm="1">
        <f t="array" aca="1" ref="H213" ca="1">INDIRECT(H$34&amp;"!"&amp;"K"&amp;(7+$O213))</f>
        <v>0</v>
      </c>
      <c r="I213" s="36" cm="1">
        <f t="array" aca="1" ref="I213" ca="1">INDIRECT(I$34&amp;"!"&amp;"K"&amp;(7+$O213))</f>
        <v>0</v>
      </c>
      <c r="J213" s="36" cm="1">
        <f t="array" aca="1" ref="J213" ca="1">INDIRECT(J$34&amp;"!"&amp;"K"&amp;(7+$O213))</f>
        <v>0</v>
      </c>
      <c r="K213" s="36" cm="1">
        <f t="array" aca="1" ref="K213" ca="1">INDIRECT(K$34&amp;"!"&amp;"K"&amp;(7+$O213))</f>
        <v>0</v>
      </c>
      <c r="L213" s="36" cm="1">
        <f t="array" aca="1" ref="L213" ca="1">INDIRECT(L$34&amp;"!"&amp;"K"&amp;(7+$O213))</f>
        <v>0</v>
      </c>
      <c r="M213" s="36" cm="1">
        <f t="array" aca="1" ref="M213" ca="1">INDIRECT(M$34&amp;"!"&amp;"K"&amp;(7+$O213))</f>
        <v>0</v>
      </c>
      <c r="N213" s="36" cm="1">
        <f t="array" aca="1" ref="N213" ca="1">INDIRECT(N$34&amp;"!"&amp;"K"&amp;(7+$O213))</f>
        <v>0</v>
      </c>
      <c r="O213" s="57">
        <f t="shared" si="95"/>
        <v>176</v>
      </c>
      <c r="R213">
        <f t="shared" si="94"/>
        <v>19804</v>
      </c>
      <c r="S213" s="29">
        <f t="shared" ca="1" si="96"/>
        <v>1.4369756673142442E-2</v>
      </c>
      <c r="T213" s="29">
        <f t="shared" ca="1" si="97"/>
        <v>8.6018415275616045E-2</v>
      </c>
      <c r="U213" s="29">
        <f t="shared" ca="1" si="98"/>
        <v>0.1669562080578586</v>
      </c>
      <c r="V213" s="29">
        <f t="shared" ca="1" si="99"/>
        <v>4.5024400694497313E-2</v>
      </c>
      <c r="W213" s="29">
        <f t="shared" ca="1" si="100"/>
        <v>8.6018415275616045E-2</v>
      </c>
      <c r="X213" s="29">
        <f t="shared" ca="1" si="101"/>
        <v>0.1669562080578586</v>
      </c>
      <c r="Y213" s="29">
        <f t="shared" ca="1" si="102"/>
        <v>0.1669562080578586</v>
      </c>
      <c r="Z213" s="29">
        <f t="shared" ca="1" si="103"/>
        <v>1.4369756673142442E-2</v>
      </c>
      <c r="AA213" s="29">
        <f t="shared" ca="1" si="104"/>
        <v>0.1669562080578586</v>
      </c>
      <c r="AB213" s="29">
        <f t="shared" ca="1" si="105"/>
        <v>1.4369756673142442E-2</v>
      </c>
      <c r="AC213" s="29">
        <f t="shared" ca="1" si="106"/>
        <v>1.4369756673142442E-2</v>
      </c>
      <c r="AD213" s="29">
        <f t="shared" ca="1" si="107"/>
        <v>8.6018415275616045E-2</v>
      </c>
      <c r="AE213" s="29">
        <f t="shared" ca="1" si="108"/>
        <v>1.4369756673142442E-2</v>
      </c>
      <c r="AG213" s="39">
        <f t="shared" si="80"/>
        <v>180</v>
      </c>
    </row>
    <row r="214" spans="1:33" x14ac:dyDescent="0.25">
      <c r="A214">
        <f>Apartment!A184</f>
        <v>19803</v>
      </c>
      <c r="B214" s="36" cm="1">
        <f t="array" aca="1" ref="B214" ca="1">INDIRECT(B$34&amp;"!"&amp;"K"&amp;(7+$O214))</f>
        <v>0.11039723591044015</v>
      </c>
      <c r="C214" s="36" cm="1">
        <f t="array" aca="1" ref="C214" ca="1">INDIRECT(C$34&amp;"!"&amp;"K"&amp;(7+$O214))</f>
        <v>6.2836238178612724E-2</v>
      </c>
      <c r="D214" s="36" cm="1">
        <f t="array" aca="1" ref="D214" ca="1">INDIRECT(D$34&amp;"!"&amp;"K"&amp;(7+$O214))</f>
        <v>7.3658849620416467E-2</v>
      </c>
      <c r="E214" s="36" cm="1">
        <f t="array" aca="1" ref="E214" ca="1">INDIRECT(E$34&amp;"!"&amp;"K"&amp;(7+$O214))</f>
        <v>5.9771068794030713E-2</v>
      </c>
      <c r="F214" s="36" cm="1">
        <f t="array" aca="1" ref="F214" ca="1">INDIRECT(F$34&amp;"!"&amp;"K"&amp;(7+$O214))</f>
        <v>0</v>
      </c>
      <c r="G214" s="36" cm="1">
        <f t="array" aca="1" ref="G214" ca="1">INDIRECT(G$34&amp;"!"&amp;"K"&amp;(7+$O214))</f>
        <v>0</v>
      </c>
      <c r="H214" s="36" cm="1">
        <f t="array" aca="1" ref="H214" ca="1">INDIRECT(H$34&amp;"!"&amp;"K"&amp;(7+$O214))</f>
        <v>0</v>
      </c>
      <c r="I214" s="36" cm="1">
        <f t="array" aca="1" ref="I214" ca="1">INDIRECT(I$34&amp;"!"&amp;"K"&amp;(7+$O214))</f>
        <v>0</v>
      </c>
      <c r="J214" s="36" cm="1">
        <f t="array" aca="1" ref="J214" ca="1">INDIRECT(J$34&amp;"!"&amp;"K"&amp;(7+$O214))</f>
        <v>0</v>
      </c>
      <c r="K214" s="36" cm="1">
        <f t="array" aca="1" ref="K214" ca="1">INDIRECT(K$34&amp;"!"&amp;"K"&amp;(7+$O214))</f>
        <v>0</v>
      </c>
      <c r="L214" s="36" cm="1">
        <f t="array" aca="1" ref="L214" ca="1">INDIRECT(L$34&amp;"!"&amp;"K"&amp;(7+$O214))</f>
        <v>0</v>
      </c>
      <c r="M214" s="36" cm="1">
        <f t="array" aca="1" ref="M214" ca="1">INDIRECT(M$34&amp;"!"&amp;"K"&amp;(7+$O214))</f>
        <v>0</v>
      </c>
      <c r="N214" s="36" cm="1">
        <f t="array" aca="1" ref="N214" ca="1">INDIRECT(N$34&amp;"!"&amp;"K"&amp;(7+$O214))</f>
        <v>0</v>
      </c>
      <c r="O214" s="57">
        <f t="shared" si="95"/>
        <v>177</v>
      </c>
      <c r="R214">
        <f t="shared" si="94"/>
        <v>19803</v>
      </c>
      <c r="S214" s="29">
        <f t="shared" ca="1" si="96"/>
        <v>0.11039723591044015</v>
      </c>
      <c r="T214" s="29">
        <f t="shared" ca="1" si="97"/>
        <v>6.2836238178612724E-2</v>
      </c>
      <c r="U214" s="29">
        <f t="shared" ca="1" si="98"/>
        <v>7.3658849620416467E-2</v>
      </c>
      <c r="V214" s="29">
        <f t="shared" ca="1" si="99"/>
        <v>5.9771068794030713E-2</v>
      </c>
      <c r="W214" s="29">
        <f t="shared" ca="1" si="100"/>
        <v>6.2836238178612724E-2</v>
      </c>
      <c r="X214" s="29">
        <f t="shared" ca="1" si="101"/>
        <v>7.3658849620416467E-2</v>
      </c>
      <c r="Y214" s="29">
        <f t="shared" ca="1" si="102"/>
        <v>7.3658849620416467E-2</v>
      </c>
      <c r="Z214" s="29">
        <f t="shared" ca="1" si="103"/>
        <v>0.11039723591044015</v>
      </c>
      <c r="AA214" s="29">
        <f t="shared" ca="1" si="104"/>
        <v>7.3658849620416467E-2</v>
      </c>
      <c r="AB214" s="29">
        <f t="shared" ca="1" si="105"/>
        <v>0.11039723591044015</v>
      </c>
      <c r="AC214" s="29">
        <f t="shared" ca="1" si="106"/>
        <v>0.11039723591044015</v>
      </c>
      <c r="AD214" s="29">
        <f t="shared" ca="1" si="107"/>
        <v>6.2836238178612724E-2</v>
      </c>
      <c r="AE214" s="29">
        <f t="shared" ca="1" si="108"/>
        <v>0.11039723591044015</v>
      </c>
      <c r="AG214" s="39">
        <f t="shared" si="80"/>
        <v>181</v>
      </c>
    </row>
    <row r="215" spans="1:33" x14ac:dyDescent="0.25">
      <c r="A215">
        <f>Apartment!A185</f>
        <v>19802</v>
      </c>
      <c r="B215" s="36" cm="1">
        <f t="array" aca="1" ref="B215" ca="1">INDIRECT(B$34&amp;"!"&amp;"K"&amp;(7+$O215))</f>
        <v>7.2839815211988457E-2</v>
      </c>
      <c r="C215" s="36" cm="1">
        <f t="array" aca="1" ref="C215" ca="1">INDIRECT(C$34&amp;"!"&amp;"K"&amp;(7+$O215))</f>
        <v>-4.0607452263847765E-3</v>
      </c>
      <c r="D215" s="36" cm="1">
        <f t="array" aca="1" ref="D215" ca="1">INDIRECT(D$34&amp;"!"&amp;"K"&amp;(7+$O215))</f>
        <v>-0.20997152104307759</v>
      </c>
      <c r="E215" s="36" cm="1">
        <f t="array" aca="1" ref="E215" ca="1">INDIRECT(E$34&amp;"!"&amp;"K"&amp;(7+$O215))</f>
        <v>2.4278771559589352E-2</v>
      </c>
      <c r="F215" s="36" cm="1">
        <f t="array" aca="1" ref="F215" ca="1">INDIRECT(F$34&amp;"!"&amp;"K"&amp;(7+$O215))</f>
        <v>0</v>
      </c>
      <c r="G215" s="36" cm="1">
        <f t="array" aca="1" ref="G215" ca="1">INDIRECT(G$34&amp;"!"&amp;"K"&amp;(7+$O215))</f>
        <v>0</v>
      </c>
      <c r="H215" s="36" cm="1">
        <f t="array" aca="1" ref="H215" ca="1">INDIRECT(H$34&amp;"!"&amp;"K"&amp;(7+$O215))</f>
        <v>0</v>
      </c>
      <c r="I215" s="36" cm="1">
        <f t="array" aca="1" ref="I215" ca="1">INDIRECT(I$34&amp;"!"&amp;"K"&amp;(7+$O215))</f>
        <v>0</v>
      </c>
      <c r="J215" s="36" cm="1">
        <f t="array" aca="1" ref="J215" ca="1">INDIRECT(J$34&amp;"!"&amp;"K"&amp;(7+$O215))</f>
        <v>0</v>
      </c>
      <c r="K215" s="36" cm="1">
        <f t="array" aca="1" ref="K215" ca="1">INDIRECT(K$34&amp;"!"&amp;"K"&amp;(7+$O215))</f>
        <v>0</v>
      </c>
      <c r="L215" s="36" cm="1">
        <f t="array" aca="1" ref="L215" ca="1">INDIRECT(L$34&amp;"!"&amp;"K"&amp;(7+$O215))</f>
        <v>0</v>
      </c>
      <c r="M215" s="36" cm="1">
        <f t="array" aca="1" ref="M215" ca="1">INDIRECT(M$34&amp;"!"&amp;"K"&amp;(7+$O215))</f>
        <v>0</v>
      </c>
      <c r="N215" s="36" cm="1">
        <f t="array" aca="1" ref="N215" ca="1">INDIRECT(N$34&amp;"!"&amp;"K"&amp;(7+$O215))</f>
        <v>0</v>
      </c>
      <c r="O215" s="57">
        <f t="shared" si="95"/>
        <v>178</v>
      </c>
      <c r="R215">
        <f t="shared" si="94"/>
        <v>19802</v>
      </c>
      <c r="S215" s="29">
        <f t="shared" ca="1" si="96"/>
        <v>7.2839815211988457E-2</v>
      </c>
      <c r="T215" s="29">
        <f t="shared" ca="1" si="97"/>
        <v>-4.0607452263847765E-3</v>
      </c>
      <c r="U215" s="29">
        <f t="shared" ca="1" si="98"/>
        <v>-0.20997152104307759</v>
      </c>
      <c r="V215" s="29">
        <f t="shared" ca="1" si="99"/>
        <v>2.4278771559589352E-2</v>
      </c>
      <c r="W215" s="29">
        <f t="shared" ca="1" si="100"/>
        <v>-4.0607452263847765E-3</v>
      </c>
      <c r="X215" s="29">
        <f t="shared" ca="1" si="101"/>
        <v>-0.20997152104307759</v>
      </c>
      <c r="Y215" s="29">
        <f t="shared" ca="1" si="102"/>
        <v>-0.20997152104307759</v>
      </c>
      <c r="Z215" s="29">
        <f t="shared" ca="1" si="103"/>
        <v>7.2839815211988457E-2</v>
      </c>
      <c r="AA215" s="29">
        <f t="shared" ca="1" si="104"/>
        <v>-0.20997152104307759</v>
      </c>
      <c r="AB215" s="29">
        <f t="shared" ca="1" si="105"/>
        <v>7.2839815211988457E-2</v>
      </c>
      <c r="AC215" s="29">
        <f t="shared" ca="1" si="106"/>
        <v>7.2839815211988457E-2</v>
      </c>
      <c r="AD215" s="29">
        <f t="shared" ca="1" si="107"/>
        <v>-4.0607452263847765E-3</v>
      </c>
      <c r="AE215" s="29">
        <f t="shared" ca="1" si="108"/>
        <v>7.2839815211988457E-2</v>
      </c>
      <c r="AG215" s="39">
        <f t="shared" si="80"/>
        <v>182</v>
      </c>
    </row>
    <row r="216" spans="1:33" x14ac:dyDescent="0.25">
      <c r="A216">
        <f>Apartment!A186</f>
        <v>19801</v>
      </c>
      <c r="B216" s="36" cm="1">
        <f t="array" aca="1" ref="B216" ca="1">INDIRECT(B$34&amp;"!"&amp;"K"&amp;(7+$O216))</f>
        <v>-4.6526552383525432E-2</v>
      </c>
      <c r="C216" s="36" cm="1">
        <f t="array" aca="1" ref="C216" ca="1">INDIRECT(C$34&amp;"!"&amp;"K"&amp;(7+$O216))</f>
        <v>-7.1660430301488942E-3</v>
      </c>
      <c r="D216" s="36" cm="1">
        <f t="array" aca="1" ref="D216" ca="1">INDIRECT(D$34&amp;"!"&amp;"K"&amp;(7+$O216))</f>
        <v>0.23435882321896728</v>
      </c>
      <c r="E216" s="36" cm="1">
        <f t="array" aca="1" ref="E216" ca="1">INDIRECT(E$34&amp;"!"&amp;"K"&amp;(7+$O216))</f>
        <v>-1.2077823182735647E-2</v>
      </c>
      <c r="F216" s="36" cm="1">
        <f t="array" aca="1" ref="F216" ca="1">INDIRECT(F$34&amp;"!"&amp;"K"&amp;(7+$O216))</f>
        <v>0</v>
      </c>
      <c r="G216" s="36" cm="1">
        <f t="array" aca="1" ref="G216" ca="1">INDIRECT(G$34&amp;"!"&amp;"K"&amp;(7+$O216))</f>
        <v>0</v>
      </c>
      <c r="H216" s="36" cm="1">
        <f t="array" aca="1" ref="H216" ca="1">INDIRECT(H$34&amp;"!"&amp;"K"&amp;(7+$O216))</f>
        <v>0</v>
      </c>
      <c r="I216" s="36" cm="1">
        <f t="array" aca="1" ref="I216" ca="1">INDIRECT(I$34&amp;"!"&amp;"K"&amp;(7+$O216))</f>
        <v>0</v>
      </c>
      <c r="J216" s="36" cm="1">
        <f t="array" aca="1" ref="J216" ca="1">INDIRECT(J$34&amp;"!"&amp;"K"&amp;(7+$O216))</f>
        <v>0</v>
      </c>
      <c r="K216" s="36" cm="1">
        <f t="array" aca="1" ref="K216" ca="1">INDIRECT(K$34&amp;"!"&amp;"K"&amp;(7+$O216))</f>
        <v>0</v>
      </c>
      <c r="L216" s="36" cm="1">
        <f t="array" aca="1" ref="L216" ca="1">INDIRECT(L$34&amp;"!"&amp;"K"&amp;(7+$O216))</f>
        <v>0</v>
      </c>
      <c r="M216" s="36" cm="1">
        <f t="array" aca="1" ref="M216" ca="1">INDIRECT(M$34&amp;"!"&amp;"K"&amp;(7+$O216))</f>
        <v>0</v>
      </c>
      <c r="N216" s="36" cm="1">
        <f t="array" aca="1" ref="N216" ca="1">INDIRECT(N$34&amp;"!"&amp;"K"&amp;(7+$O216))</f>
        <v>0</v>
      </c>
      <c r="O216" s="57">
        <f t="shared" si="95"/>
        <v>179</v>
      </c>
      <c r="R216">
        <f t="shared" si="94"/>
        <v>19801</v>
      </c>
      <c r="S216" s="29">
        <f t="shared" ca="1" si="96"/>
        <v>-4.6526552383525432E-2</v>
      </c>
      <c r="T216" s="29">
        <f t="shared" ca="1" si="97"/>
        <v>-7.1660430301488942E-3</v>
      </c>
      <c r="U216" s="29">
        <f t="shared" ca="1" si="98"/>
        <v>0.23435882321896728</v>
      </c>
      <c r="V216" s="29">
        <f t="shared" ca="1" si="99"/>
        <v>-1.2077823182735647E-2</v>
      </c>
      <c r="W216" s="29">
        <f t="shared" ca="1" si="100"/>
        <v>-7.1660430301488942E-3</v>
      </c>
      <c r="X216" s="29">
        <f t="shared" ca="1" si="101"/>
        <v>0.23435882321896728</v>
      </c>
      <c r="Y216" s="29">
        <f t="shared" ca="1" si="102"/>
        <v>0.23435882321896728</v>
      </c>
      <c r="Z216" s="29">
        <f t="shared" ca="1" si="103"/>
        <v>-4.6526552383525432E-2</v>
      </c>
      <c r="AA216" s="29">
        <f t="shared" ca="1" si="104"/>
        <v>0.23435882321896728</v>
      </c>
      <c r="AB216" s="29">
        <f t="shared" ca="1" si="105"/>
        <v>-4.6526552383525432E-2</v>
      </c>
      <c r="AC216" s="29">
        <f t="shared" ca="1" si="106"/>
        <v>-4.6526552383525432E-2</v>
      </c>
      <c r="AD216" s="29">
        <f t="shared" ca="1" si="107"/>
        <v>-7.1660430301488942E-3</v>
      </c>
      <c r="AE216" s="29">
        <f t="shared" ca="1" si="108"/>
        <v>-4.6526552383525432E-2</v>
      </c>
      <c r="AG216" s="39">
        <f t="shared" si="80"/>
        <v>183</v>
      </c>
    </row>
    <row r="217" spans="1:33" x14ac:dyDescent="0.25">
      <c r="A217">
        <f>Apartment!A187</f>
        <v>19794</v>
      </c>
      <c r="B217" s="36" cm="1">
        <f t="array" aca="1" ref="B217" ca="1">INDIRECT(B$34&amp;"!"&amp;"K"&amp;(7+$O217))</f>
        <v>-3.1898422031623186E-3</v>
      </c>
      <c r="C217" s="36" cm="1">
        <f t="array" aca="1" ref="C217" ca="1">INDIRECT(C$34&amp;"!"&amp;"K"&amp;(7+$O217))</f>
        <v>0.10935278071619803</v>
      </c>
      <c r="D217" s="36" cm="1">
        <f t="array" aca="1" ref="D217" ca="1">INDIRECT(D$34&amp;"!"&amp;"K"&amp;(7+$O217))</f>
        <v>0.18250334360936171</v>
      </c>
      <c r="E217" s="36" cm="1">
        <f t="array" aca="1" ref="E217" ca="1">INDIRECT(E$34&amp;"!"&amp;"K"&amp;(7+$O217))</f>
        <v>7.7595095039752371E-2</v>
      </c>
      <c r="F217" s="36" cm="1">
        <f t="array" aca="1" ref="F217" ca="1">INDIRECT(F$34&amp;"!"&amp;"K"&amp;(7+$O217))</f>
        <v>0</v>
      </c>
      <c r="G217" s="36" cm="1">
        <f t="array" aca="1" ref="G217" ca="1">INDIRECT(G$34&amp;"!"&amp;"K"&amp;(7+$O217))</f>
        <v>0</v>
      </c>
      <c r="H217" s="36" cm="1">
        <f t="array" aca="1" ref="H217" ca="1">INDIRECT(H$34&amp;"!"&amp;"K"&amp;(7+$O217))</f>
        <v>0</v>
      </c>
      <c r="I217" s="36" cm="1">
        <f t="array" aca="1" ref="I217" ca="1">INDIRECT(I$34&amp;"!"&amp;"K"&amp;(7+$O217))</f>
        <v>0</v>
      </c>
      <c r="J217" s="36" cm="1">
        <f t="array" aca="1" ref="J217" ca="1">INDIRECT(J$34&amp;"!"&amp;"K"&amp;(7+$O217))</f>
        <v>0</v>
      </c>
      <c r="K217" s="36" cm="1">
        <f t="array" aca="1" ref="K217" ca="1">INDIRECT(K$34&amp;"!"&amp;"K"&amp;(7+$O217))</f>
        <v>0</v>
      </c>
      <c r="L217" s="36" cm="1">
        <f t="array" aca="1" ref="L217" ca="1">INDIRECT(L$34&amp;"!"&amp;"K"&amp;(7+$O217))</f>
        <v>0</v>
      </c>
      <c r="M217" s="36" cm="1">
        <f t="array" aca="1" ref="M217" ca="1">INDIRECT(M$34&amp;"!"&amp;"K"&amp;(7+$O217))</f>
        <v>0</v>
      </c>
      <c r="N217" s="36" cm="1">
        <f t="array" aca="1" ref="N217" ca="1">INDIRECT(N$34&amp;"!"&amp;"K"&amp;(7+$O217))</f>
        <v>0</v>
      </c>
      <c r="O217" s="57">
        <f t="shared" si="95"/>
        <v>180</v>
      </c>
      <c r="R217">
        <f t="shared" si="94"/>
        <v>19794</v>
      </c>
      <c r="S217" s="29">
        <f t="shared" ca="1" si="96"/>
        <v>-3.1898422031623186E-3</v>
      </c>
      <c r="T217" s="29">
        <f t="shared" ca="1" si="97"/>
        <v>0.10935278071619803</v>
      </c>
      <c r="U217" s="29">
        <f t="shared" ca="1" si="98"/>
        <v>0.18250334360936171</v>
      </c>
      <c r="V217" s="29">
        <f t="shared" ca="1" si="99"/>
        <v>7.7595095039752371E-2</v>
      </c>
      <c r="W217" s="29">
        <f t="shared" ca="1" si="100"/>
        <v>0.10935278071619803</v>
      </c>
      <c r="X217" s="29">
        <f t="shared" ca="1" si="101"/>
        <v>0.18250334360936171</v>
      </c>
      <c r="Y217" s="29">
        <f t="shared" ca="1" si="102"/>
        <v>0.18250334360936171</v>
      </c>
      <c r="Z217" s="29">
        <f t="shared" ca="1" si="103"/>
        <v>-3.1898422031623186E-3</v>
      </c>
      <c r="AA217" s="29">
        <f t="shared" ca="1" si="104"/>
        <v>0.18250334360936171</v>
      </c>
      <c r="AB217" s="29">
        <f t="shared" ca="1" si="105"/>
        <v>-3.1898422031623186E-3</v>
      </c>
      <c r="AC217" s="29">
        <f t="shared" ca="1" si="106"/>
        <v>-3.1898422031623186E-3</v>
      </c>
      <c r="AD217" s="29">
        <f t="shared" ca="1" si="107"/>
        <v>0.10935278071619803</v>
      </c>
      <c r="AE217" s="29">
        <f t="shared" ca="1" si="108"/>
        <v>-3.1898422031623186E-3</v>
      </c>
      <c r="AG217" s="39">
        <f t="shared" si="80"/>
        <v>184</v>
      </c>
    </row>
    <row r="218" spans="1:33" x14ac:dyDescent="0.25">
      <c r="A218">
        <f>Apartment!A188</f>
        <v>19793</v>
      </c>
      <c r="B218" s="36" cm="1">
        <f t="array" aca="1" ref="B218" ca="1">INDIRECT(B$34&amp;"!"&amp;"K"&amp;(7+$O218))</f>
        <v>0.17130348167091203</v>
      </c>
      <c r="C218" s="36" cm="1">
        <f t="array" aca="1" ref="C218" ca="1">INDIRECT(C$34&amp;"!"&amp;"K"&amp;(7+$O218))</f>
        <v>3.0214919803288609E-2</v>
      </c>
      <c r="D218" s="36" cm="1">
        <f t="array" aca="1" ref="D218" ca="1">INDIRECT(D$34&amp;"!"&amp;"K"&amp;(7+$O218))</f>
        <v>-4.7772230341623589E-2</v>
      </c>
      <c r="E218" s="36" cm="1">
        <f t="array" aca="1" ref="E218" ca="1">INDIRECT(E$34&amp;"!"&amp;"K"&amp;(7+$O218))</f>
        <v>5.0877379813710544E-2</v>
      </c>
      <c r="F218" s="36" cm="1">
        <f t="array" aca="1" ref="F218" ca="1">INDIRECT(F$34&amp;"!"&amp;"K"&amp;(7+$O218))</f>
        <v>0</v>
      </c>
      <c r="G218" s="36" cm="1">
        <f t="array" aca="1" ref="G218" ca="1">INDIRECT(G$34&amp;"!"&amp;"K"&amp;(7+$O218))</f>
        <v>0</v>
      </c>
      <c r="H218" s="36" cm="1">
        <f t="array" aca="1" ref="H218" ca="1">INDIRECT(H$34&amp;"!"&amp;"K"&amp;(7+$O218))</f>
        <v>0</v>
      </c>
      <c r="I218" s="36" cm="1">
        <f t="array" aca="1" ref="I218" ca="1">INDIRECT(I$34&amp;"!"&amp;"K"&amp;(7+$O218))</f>
        <v>0</v>
      </c>
      <c r="J218" s="36" cm="1">
        <f t="array" aca="1" ref="J218" ca="1">INDIRECT(J$34&amp;"!"&amp;"K"&amp;(7+$O218))</f>
        <v>0</v>
      </c>
      <c r="K218" s="36" cm="1">
        <f t="array" aca="1" ref="K218" ca="1">INDIRECT(K$34&amp;"!"&amp;"K"&amp;(7+$O218))</f>
        <v>0</v>
      </c>
      <c r="L218" s="36" cm="1">
        <f t="array" aca="1" ref="L218" ca="1">INDIRECT(L$34&amp;"!"&amp;"K"&amp;(7+$O218))</f>
        <v>0</v>
      </c>
      <c r="M218" s="36" cm="1">
        <f t="array" aca="1" ref="M218" ca="1">INDIRECT(M$34&amp;"!"&amp;"K"&amp;(7+$O218))</f>
        <v>0</v>
      </c>
      <c r="N218" s="36" cm="1">
        <f t="array" aca="1" ref="N218" ca="1">INDIRECT(N$34&amp;"!"&amp;"K"&amp;(7+$O218))</f>
        <v>0</v>
      </c>
      <c r="O218" s="57">
        <f t="shared" si="95"/>
        <v>181</v>
      </c>
      <c r="R218">
        <f t="shared" si="94"/>
        <v>19793</v>
      </c>
      <c r="S218" s="29">
        <f t="shared" ca="1" si="96"/>
        <v>0.17130348167091203</v>
      </c>
      <c r="T218" s="29">
        <f t="shared" ca="1" si="97"/>
        <v>3.0214919803288609E-2</v>
      </c>
      <c r="U218" s="29">
        <f t="shared" ca="1" si="98"/>
        <v>-4.7772230341623589E-2</v>
      </c>
      <c r="V218" s="29">
        <f t="shared" ca="1" si="99"/>
        <v>5.0877379813710544E-2</v>
      </c>
      <c r="W218" s="29">
        <f t="shared" ca="1" si="100"/>
        <v>3.0214919803288609E-2</v>
      </c>
      <c r="X218" s="29">
        <f t="shared" ca="1" si="101"/>
        <v>-4.7772230341623589E-2</v>
      </c>
      <c r="Y218" s="29">
        <f t="shared" ca="1" si="102"/>
        <v>-4.7772230341623589E-2</v>
      </c>
      <c r="Z218" s="29">
        <f t="shared" ca="1" si="103"/>
        <v>0.17130348167091203</v>
      </c>
      <c r="AA218" s="29">
        <f t="shared" ca="1" si="104"/>
        <v>-4.7772230341623589E-2</v>
      </c>
      <c r="AB218" s="29">
        <f t="shared" ca="1" si="105"/>
        <v>0.17130348167091203</v>
      </c>
      <c r="AC218" s="29">
        <f t="shared" ca="1" si="106"/>
        <v>0.17130348167091203</v>
      </c>
      <c r="AD218" s="29">
        <f t="shared" ca="1" si="107"/>
        <v>3.0214919803288609E-2</v>
      </c>
      <c r="AE218" s="29">
        <f t="shared" ca="1" si="108"/>
        <v>0.17130348167091203</v>
      </c>
      <c r="AG218" s="39">
        <f t="shared" si="80"/>
        <v>185</v>
      </c>
    </row>
    <row r="219" spans="1:33" x14ac:dyDescent="0.25">
      <c r="A219">
        <f>Apartment!A189</f>
        <v>19792</v>
      </c>
      <c r="B219" s="36" cm="1">
        <f t="array" aca="1" ref="B219" ca="1">INDIRECT(B$34&amp;"!"&amp;"K"&amp;(7+$O219))</f>
        <v>9.6591975871126445E-2</v>
      </c>
      <c r="C219" s="36" cm="1">
        <f t="array" aca="1" ref="C219" ca="1">INDIRECT(C$34&amp;"!"&amp;"K"&amp;(7+$O219))</f>
        <v>7.4808090833935914E-2</v>
      </c>
      <c r="D219" s="36" cm="1">
        <f t="array" aca="1" ref="D219" ca="1">INDIRECT(D$34&amp;"!"&amp;"K"&amp;(7+$O219))</f>
        <v>7.0424429485627105E-2</v>
      </c>
      <c r="E219" s="36" cm="1">
        <f t="array" aca="1" ref="E219" ca="1">INDIRECT(E$34&amp;"!"&amp;"K"&amp;(7+$O219))</f>
        <v>-7.6170254929078807E-3</v>
      </c>
      <c r="F219" s="36" cm="1">
        <f t="array" aca="1" ref="F219" ca="1">INDIRECT(F$34&amp;"!"&amp;"K"&amp;(7+$O219))</f>
        <v>0</v>
      </c>
      <c r="G219" s="36" cm="1">
        <f t="array" aca="1" ref="G219" ca="1">INDIRECT(G$34&amp;"!"&amp;"K"&amp;(7+$O219))</f>
        <v>0</v>
      </c>
      <c r="H219" s="36" cm="1">
        <f t="array" aca="1" ref="H219" ca="1">INDIRECT(H$34&amp;"!"&amp;"K"&amp;(7+$O219))</f>
        <v>0</v>
      </c>
      <c r="I219" s="36" cm="1">
        <f t="array" aca="1" ref="I219" ca="1">INDIRECT(I$34&amp;"!"&amp;"K"&amp;(7+$O219))</f>
        <v>0</v>
      </c>
      <c r="J219" s="36" cm="1">
        <f t="array" aca="1" ref="J219" ca="1">INDIRECT(J$34&amp;"!"&amp;"K"&amp;(7+$O219))</f>
        <v>0</v>
      </c>
      <c r="K219" s="36" cm="1">
        <f t="array" aca="1" ref="K219" ca="1">INDIRECT(K$34&amp;"!"&amp;"K"&amp;(7+$O219))</f>
        <v>0</v>
      </c>
      <c r="L219" s="36" cm="1">
        <f t="array" aca="1" ref="L219" ca="1">INDIRECT(L$34&amp;"!"&amp;"K"&amp;(7+$O219))</f>
        <v>0</v>
      </c>
      <c r="M219" s="36" cm="1">
        <f t="array" aca="1" ref="M219" ca="1">INDIRECT(M$34&amp;"!"&amp;"K"&amp;(7+$O219))</f>
        <v>0</v>
      </c>
      <c r="N219" s="36" cm="1">
        <f t="array" aca="1" ref="N219" ca="1">INDIRECT(N$34&amp;"!"&amp;"K"&amp;(7+$O219))</f>
        <v>0</v>
      </c>
      <c r="O219" s="57">
        <f t="shared" si="95"/>
        <v>182</v>
      </c>
      <c r="R219">
        <f t="shared" si="94"/>
        <v>19792</v>
      </c>
      <c r="S219" s="29">
        <f t="shared" ca="1" si="96"/>
        <v>9.6591975871126445E-2</v>
      </c>
      <c r="T219" s="29">
        <f t="shared" ca="1" si="97"/>
        <v>7.4808090833935914E-2</v>
      </c>
      <c r="U219" s="29">
        <f t="shared" ca="1" si="98"/>
        <v>7.0424429485627105E-2</v>
      </c>
      <c r="V219" s="29">
        <f t="shared" ca="1" si="99"/>
        <v>-7.6170254929078807E-3</v>
      </c>
      <c r="W219" s="29">
        <f t="shared" ca="1" si="100"/>
        <v>7.4808090833935914E-2</v>
      </c>
      <c r="X219" s="29">
        <f t="shared" ca="1" si="101"/>
        <v>7.0424429485627105E-2</v>
      </c>
      <c r="Y219" s="29">
        <f t="shared" ca="1" si="102"/>
        <v>7.0424429485627105E-2</v>
      </c>
      <c r="Z219" s="29">
        <f t="shared" ca="1" si="103"/>
        <v>9.6591975871126445E-2</v>
      </c>
      <c r="AA219" s="29">
        <f t="shared" ca="1" si="104"/>
        <v>7.0424429485627105E-2</v>
      </c>
      <c r="AB219" s="29">
        <f t="shared" ca="1" si="105"/>
        <v>9.6591975871126445E-2</v>
      </c>
      <c r="AC219" s="29">
        <f t="shared" ca="1" si="106"/>
        <v>9.6591975871126445E-2</v>
      </c>
      <c r="AD219" s="29">
        <f t="shared" ca="1" si="107"/>
        <v>7.4808090833935914E-2</v>
      </c>
      <c r="AE219" s="29">
        <f t="shared" ca="1" si="108"/>
        <v>9.6591975871126445E-2</v>
      </c>
      <c r="AG219" s="39">
        <f t="shared" si="80"/>
        <v>186</v>
      </c>
    </row>
    <row r="220" spans="1:33" x14ac:dyDescent="0.25">
      <c r="A220">
        <f>Apartment!A190</f>
        <v>19791</v>
      </c>
      <c r="B220" s="36" cm="1">
        <f t="array" aca="1" ref="B220" ca="1">INDIRECT(B$34&amp;"!"&amp;"K"&amp;(7+$O220))</f>
        <v>5.5438230680576961E-2</v>
      </c>
      <c r="C220" s="36" cm="1">
        <f t="array" aca="1" ref="C220" ca="1">INDIRECT(C$34&amp;"!"&amp;"K"&amp;(7+$O220))</f>
        <v>-1.3859521923002771E-2</v>
      </c>
      <c r="D220" s="36" cm="1">
        <f t="array" aca="1" ref="D220" ca="1">INDIRECT(D$34&amp;"!"&amp;"K"&amp;(7+$O220))</f>
        <v>-0.1734294584162106</v>
      </c>
      <c r="E220" s="36" cm="1">
        <f t="array" aca="1" ref="E220" ca="1">INDIRECT(E$34&amp;"!"&amp;"K"&amp;(7+$O220))</f>
        <v>1.8033198165750886E-2</v>
      </c>
      <c r="F220" s="36" cm="1">
        <f t="array" aca="1" ref="F220" ca="1">INDIRECT(F$34&amp;"!"&amp;"K"&amp;(7+$O220))</f>
        <v>0</v>
      </c>
      <c r="G220" s="36" cm="1">
        <f t="array" aca="1" ref="G220" ca="1">INDIRECT(G$34&amp;"!"&amp;"K"&amp;(7+$O220))</f>
        <v>0</v>
      </c>
      <c r="H220" s="36" cm="1">
        <f t="array" aca="1" ref="H220" ca="1">INDIRECT(H$34&amp;"!"&amp;"K"&amp;(7+$O220))</f>
        <v>0</v>
      </c>
      <c r="I220" s="36" cm="1">
        <f t="array" aca="1" ref="I220" ca="1">INDIRECT(I$34&amp;"!"&amp;"K"&amp;(7+$O220))</f>
        <v>0</v>
      </c>
      <c r="J220" s="36" cm="1">
        <f t="array" aca="1" ref="J220" ca="1">INDIRECT(J$34&amp;"!"&amp;"K"&amp;(7+$O220))</f>
        <v>0</v>
      </c>
      <c r="K220" s="36" cm="1">
        <f t="array" aca="1" ref="K220" ca="1">INDIRECT(K$34&amp;"!"&amp;"K"&amp;(7+$O220))</f>
        <v>0</v>
      </c>
      <c r="L220" s="36" cm="1">
        <f t="array" aca="1" ref="L220" ca="1">INDIRECT(L$34&amp;"!"&amp;"K"&amp;(7+$O220))</f>
        <v>0</v>
      </c>
      <c r="M220" s="36" cm="1">
        <f t="array" aca="1" ref="M220" ca="1">INDIRECT(M$34&amp;"!"&amp;"K"&amp;(7+$O220))</f>
        <v>0</v>
      </c>
      <c r="N220" s="36" cm="1">
        <f t="array" aca="1" ref="N220" ca="1">INDIRECT(N$34&amp;"!"&amp;"K"&amp;(7+$O220))</f>
        <v>0</v>
      </c>
      <c r="O220" s="57">
        <f t="shared" si="95"/>
        <v>183</v>
      </c>
      <c r="R220">
        <f t="shared" si="94"/>
        <v>19791</v>
      </c>
      <c r="S220" s="29">
        <f t="shared" ca="1" si="96"/>
        <v>5.5438230680576961E-2</v>
      </c>
      <c r="T220" s="29">
        <f t="shared" ca="1" si="97"/>
        <v>-1.3859521923002771E-2</v>
      </c>
      <c r="U220" s="29">
        <f t="shared" ca="1" si="98"/>
        <v>-0.1734294584162106</v>
      </c>
      <c r="V220" s="29">
        <f t="shared" ca="1" si="99"/>
        <v>1.8033198165750886E-2</v>
      </c>
      <c r="W220" s="29">
        <f t="shared" ca="1" si="100"/>
        <v>-1.3859521923002771E-2</v>
      </c>
      <c r="X220" s="29">
        <f t="shared" ca="1" si="101"/>
        <v>-0.1734294584162106</v>
      </c>
      <c r="Y220" s="29">
        <f t="shared" ca="1" si="102"/>
        <v>-0.1734294584162106</v>
      </c>
      <c r="Z220" s="29">
        <f t="shared" ca="1" si="103"/>
        <v>5.5438230680576961E-2</v>
      </c>
      <c r="AA220" s="29">
        <f t="shared" ca="1" si="104"/>
        <v>-0.1734294584162106</v>
      </c>
      <c r="AB220" s="29">
        <f t="shared" ca="1" si="105"/>
        <v>5.5438230680576961E-2</v>
      </c>
      <c r="AC220" s="29">
        <f t="shared" ca="1" si="106"/>
        <v>5.5438230680576961E-2</v>
      </c>
      <c r="AD220" s="29">
        <f t="shared" ca="1" si="107"/>
        <v>-1.3859521923002771E-2</v>
      </c>
      <c r="AE220" s="29">
        <f t="shared" ca="1" si="108"/>
        <v>5.5438230680576961E-2</v>
      </c>
      <c r="AG220" s="39">
        <f t="shared" si="80"/>
        <v>187</v>
      </c>
    </row>
    <row r="221" spans="1:33" x14ac:dyDescent="0.25">
      <c r="A221">
        <f>Apartment!A191</f>
        <v>19784</v>
      </c>
      <c r="B221" s="36" cm="1">
        <f t="array" aca="1" ref="B221" ca="1">INDIRECT(B$34&amp;"!"&amp;"K"&amp;(7+$O221))</f>
        <v>4.5454870319116214E-2</v>
      </c>
      <c r="C221" s="36" cm="1">
        <f t="array" aca="1" ref="C221" ca="1">INDIRECT(C$34&amp;"!"&amp;"K"&amp;(7+$O221))</f>
        <v>0.10150179188090691</v>
      </c>
      <c r="D221" s="36" cm="1">
        <f t="array" aca="1" ref="D221" ca="1">INDIRECT(D$34&amp;"!"&amp;"K"&amp;(7+$O221))</f>
        <v>0.38387516532744037</v>
      </c>
      <c r="E221" s="36" cm="1">
        <f t="array" aca="1" ref="E221" ca="1">INDIRECT(E$34&amp;"!"&amp;"K"&amp;(7+$O221))</f>
        <v>2.5320424339673187E-2</v>
      </c>
      <c r="F221" s="36" cm="1">
        <f t="array" aca="1" ref="F221" ca="1">INDIRECT(F$34&amp;"!"&amp;"K"&amp;(7+$O221))</f>
        <v>0</v>
      </c>
      <c r="G221" s="36" cm="1">
        <f t="array" aca="1" ref="G221" ca="1">INDIRECT(G$34&amp;"!"&amp;"K"&amp;(7+$O221))</f>
        <v>0</v>
      </c>
      <c r="H221" s="36" cm="1">
        <f t="array" aca="1" ref="H221" ca="1">INDIRECT(H$34&amp;"!"&amp;"K"&amp;(7+$O221))</f>
        <v>0</v>
      </c>
      <c r="I221" s="36" cm="1">
        <f t="array" aca="1" ref="I221" ca="1">INDIRECT(I$34&amp;"!"&amp;"K"&amp;(7+$O221))</f>
        <v>0</v>
      </c>
      <c r="J221" s="36" cm="1">
        <f t="array" aca="1" ref="J221" ca="1">INDIRECT(J$34&amp;"!"&amp;"K"&amp;(7+$O221))</f>
        <v>0</v>
      </c>
      <c r="K221" s="36" cm="1">
        <f t="array" aca="1" ref="K221" ca="1">INDIRECT(K$34&amp;"!"&amp;"K"&amp;(7+$O221))</f>
        <v>0</v>
      </c>
      <c r="L221" s="36" cm="1">
        <f t="array" aca="1" ref="L221" ca="1">INDIRECT(L$34&amp;"!"&amp;"K"&amp;(7+$O221))</f>
        <v>0</v>
      </c>
      <c r="M221" s="36" cm="1">
        <f t="array" aca="1" ref="M221" ca="1">INDIRECT(M$34&amp;"!"&amp;"K"&amp;(7+$O221))</f>
        <v>0</v>
      </c>
      <c r="N221" s="36" cm="1">
        <f t="array" aca="1" ref="N221" ca="1">INDIRECT(N$34&amp;"!"&amp;"K"&amp;(7+$O221))</f>
        <v>0</v>
      </c>
      <c r="O221" s="57">
        <f t="shared" si="95"/>
        <v>184</v>
      </c>
      <c r="R221">
        <f t="shared" si="94"/>
        <v>19784</v>
      </c>
      <c r="S221" s="29">
        <f t="shared" ca="1" si="96"/>
        <v>4.5454870319116214E-2</v>
      </c>
      <c r="T221" s="29">
        <f t="shared" ca="1" si="97"/>
        <v>0.10150179188090691</v>
      </c>
      <c r="U221" s="29">
        <f t="shared" ca="1" si="98"/>
        <v>0.38387516532744037</v>
      </c>
      <c r="V221" s="29">
        <f t="shared" ca="1" si="99"/>
        <v>2.5320424339673187E-2</v>
      </c>
      <c r="W221" s="29">
        <f t="shared" ca="1" si="100"/>
        <v>0.10150179188090691</v>
      </c>
      <c r="X221" s="29">
        <f t="shared" ca="1" si="101"/>
        <v>0.38387516532744037</v>
      </c>
      <c r="Y221" s="29">
        <f t="shared" ca="1" si="102"/>
        <v>0.38387516532744037</v>
      </c>
      <c r="Z221" s="29">
        <f t="shared" ca="1" si="103"/>
        <v>4.5454870319116214E-2</v>
      </c>
      <c r="AA221" s="29">
        <f t="shared" ca="1" si="104"/>
        <v>0.38387516532744037</v>
      </c>
      <c r="AB221" s="29">
        <f t="shared" ca="1" si="105"/>
        <v>4.5454870319116214E-2</v>
      </c>
      <c r="AC221" s="29">
        <f t="shared" ca="1" si="106"/>
        <v>4.5454870319116214E-2</v>
      </c>
      <c r="AD221" s="29">
        <f t="shared" ca="1" si="107"/>
        <v>0.10150179188090691</v>
      </c>
      <c r="AE221" s="29">
        <f t="shared" ca="1" si="108"/>
        <v>4.5454870319116214E-2</v>
      </c>
      <c r="AG221" s="39">
        <f t="shared" si="80"/>
        <v>188</v>
      </c>
    </row>
    <row r="222" spans="1:33" x14ac:dyDescent="0.25">
      <c r="A222">
        <f>Apartment!A192</f>
        <v>19783</v>
      </c>
      <c r="B222" s="36" cm="1">
        <f t="array" aca="1" ref="B222" ca="1">INDIRECT(B$34&amp;"!"&amp;"K"&amp;(7+$O222))</f>
        <v>5.7954480277230269E-2</v>
      </c>
      <c r="C222" s="36" cm="1">
        <f t="array" aca="1" ref="C222" ca="1">INDIRECT(C$34&amp;"!"&amp;"K"&amp;(7+$O222))</f>
        <v>1.7400333855890349E-2</v>
      </c>
      <c r="D222" s="36" cm="1">
        <f t="array" aca="1" ref="D222" ca="1">INDIRECT(D$34&amp;"!"&amp;"K"&amp;(7+$O222))</f>
        <v>3.4443352035147035E-2</v>
      </c>
      <c r="E222" s="36" cm="1">
        <f t="array" aca="1" ref="E222" ca="1">INDIRECT(E$34&amp;"!"&amp;"K"&amp;(7+$O222))</f>
        <v>3.368280394605172E-2</v>
      </c>
      <c r="F222" s="36" cm="1">
        <f t="array" aca="1" ref="F222" ca="1">INDIRECT(F$34&amp;"!"&amp;"K"&amp;(7+$O222))</f>
        <v>0</v>
      </c>
      <c r="G222" s="36" cm="1">
        <f t="array" aca="1" ref="G222" ca="1">INDIRECT(G$34&amp;"!"&amp;"K"&amp;(7+$O222))</f>
        <v>0</v>
      </c>
      <c r="H222" s="36" cm="1">
        <f t="array" aca="1" ref="H222" ca="1">INDIRECT(H$34&amp;"!"&amp;"K"&amp;(7+$O222))</f>
        <v>0</v>
      </c>
      <c r="I222" s="36" cm="1">
        <f t="array" aca="1" ref="I222" ca="1">INDIRECT(I$34&amp;"!"&amp;"K"&amp;(7+$O222))</f>
        <v>0</v>
      </c>
      <c r="J222" s="36" cm="1">
        <f t="array" aca="1" ref="J222" ca="1">INDIRECT(J$34&amp;"!"&amp;"K"&amp;(7+$O222))</f>
        <v>0</v>
      </c>
      <c r="K222" s="36" cm="1">
        <f t="array" aca="1" ref="K222" ca="1">INDIRECT(K$34&amp;"!"&amp;"K"&amp;(7+$O222))</f>
        <v>0</v>
      </c>
      <c r="L222" s="36" cm="1">
        <f t="array" aca="1" ref="L222" ca="1">INDIRECT(L$34&amp;"!"&amp;"K"&amp;(7+$O222))</f>
        <v>0</v>
      </c>
      <c r="M222" s="36" cm="1">
        <f t="array" aca="1" ref="M222" ca="1">INDIRECT(M$34&amp;"!"&amp;"K"&amp;(7+$O222))</f>
        <v>0</v>
      </c>
      <c r="N222" s="36" cm="1">
        <f t="array" aca="1" ref="N222" ca="1">INDIRECT(N$34&amp;"!"&amp;"K"&amp;(7+$O222))</f>
        <v>0</v>
      </c>
      <c r="O222" s="57">
        <f t="shared" si="95"/>
        <v>185</v>
      </c>
      <c r="R222">
        <f t="shared" si="94"/>
        <v>19783</v>
      </c>
      <c r="S222" s="29">
        <f t="shared" ca="1" si="96"/>
        <v>5.7954480277230269E-2</v>
      </c>
      <c r="T222" s="29">
        <f t="shared" ca="1" si="97"/>
        <v>1.7400333855890349E-2</v>
      </c>
      <c r="U222" s="29">
        <f t="shared" ca="1" si="98"/>
        <v>3.4443352035147035E-2</v>
      </c>
      <c r="V222" s="29">
        <f t="shared" ca="1" si="99"/>
        <v>3.368280394605172E-2</v>
      </c>
      <c r="W222" s="29">
        <f t="shared" ca="1" si="100"/>
        <v>1.7400333855890349E-2</v>
      </c>
      <c r="X222" s="29">
        <f t="shared" ca="1" si="101"/>
        <v>3.4443352035147035E-2</v>
      </c>
      <c r="Y222" s="29">
        <f t="shared" ca="1" si="102"/>
        <v>3.4443352035147035E-2</v>
      </c>
      <c r="Z222" s="29">
        <f t="shared" ca="1" si="103"/>
        <v>5.7954480277230269E-2</v>
      </c>
      <c r="AA222" s="29">
        <f t="shared" ca="1" si="104"/>
        <v>3.4443352035147035E-2</v>
      </c>
      <c r="AB222" s="29">
        <f t="shared" ca="1" si="105"/>
        <v>5.7954480277230269E-2</v>
      </c>
      <c r="AC222" s="29">
        <f t="shared" ca="1" si="106"/>
        <v>5.7954480277230269E-2</v>
      </c>
      <c r="AD222" s="29">
        <f t="shared" ca="1" si="107"/>
        <v>1.7400333855890349E-2</v>
      </c>
      <c r="AE222" s="29">
        <f t="shared" ca="1" si="108"/>
        <v>5.7954480277230269E-2</v>
      </c>
      <c r="AG222" s="39">
        <f t="shared" si="80"/>
        <v>189</v>
      </c>
    </row>
    <row r="223" spans="1:33" x14ac:dyDescent="0.25">
      <c r="A223">
        <f>Apartment!A193</f>
        <v>19782</v>
      </c>
      <c r="B223" s="36" cm="1">
        <f t="array" aca="1" ref="B223" ca="1">INDIRECT(B$34&amp;"!"&amp;"K"&amp;(7+$O223))</f>
        <v>4.5759076429496615E-2</v>
      </c>
      <c r="C223" s="36" cm="1">
        <f t="array" aca="1" ref="C223" ca="1">INDIRECT(C$34&amp;"!"&amp;"K"&amp;(7+$O223))</f>
        <v>2.754006890813665E-2</v>
      </c>
      <c r="D223" s="36" cm="1">
        <f t="array" aca="1" ref="D223" ca="1">INDIRECT(D$34&amp;"!"&amp;"K"&amp;(7+$O223))</f>
        <v>4.1158666488523954E-2</v>
      </c>
      <c r="E223" s="36" cm="1">
        <f t="array" aca="1" ref="E223" ca="1">INDIRECT(E$34&amp;"!"&amp;"K"&amp;(7+$O223))</f>
        <v>1.6808794534584282E-2</v>
      </c>
      <c r="F223" s="36" cm="1">
        <f t="array" aca="1" ref="F223" ca="1">INDIRECT(F$34&amp;"!"&amp;"K"&amp;(7+$O223))</f>
        <v>0</v>
      </c>
      <c r="G223" s="36" cm="1">
        <f t="array" aca="1" ref="G223" ca="1">INDIRECT(G$34&amp;"!"&amp;"K"&amp;(7+$O223))</f>
        <v>0</v>
      </c>
      <c r="H223" s="36" cm="1">
        <f t="array" aca="1" ref="H223" ca="1">INDIRECT(H$34&amp;"!"&amp;"K"&amp;(7+$O223))</f>
        <v>0</v>
      </c>
      <c r="I223" s="36" cm="1">
        <f t="array" aca="1" ref="I223" ca="1">INDIRECT(I$34&amp;"!"&amp;"K"&amp;(7+$O223))</f>
        <v>0</v>
      </c>
      <c r="J223" s="36" cm="1">
        <f t="array" aca="1" ref="J223" ca="1">INDIRECT(J$34&amp;"!"&amp;"K"&amp;(7+$O223))</f>
        <v>0</v>
      </c>
      <c r="K223" s="36" cm="1">
        <f t="array" aca="1" ref="K223" ca="1">INDIRECT(K$34&amp;"!"&amp;"K"&amp;(7+$O223))</f>
        <v>0</v>
      </c>
      <c r="L223" s="36" cm="1">
        <f t="array" aca="1" ref="L223" ca="1">INDIRECT(L$34&amp;"!"&amp;"K"&amp;(7+$O223))</f>
        <v>0</v>
      </c>
      <c r="M223" s="36" cm="1">
        <f t="array" aca="1" ref="M223" ca="1">INDIRECT(M$34&amp;"!"&amp;"K"&amp;(7+$O223))</f>
        <v>0</v>
      </c>
      <c r="N223" s="36" cm="1">
        <f t="array" aca="1" ref="N223" ca="1">INDIRECT(N$34&amp;"!"&amp;"K"&amp;(7+$O223))</f>
        <v>0</v>
      </c>
      <c r="O223" s="57">
        <f t="shared" si="95"/>
        <v>186</v>
      </c>
      <c r="R223">
        <f t="shared" si="94"/>
        <v>19782</v>
      </c>
      <c r="S223" s="29">
        <f t="shared" ca="1" si="96"/>
        <v>4.5759076429496615E-2</v>
      </c>
      <c r="T223" s="29">
        <f t="shared" ca="1" si="97"/>
        <v>2.754006890813665E-2</v>
      </c>
      <c r="U223" s="29">
        <f t="shared" ca="1" si="98"/>
        <v>4.1158666488523954E-2</v>
      </c>
      <c r="V223" s="29">
        <f t="shared" ca="1" si="99"/>
        <v>1.6808794534584282E-2</v>
      </c>
      <c r="W223" s="29">
        <f t="shared" ca="1" si="100"/>
        <v>2.754006890813665E-2</v>
      </c>
      <c r="X223" s="29">
        <f t="shared" ca="1" si="101"/>
        <v>4.1158666488523954E-2</v>
      </c>
      <c r="Y223" s="29">
        <f t="shared" ca="1" si="102"/>
        <v>4.1158666488523954E-2</v>
      </c>
      <c r="Z223" s="29">
        <f t="shared" ca="1" si="103"/>
        <v>4.5759076429496615E-2</v>
      </c>
      <c r="AA223" s="29">
        <f t="shared" ca="1" si="104"/>
        <v>4.1158666488523954E-2</v>
      </c>
      <c r="AB223" s="29">
        <f t="shared" ca="1" si="105"/>
        <v>4.5759076429496615E-2</v>
      </c>
      <c r="AC223" s="29">
        <f t="shared" ca="1" si="106"/>
        <v>4.5759076429496615E-2</v>
      </c>
      <c r="AD223" s="29">
        <f t="shared" ca="1" si="107"/>
        <v>2.754006890813665E-2</v>
      </c>
      <c r="AE223" s="29">
        <f t="shared" ca="1" si="108"/>
        <v>4.5759076429496615E-2</v>
      </c>
      <c r="AG223" s="39">
        <f t="shared" si="80"/>
        <v>190</v>
      </c>
    </row>
    <row r="224" spans="1:33" x14ac:dyDescent="0.25">
      <c r="A224">
        <f>Apartment!A194</f>
        <v>19781</v>
      </c>
      <c r="B224" s="36" cm="1">
        <f t="array" aca="1" ref="B224" ca="1">INDIRECT(B$34&amp;"!"&amp;"K"&amp;(7+$O224))</f>
        <v>4.9234685111774645E-2</v>
      </c>
      <c r="C224" s="36" cm="1">
        <f t="array" aca="1" ref="C224" ca="1">INDIRECT(C$34&amp;"!"&amp;"K"&amp;(7+$O224))</f>
        <v>4.8362950818722217E-2</v>
      </c>
      <c r="D224" s="36" cm="1">
        <f t="array" aca="1" ref="D224" ca="1">INDIRECT(D$34&amp;"!"&amp;"K"&amp;(7+$O224))</f>
        <v>2.9808490555849776E-2</v>
      </c>
      <c r="E224" s="36" cm="1">
        <f t="array" aca="1" ref="E224" ca="1">INDIRECT(E$34&amp;"!"&amp;"K"&amp;(7+$O224))</f>
        <v>4.2658018376930729E-2</v>
      </c>
      <c r="F224" s="36" cm="1">
        <f t="array" aca="1" ref="F224" ca="1">INDIRECT(F$34&amp;"!"&amp;"K"&amp;(7+$O224))</f>
        <v>0</v>
      </c>
      <c r="G224" s="36" cm="1">
        <f t="array" aca="1" ref="G224" ca="1">INDIRECT(G$34&amp;"!"&amp;"K"&amp;(7+$O224))</f>
        <v>0</v>
      </c>
      <c r="H224" s="36" cm="1">
        <f t="array" aca="1" ref="H224" ca="1">INDIRECT(H$34&amp;"!"&amp;"K"&amp;(7+$O224))</f>
        <v>0</v>
      </c>
      <c r="I224" s="36" cm="1">
        <f t="array" aca="1" ref="I224" ca="1">INDIRECT(I$34&amp;"!"&amp;"K"&amp;(7+$O224))</f>
        <v>0</v>
      </c>
      <c r="J224" s="36" cm="1">
        <f t="array" aca="1" ref="J224" ca="1">INDIRECT(J$34&amp;"!"&amp;"K"&amp;(7+$O224))</f>
        <v>0</v>
      </c>
      <c r="K224" s="36" cm="1">
        <f t="array" aca="1" ref="K224" ca="1">INDIRECT(K$34&amp;"!"&amp;"K"&amp;(7+$O224))</f>
        <v>0</v>
      </c>
      <c r="L224" s="36" cm="1">
        <f t="array" aca="1" ref="L224" ca="1">INDIRECT(L$34&amp;"!"&amp;"K"&amp;(7+$O224))</f>
        <v>0</v>
      </c>
      <c r="M224" s="36" cm="1">
        <f t="array" aca="1" ref="M224" ca="1">INDIRECT(M$34&amp;"!"&amp;"K"&amp;(7+$O224))</f>
        <v>0</v>
      </c>
      <c r="N224" s="36" cm="1">
        <f t="array" aca="1" ref="N224" ca="1">INDIRECT(N$34&amp;"!"&amp;"K"&amp;(7+$O224))</f>
        <v>0</v>
      </c>
      <c r="O224" s="57">
        <f t="shared" si="95"/>
        <v>187</v>
      </c>
      <c r="R224">
        <f t="shared" si="94"/>
        <v>19781</v>
      </c>
      <c r="S224" s="29">
        <f t="shared" ca="1" si="96"/>
        <v>4.9234685111774645E-2</v>
      </c>
      <c r="T224" s="29">
        <f t="shared" ca="1" si="97"/>
        <v>4.8362950818722217E-2</v>
      </c>
      <c r="U224" s="29">
        <f t="shared" ca="1" si="98"/>
        <v>2.9808490555849776E-2</v>
      </c>
      <c r="V224" s="29">
        <f t="shared" ca="1" si="99"/>
        <v>4.2658018376930729E-2</v>
      </c>
      <c r="W224" s="29">
        <f t="shared" ca="1" si="100"/>
        <v>4.8362950818722217E-2</v>
      </c>
      <c r="X224" s="29">
        <f t="shared" ca="1" si="101"/>
        <v>2.9808490555849776E-2</v>
      </c>
      <c r="Y224" s="29">
        <f t="shared" ca="1" si="102"/>
        <v>2.9808490555849776E-2</v>
      </c>
      <c r="Z224" s="29">
        <f t="shared" ca="1" si="103"/>
        <v>4.9234685111774645E-2</v>
      </c>
      <c r="AA224" s="29">
        <f t="shared" ca="1" si="104"/>
        <v>2.9808490555849776E-2</v>
      </c>
      <c r="AB224" s="29">
        <f t="shared" ca="1" si="105"/>
        <v>4.9234685111774645E-2</v>
      </c>
      <c r="AC224" s="29">
        <f t="shared" ca="1" si="106"/>
        <v>4.9234685111774645E-2</v>
      </c>
      <c r="AD224" s="29">
        <f t="shared" ca="1" si="107"/>
        <v>4.8362950818722217E-2</v>
      </c>
      <c r="AE224" s="29">
        <f t="shared" ca="1" si="108"/>
        <v>4.9234685111774645E-2</v>
      </c>
      <c r="AG224" s="39">
        <f t="shared" si="80"/>
        <v>191</v>
      </c>
    </row>
  </sheetData>
  <conditionalFormatting sqref="B35:N35">
    <cfRule type="colorScale" priority="4">
      <colorScale>
        <cfvo type="min"/>
        <cfvo type="max"/>
        <color rgb="FFF8696B"/>
        <color rgb="FFFCFCFF"/>
      </colorScale>
    </cfRule>
  </conditionalFormatting>
  <conditionalFormatting sqref="B37:N224">
    <cfRule type="cellIs" dxfId="1" priority="5" operator="between">
      <formula>0</formula>
      <formula>0</formula>
    </cfRule>
    <cfRule type="expression" dxfId="0" priority="8">
      <formula>$B$37=0</formula>
    </cfRule>
  </conditionalFormatting>
  <conditionalFormatting sqref="S11:AE2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1:AE11 U12:AE12 V13:AE13 W14:AE14 X15:AE15 Y16:AE16 Z17:AE17 AA18:AE18 AB19:AE19 AC20:AE20 AD21:AE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allowBlank="1" showInputMessage="1" showErrorMessage="1" sqref="S5:AE5" xr:uid="{F8808113-65E7-4E74-90DA-79327815CC46}">
      <formula1>$R$10:$V$10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showGridLines="0" zoomScale="85" zoomScaleNormal="100" workbookViewId="0">
      <selection activeCell="D22" sqref="D22"/>
    </sheetView>
    <sheetView workbookViewId="1"/>
  </sheetViews>
  <sheetFormatPr defaultRowHeight="15" x14ac:dyDescent="0.25"/>
  <cols>
    <col min="2" max="5" width="22.28515625" customWidth="1"/>
  </cols>
  <sheetData>
    <row r="2" spans="2:7" x14ac:dyDescent="0.25">
      <c r="B2" s="25" t="s">
        <v>0</v>
      </c>
      <c r="C2" s="27" t="s">
        <v>1</v>
      </c>
      <c r="D2" s="27" t="s">
        <v>2</v>
      </c>
      <c r="E2" s="28" t="s">
        <v>3</v>
      </c>
    </row>
    <row r="3" spans="2:7" x14ac:dyDescent="0.25">
      <c r="B3" s="26" t="s">
        <v>4</v>
      </c>
      <c r="C3" s="24">
        <f>+Apartment!F4</f>
        <v>5.5844423131918099E-2</v>
      </c>
      <c r="D3" s="24">
        <f>+Apartment!M4</f>
        <v>8.4048468251118058E-2</v>
      </c>
      <c r="E3" s="3">
        <v>80</v>
      </c>
      <c r="G3" s="29" cm="1">
        <f t="array" aca="1" ref="G3" ca="1">(PRODUCT(_xlfn._xlws.FILTER(INDIRECT("'" &amp; B3 &amp; "'!K7:K86") + 1, ISNUMBER(INDIRECT("'" &amp; B3 &amp; "'!K7:K86")))) ^ (1 / (COUNTA(INDIRECT("'" &amp; B3 &amp; "'!K7:K86")) / 4))) - 1</f>
        <v>6.5552443305275432E-2</v>
      </c>
    </row>
    <row r="4" spans="2:7" x14ac:dyDescent="0.25">
      <c r="B4" s="26" t="s">
        <v>5</v>
      </c>
      <c r="C4" s="24">
        <f>+Industrial!F4</f>
        <v>6.5625507351866424E-2</v>
      </c>
      <c r="D4" s="24">
        <f>+Industrial!M4</f>
        <v>0.10959466277443264</v>
      </c>
      <c r="E4" s="3">
        <v>80</v>
      </c>
      <c r="G4" s="29" cm="1">
        <f t="array" aca="1" ref="G4" ca="1">(PRODUCT(_xlfn._xlws.FILTER(INDIRECT("'" &amp; B4 &amp; "'!K7:K86") + 1, ISNUMBER(INDIRECT("'" &amp; B4 &amp; "'!K7:K86")))) ^ (1 / (COUNTA(INDIRECT("'" &amp; B4 &amp; "'!K7:K86")) / 4))) - 1</f>
        <v>0.10138031355294808</v>
      </c>
    </row>
    <row r="5" spans="2:7" x14ac:dyDescent="0.25">
      <c r="B5" s="26" t="s">
        <v>6</v>
      </c>
      <c r="C5" s="24">
        <f>+Office!F4</f>
        <v>6.2188162769192645E-2</v>
      </c>
      <c r="D5" s="24">
        <f>+Office!M4</f>
        <v>0.12320215488719125</v>
      </c>
      <c r="E5" s="3">
        <v>80</v>
      </c>
      <c r="G5" s="29" cm="1">
        <f t="array" aca="1" ref="G5" ca="1">(PRODUCT(_xlfn._xlws.FILTER(INDIRECT("'" &amp; B5 &amp; "'!K7:K86") + 1, ISNUMBER(INDIRECT("'" &amp; B5 &amp; "'!K7:K86")))) ^ (1 / (COUNTA(INDIRECT("'" &amp; B5 &amp; "'!K7:K86")) / 4))) - 1</f>
        <v>3.4316779939888908E-2</v>
      </c>
    </row>
    <row r="6" spans="2:7" x14ac:dyDescent="0.25">
      <c r="B6" s="26" t="s">
        <v>7</v>
      </c>
      <c r="C6" s="24">
        <f>+Retail!F4</f>
        <v>4.4648459511038678E-2</v>
      </c>
      <c r="D6" s="24">
        <f>+Retail!M4</f>
        <v>8.2179632496135718E-2</v>
      </c>
      <c r="E6" s="3">
        <v>80</v>
      </c>
      <c r="G6" s="29" cm="1">
        <f t="array" aca="1" ref="G6" ca="1">(PRODUCT(_xlfn._xlws.FILTER(INDIRECT("'" &amp; B6 &amp; "'!K7:K86") + 1, ISNUMBER(INDIRECT("'" &amp; B6 &amp; "'!K7:K86")))) ^ (1 / (COUNTA(INDIRECT("'" &amp; B6 &amp; "'!K7:K86")) / 4))) - 1</f>
        <v>5.5641768421451632E-2</v>
      </c>
    </row>
    <row r="7" spans="2:7" x14ac:dyDescent="0.25">
      <c r="B7" s="26" t="s">
        <v>8</v>
      </c>
      <c r="C7" s="24">
        <f>+Seniors!F4</f>
        <v>6.1521606320899945E-2</v>
      </c>
      <c r="D7" s="24">
        <f>+Seniors!M4</f>
        <v>7.9697376398971648E-2</v>
      </c>
      <c r="E7" s="3">
        <v>80</v>
      </c>
      <c r="G7" s="29" cm="1">
        <f t="array" aca="1" ref="G7" ca="1">(PRODUCT(_xlfn._xlws.FILTER(INDIRECT("'" &amp; B7 &amp; "'!K7:K86") + 1, ISNUMBER(INDIRECT("'" &amp; B7 &amp; "'!K7:K86")))) ^ (1 / (COUNTA(INDIRECT("'" &amp; B7 &amp; "'!K7:K86")) / 4))) - 1</f>
        <v>9.9732921750553816E-2</v>
      </c>
    </row>
    <row r="8" spans="2:7" x14ac:dyDescent="0.25">
      <c r="B8" s="26" t="s">
        <v>9</v>
      </c>
      <c r="C8" s="24">
        <f>+Storage!F4</f>
        <v>6.3757335699336226E-2</v>
      </c>
      <c r="D8" s="24">
        <f>+Storage!M4</f>
        <v>9.7438821599635822E-2</v>
      </c>
      <c r="E8" s="3">
        <v>78</v>
      </c>
      <c r="G8" s="29" cm="1">
        <f t="array" aca="1" ref="G8" ca="1">(PRODUCT(_xlfn._xlws.FILTER(INDIRECT("'" &amp; B8 &amp; "'!K7:K86") + 1, ISNUMBER(INDIRECT("'" &amp; B8 &amp; "'!K7:K86")))) ^ (1 / (COUNTA(INDIRECT("'" &amp; B8 &amp; "'!K7:K86")) / 4))) - 1</f>
        <v>0.11256441153853203</v>
      </c>
    </row>
    <row r="9" spans="2:7" x14ac:dyDescent="0.25">
      <c r="B9" s="26" t="s">
        <v>10</v>
      </c>
      <c r="C9" s="24">
        <f>+LifeScience!F4</f>
        <v>8.4101628460895084E-2</v>
      </c>
      <c r="D9" s="24">
        <f>+LifeScience!M4</f>
        <v>0.15417380228553659</v>
      </c>
      <c r="E9" s="3">
        <v>77</v>
      </c>
      <c r="G9" s="29" t="e" cm="1">
        <f t="array" aca="1" ref="G9" ca="1">(PRODUCT(_xlfn._xlws.FILTER(INDIRECT("'" &amp; B9 &amp; "'!K7:K86") + 1, ISNUMBER(INDIRECT("'" &amp; B9 &amp; "'!K7:K86")))) ^ (1 / (COUNTA(INDIRECT("'" &amp; B9 &amp; "'!K7:K86")) / 4))) - 1</f>
        <v>#REF!</v>
      </c>
    </row>
    <row r="10" spans="2:7" x14ac:dyDescent="0.25">
      <c r="B10" s="26" t="s">
        <v>11</v>
      </c>
      <c r="C10" s="24">
        <f>+Hotel!F4</f>
        <v>7.8523532663667031E-2</v>
      </c>
      <c r="D10" s="24">
        <f>+Hotel!M4</f>
        <v>0.13237086002008167</v>
      </c>
      <c r="E10" s="3">
        <v>75</v>
      </c>
      <c r="G10" s="29" cm="1">
        <f t="array" aca="1" ref="G10" ca="1">(PRODUCT(_xlfn._xlws.FILTER(INDIRECT("'" &amp; B10 &amp; "'!K7:K86") + 1, ISNUMBER(INDIRECT("'" &amp; B10 &amp; "'!K7:K86")))) ^ (1 / (COUNTA(INDIRECT("'" &amp; B10 &amp; "'!K7:K86")) / 4))) - 1</f>
        <v>4.4260048702476462E-2</v>
      </c>
    </row>
    <row r="11" spans="2:7" x14ac:dyDescent="0.25">
      <c r="B11" s="26" t="s">
        <v>12</v>
      </c>
      <c r="C11" s="24">
        <f>+Student!F4</f>
        <v>4.9061735732070032E-2</v>
      </c>
      <c r="D11" s="24">
        <f>+Storage!M4</f>
        <v>9.7438821599635822E-2</v>
      </c>
      <c r="E11" s="3">
        <v>69</v>
      </c>
      <c r="G11" s="29" cm="1">
        <f t="array" aca="1" ref="G11" ca="1">(PRODUCT(_xlfn._xlws.FILTER(INDIRECT("'" &amp; B11 &amp; "'!K7:K86") + 1, ISNUMBER(INDIRECT("'" &amp; B11 &amp; "'!K7:K86")))) ^ (1 / (COUNTA(INDIRECT("'" &amp; B11 &amp; "'!K7:K86")) / 4))) - 1</f>
        <v>5.9025678401787962E-2</v>
      </c>
    </row>
    <row r="12" spans="2:7" x14ac:dyDescent="0.25">
      <c r="B12" s="26" t="s">
        <v>13</v>
      </c>
      <c r="C12" s="24">
        <f>+MedicalOffice!F4</f>
        <v>4.47493773723706E-2</v>
      </c>
      <c r="D12" s="24">
        <f>+MedicalOffice!M4</f>
        <v>8.9113231169838589E-2</v>
      </c>
      <c r="E12" s="3">
        <v>67</v>
      </c>
      <c r="G12" s="29" t="e" cm="1">
        <f t="array" aca="1" ref="G12" ca="1">(PRODUCT(_xlfn._xlws.FILTER(INDIRECT("'" &amp; B12 &amp; "'!K7:K86") + 1, ISNUMBER(INDIRECT("'" &amp; B12 &amp; "'!K7:K86")))) ^ (1 / (COUNTA(INDIRECT("'" &amp; B12 &amp; "'!K7:K86")) / 4))) - 1</f>
        <v>#REF!</v>
      </c>
    </row>
    <row r="13" spans="2:7" x14ac:dyDescent="0.25">
      <c r="B13" s="26" t="s">
        <v>14</v>
      </c>
      <c r="C13" s="24">
        <f>+DataCenter!F4</f>
        <v>3.9474835131962878E-2</v>
      </c>
      <c r="D13" s="24">
        <f>+DataCenter!M4</f>
        <v>6.1603622146780813E-2</v>
      </c>
      <c r="E13" s="3">
        <v>23</v>
      </c>
      <c r="G13" s="29" t="e" cm="1">
        <f t="array" aca="1" ref="G13" ca="1">(PRODUCT(_xlfn._xlws.FILTER(INDIRECT("'" &amp; B13 &amp; "'!K7:K86") + 1, ISNUMBER(INDIRECT("'" &amp; B13 &amp; "'!K7:K86")))) ^ (1 / (COUNTA(INDIRECT("'" &amp; B13 &amp; "'!K7:K86")) / 4))) - 1</f>
        <v>#REF!</v>
      </c>
    </row>
    <row r="14" spans="2:7" x14ac:dyDescent="0.25">
      <c r="B14" s="26" t="s">
        <v>15</v>
      </c>
      <c r="C14" s="24">
        <f>+SFR!F4</f>
        <v>0.10315874888989043</v>
      </c>
      <c r="D14" s="24">
        <f>+SFR!M4</f>
        <v>0.22680716413377808</v>
      </c>
      <c r="E14" s="3">
        <v>14</v>
      </c>
      <c r="G14" s="29" cm="1">
        <f t="array" aca="1" ref="G14" ca="1">(PRODUCT(_xlfn._xlws.FILTER(INDIRECT("'" &amp; B14 &amp; "'!K7:K86") + 1, ISNUMBER(INDIRECT("'" &amp; B14 &amp; "'!K7:K86")))) ^ (1 / (COUNTA(INDIRECT("'" &amp; B14 &amp; "'!K7:K86")) / 4))) - 1</f>
        <v>7.6541480864766642E-2</v>
      </c>
    </row>
    <row r="15" spans="2:7" x14ac:dyDescent="0.25">
      <c r="B15" s="26" t="s">
        <v>16</v>
      </c>
      <c r="C15" s="24">
        <f>+Manufactured!F4</f>
        <v>3.2507490978187947E-2</v>
      </c>
      <c r="D15" s="24">
        <f>+Manufactured!M4</f>
        <v>7.8458687205422706E-2</v>
      </c>
      <c r="E15" s="3">
        <v>12</v>
      </c>
      <c r="G15" s="29" cm="1">
        <f t="array" aca="1" ref="G15" ca="1">(PRODUCT(_xlfn._xlws.FILTER(INDIRECT("'" &amp; B15 &amp; "'!K7:K86") + 1, ISNUMBER(INDIRECT("'" &amp; B15 &amp; "'!K7:K86")))) ^ (1 / (COUNTA(INDIRECT("'" &amp; B15 &amp; "'!K7:K86")) / 4))) - 1</f>
        <v>9.0157904530545396E-2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showGridLines="0" workbookViewId="0">
      <selection activeCell="G25" sqref="G25"/>
    </sheetView>
    <sheetView workbookViewId="1">
      <selection activeCell="F14" sqref="F14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66" t="s">
        <v>17</v>
      </c>
      <c r="B1" s="65"/>
      <c r="C1" s="15" t="s">
        <v>4</v>
      </c>
    </row>
    <row r="2" spans="1:14" x14ac:dyDescent="0.25">
      <c r="A2" s="64" t="s">
        <v>18</v>
      </c>
      <c r="B2" s="65"/>
      <c r="C2" s="18">
        <f>CORREL(C7:C86,C9:C88)</f>
        <v>0.60153739515526305</v>
      </c>
    </row>
    <row r="3" spans="1:14" x14ac:dyDescent="0.25">
      <c r="A3" s="16"/>
      <c r="B3" s="16"/>
      <c r="C3" s="17"/>
      <c r="F3" s="61" t="s">
        <v>1</v>
      </c>
      <c r="G3" s="60"/>
      <c r="M3" s="61" t="s">
        <v>19</v>
      </c>
      <c r="N3" s="60"/>
    </row>
    <row r="4" spans="1:14" x14ac:dyDescent="0.25">
      <c r="F4" s="62">
        <f t="array" ref="F4">+(STDEV(D7:D86+1)*SQRT(4))</f>
        <v>5.5844423131918099E-2</v>
      </c>
      <c r="G4" s="63"/>
      <c r="M4" s="62">
        <f t="array" ref="M4">+(STDEV(K7:K86+1)*SQRT(4))</f>
        <v>8.4048468251118058E-2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12" t="s">
        <v>22</v>
      </c>
      <c r="C6" s="13" t="s">
        <v>23</v>
      </c>
      <c r="D6" s="14" t="s">
        <v>24</v>
      </c>
      <c r="I6" s="12" t="s">
        <v>22</v>
      </c>
      <c r="J6" s="13" t="s">
        <v>23</v>
      </c>
      <c r="K6" s="14" t="s">
        <v>24</v>
      </c>
      <c r="M6" s="29" cm="1">
        <f t="array" ref="M6">(PRODUCT(1 + K7:K86)^(1/20)) - 1</f>
        <v>6.5552443305275432E-2</v>
      </c>
    </row>
    <row r="7" spans="1:14" x14ac:dyDescent="0.25">
      <c r="A7" s="11">
        <v>20244</v>
      </c>
      <c r="B7" s="5">
        <v>1.09E-2</v>
      </c>
      <c r="C7" s="6">
        <v>6.9999999999999999E-4</v>
      </c>
      <c r="D7" s="7">
        <v>1.17E-2</v>
      </c>
      <c r="I7" s="5">
        <f t="shared" ref="I7:I38" si="0">+B7</f>
        <v>1.09E-2</v>
      </c>
      <c r="J7" s="6">
        <f t="shared" ref="J7:J38" si="1">(C7-($C$2*C8))/(1-$C$2)</f>
        <v>2.3606103725307441E-3</v>
      </c>
      <c r="K7" s="7">
        <f t="shared" ref="K7:K38" si="2">(1+I7)*(1+J7)-1</f>
        <v>1.3286341025591231E-2</v>
      </c>
    </row>
    <row r="8" spans="1:14" x14ac:dyDescent="0.25">
      <c r="A8" s="11">
        <v>20243</v>
      </c>
      <c r="B8" s="5">
        <v>1.11E-2</v>
      </c>
      <c r="C8" s="6">
        <v>-4.0000000000000002E-4</v>
      </c>
      <c r="D8" s="7">
        <v>1.0699999999999999E-2</v>
      </c>
      <c r="I8" s="5">
        <f t="shared" si="0"/>
        <v>1.11E-2</v>
      </c>
      <c r="J8" s="6">
        <f t="shared" si="1"/>
        <v>1.4847422511418653E-2</v>
      </c>
      <c r="K8" s="7">
        <f t="shared" si="2"/>
        <v>2.6112228901295387E-2</v>
      </c>
    </row>
    <row r="9" spans="1:14" x14ac:dyDescent="0.25">
      <c r="A9" s="11">
        <v>20242</v>
      </c>
      <c r="B9" s="5">
        <v>1.11E-2</v>
      </c>
      <c r="C9" s="6">
        <v>-1.0500000000000001E-2</v>
      </c>
      <c r="D9" s="7">
        <v>5.9999999999999995E-4</v>
      </c>
      <c r="I9" s="5">
        <f t="shared" si="0"/>
        <v>1.11E-2</v>
      </c>
      <c r="J9" s="6">
        <f t="shared" si="1"/>
        <v>5.2003162493815779E-3</v>
      </c>
      <c r="K9" s="7">
        <f t="shared" si="2"/>
        <v>1.635803975974981E-2</v>
      </c>
    </row>
    <row r="10" spans="1:14" x14ac:dyDescent="0.25">
      <c r="A10" s="11">
        <v>20241</v>
      </c>
      <c r="B10" s="5">
        <v>1.06E-2</v>
      </c>
      <c r="C10" s="6">
        <v>-2.0899999999999998E-2</v>
      </c>
      <c r="D10" s="7">
        <v>-1.03E-2</v>
      </c>
      <c r="I10" s="5">
        <f t="shared" si="0"/>
        <v>1.06E-2</v>
      </c>
      <c r="J10" s="6">
        <f t="shared" si="1"/>
        <v>1.0047738760800241E-2</v>
      </c>
      <c r="K10" s="7">
        <f t="shared" si="2"/>
        <v>2.0754244791664656E-2</v>
      </c>
    </row>
    <row r="11" spans="1:14" x14ac:dyDescent="0.25">
      <c r="A11" s="11">
        <v>20234</v>
      </c>
      <c r="B11" s="5">
        <v>1.04E-2</v>
      </c>
      <c r="C11" s="6">
        <v>-4.1399999999999999E-2</v>
      </c>
      <c r="D11" s="7">
        <v>-3.1E-2</v>
      </c>
      <c r="I11" s="5">
        <f t="shared" si="0"/>
        <v>1.04E-2</v>
      </c>
      <c r="J11" s="6">
        <f t="shared" si="1"/>
        <v>-6.6913013905245067E-2</v>
      </c>
      <c r="K11" s="7">
        <f t="shared" si="2"/>
        <v>-5.7208909249859663E-2</v>
      </c>
    </row>
    <row r="12" spans="1:14" x14ac:dyDescent="0.25">
      <c r="A12" s="11">
        <v>20233</v>
      </c>
      <c r="B12" s="5">
        <v>9.9000000000000008E-3</v>
      </c>
      <c r="C12" s="6">
        <v>-2.4500000000000001E-2</v>
      </c>
      <c r="D12" s="7">
        <v>-1.46E-2</v>
      </c>
      <c r="I12" s="5">
        <f t="shared" si="0"/>
        <v>9.9000000000000008E-3</v>
      </c>
      <c r="J12" s="6">
        <f t="shared" si="1"/>
        <v>-2.9934724855555168E-2</v>
      </c>
      <c r="K12" s="7">
        <f t="shared" si="2"/>
        <v>-2.0331078631625088E-2</v>
      </c>
    </row>
    <row r="13" spans="1:14" x14ac:dyDescent="0.25">
      <c r="A13" s="11">
        <v>20232</v>
      </c>
      <c r="B13" s="5">
        <v>9.7999999999999997E-3</v>
      </c>
      <c r="C13" s="6">
        <v>-2.0899999999999998E-2</v>
      </c>
      <c r="D13" s="7">
        <v>-1.11E-2</v>
      </c>
      <c r="I13" s="5">
        <f t="shared" si="0"/>
        <v>9.7999999999999997E-3</v>
      </c>
      <c r="J13" s="6">
        <f t="shared" si="1"/>
        <v>-5.9545066472232976E-3</v>
      </c>
      <c r="K13" s="7">
        <f t="shared" si="2"/>
        <v>3.7871391876338478E-3</v>
      </c>
    </row>
    <row r="14" spans="1:14" x14ac:dyDescent="0.25">
      <c r="A14" s="11">
        <v>20231</v>
      </c>
      <c r="B14" s="5">
        <v>9.4999999999999998E-3</v>
      </c>
      <c r="C14" s="6">
        <v>-3.0800000000000001E-2</v>
      </c>
      <c r="D14" s="7">
        <v>-2.1299999999999999E-2</v>
      </c>
      <c r="I14" s="5">
        <f t="shared" si="0"/>
        <v>9.4999999999999998E-3</v>
      </c>
      <c r="J14" s="6">
        <f t="shared" si="1"/>
        <v>-1.5854506647223304E-2</v>
      </c>
      <c r="K14" s="7">
        <f t="shared" si="2"/>
        <v>-6.5051244603718805E-3</v>
      </c>
    </row>
    <row r="15" spans="1:14" x14ac:dyDescent="0.25">
      <c r="A15" s="11">
        <v>20224</v>
      </c>
      <c r="B15" s="5">
        <v>9.1000000000000004E-3</v>
      </c>
      <c r="C15" s="6">
        <v>-4.07E-2</v>
      </c>
      <c r="D15" s="7">
        <v>-3.1600000000000003E-2</v>
      </c>
      <c r="I15" s="5">
        <f t="shared" si="0"/>
        <v>9.1000000000000004E-3</v>
      </c>
      <c r="J15" s="6">
        <f t="shared" si="1"/>
        <v>-0.10712441490122977</v>
      </c>
      <c r="K15" s="7">
        <f t="shared" si="2"/>
        <v>-9.8999247076830943E-2</v>
      </c>
    </row>
    <row r="16" spans="1:14" x14ac:dyDescent="0.25">
      <c r="A16" s="11">
        <v>20223</v>
      </c>
      <c r="B16" s="5">
        <v>8.9999999999999993E-3</v>
      </c>
      <c r="C16" s="6">
        <v>3.3E-3</v>
      </c>
      <c r="D16" s="7">
        <v>1.23E-2</v>
      </c>
      <c r="I16" s="5">
        <f t="shared" si="0"/>
        <v>8.9999999999999993E-3</v>
      </c>
      <c r="J16" s="6">
        <f t="shared" si="1"/>
        <v>-3.5648861464811998E-2</v>
      </c>
      <c r="K16" s="7">
        <f t="shared" si="2"/>
        <v>-2.6969701217995468E-2</v>
      </c>
    </row>
    <row r="17" spans="1:11" x14ac:dyDescent="0.25">
      <c r="A17" s="11">
        <v>20222</v>
      </c>
      <c r="B17" s="5">
        <v>9.1999999999999998E-3</v>
      </c>
      <c r="C17" s="6">
        <v>2.9100000000000001E-2</v>
      </c>
      <c r="D17" s="7">
        <v>3.8300000000000001E-2</v>
      </c>
      <c r="I17" s="5">
        <f t="shared" si="0"/>
        <v>9.1999999999999998E-3</v>
      </c>
      <c r="J17" s="6">
        <f t="shared" si="1"/>
        <v>7.9649588950632538E-3</v>
      </c>
      <c r="K17" s="7">
        <f t="shared" si="2"/>
        <v>1.7238236516897931E-2</v>
      </c>
    </row>
    <row r="18" spans="1:11" x14ac:dyDescent="0.25">
      <c r="A18" s="11">
        <v>20221</v>
      </c>
      <c r="B18" s="5">
        <v>9.2999999999999992E-3</v>
      </c>
      <c r="C18" s="6">
        <v>4.3099999999999999E-2</v>
      </c>
      <c r="D18" s="7">
        <v>5.2400000000000002E-2</v>
      </c>
      <c r="I18" s="5">
        <f t="shared" si="0"/>
        <v>9.2999999999999992E-3</v>
      </c>
      <c r="J18" s="6">
        <f t="shared" si="1"/>
        <v>1.8945667308643718E-2</v>
      </c>
      <c r="K18" s="7">
        <f t="shared" si="2"/>
        <v>2.8421862014614163E-2</v>
      </c>
    </row>
    <row r="19" spans="1:11" x14ac:dyDescent="0.25">
      <c r="A19" s="11">
        <v>20214</v>
      </c>
      <c r="B19" s="5">
        <v>9.7000000000000003E-3</v>
      </c>
      <c r="C19" s="6">
        <v>5.91E-2</v>
      </c>
      <c r="D19" s="7">
        <v>6.88E-2</v>
      </c>
      <c r="I19" s="5">
        <f t="shared" si="0"/>
        <v>9.7000000000000003E-3</v>
      </c>
      <c r="J19" s="6">
        <f t="shared" si="1"/>
        <v>6.3176043641666374E-2</v>
      </c>
      <c r="K19" s="7">
        <f t="shared" si="2"/>
        <v>7.3488851264990718E-2</v>
      </c>
    </row>
    <row r="20" spans="1:11" x14ac:dyDescent="0.25">
      <c r="A20" s="11">
        <v>20213</v>
      </c>
      <c r="B20" s="5">
        <v>9.4000000000000004E-3</v>
      </c>
      <c r="C20" s="6">
        <v>5.6399999999999999E-2</v>
      </c>
      <c r="D20" s="7">
        <v>6.5799999999999997E-2</v>
      </c>
      <c r="I20" s="5">
        <f t="shared" si="0"/>
        <v>9.4000000000000004E-3</v>
      </c>
      <c r="J20" s="6">
        <f t="shared" si="1"/>
        <v>0.10153840921697205</v>
      </c>
      <c r="K20" s="7">
        <f t="shared" si="2"/>
        <v>0.11189287026361172</v>
      </c>
    </row>
    <row r="21" spans="1:11" x14ac:dyDescent="0.25">
      <c r="A21" s="11">
        <v>20212</v>
      </c>
      <c r="B21" s="5">
        <v>9.2999999999999992E-3</v>
      </c>
      <c r="C21" s="6">
        <v>2.6499999999999999E-2</v>
      </c>
      <c r="D21" s="7">
        <v>3.5799999999999998E-2</v>
      </c>
      <c r="I21" s="5">
        <f t="shared" si="0"/>
        <v>9.2999999999999992E-3</v>
      </c>
      <c r="J21" s="6">
        <f t="shared" si="1"/>
        <v>5.4126518015738742E-2</v>
      </c>
      <c r="K21" s="7">
        <f t="shared" si="2"/>
        <v>6.3929894633285134E-2</v>
      </c>
    </row>
    <row r="22" spans="1:11" x14ac:dyDescent="0.25">
      <c r="A22" s="11">
        <v>20211</v>
      </c>
      <c r="B22" s="5">
        <v>8.9999999999999993E-3</v>
      </c>
      <c r="C22" s="6">
        <v>8.2000000000000007E-3</v>
      </c>
      <c r="D22" s="7">
        <v>1.72E-2</v>
      </c>
      <c r="I22" s="5">
        <f t="shared" si="0"/>
        <v>8.9999999999999993E-3</v>
      </c>
      <c r="J22" s="6">
        <f t="shared" si="1"/>
        <v>1.9220414290431306E-2</v>
      </c>
      <c r="K22" s="7">
        <f t="shared" si="2"/>
        <v>2.8393398019045168E-2</v>
      </c>
    </row>
    <row r="23" spans="1:11" x14ac:dyDescent="0.25">
      <c r="A23" s="11">
        <v>20204</v>
      </c>
      <c r="B23" s="5">
        <v>8.8000000000000005E-3</v>
      </c>
      <c r="C23" s="6">
        <v>8.9999999999999998E-4</v>
      </c>
      <c r="D23" s="7">
        <v>9.7000000000000003E-3</v>
      </c>
      <c r="I23" s="5">
        <f t="shared" si="0"/>
        <v>8.8000000000000005E-3</v>
      </c>
      <c r="J23" s="6">
        <f t="shared" si="1"/>
        <v>7.8443706487649305E-3</v>
      </c>
      <c r="K23" s="7">
        <f t="shared" si="2"/>
        <v>1.6713401110473924E-2</v>
      </c>
    </row>
    <row r="24" spans="1:11" x14ac:dyDescent="0.25">
      <c r="A24" s="11">
        <v>20203</v>
      </c>
      <c r="B24" s="5">
        <v>9.1999999999999998E-3</v>
      </c>
      <c r="C24" s="6">
        <v>-3.7000000000000002E-3</v>
      </c>
      <c r="D24" s="7">
        <v>5.5999999999999999E-3</v>
      </c>
      <c r="I24" s="5">
        <f t="shared" si="0"/>
        <v>9.1999999999999998E-3</v>
      </c>
      <c r="J24" s="6">
        <f t="shared" si="1"/>
        <v>1.5472501573764048E-2</v>
      </c>
      <c r="K24" s="7">
        <f t="shared" si="2"/>
        <v>2.4814848588242677E-2</v>
      </c>
    </row>
    <row r="25" spans="1:11" x14ac:dyDescent="0.25">
      <c r="A25" s="11">
        <v>20202</v>
      </c>
      <c r="B25" s="5">
        <v>1.01E-2</v>
      </c>
      <c r="C25" s="6">
        <v>-1.6400000000000001E-2</v>
      </c>
      <c r="D25" s="7">
        <v>-6.3E-3</v>
      </c>
      <c r="I25" s="5">
        <f t="shared" si="0"/>
        <v>1.01E-2</v>
      </c>
      <c r="J25" s="6">
        <f t="shared" si="1"/>
        <v>-3.949758063610944E-2</v>
      </c>
      <c r="K25" s="7">
        <f t="shared" si="2"/>
        <v>-2.979650620053409E-2</v>
      </c>
    </row>
    <row r="26" spans="1:11" x14ac:dyDescent="0.25">
      <c r="A26" s="11">
        <v>20201</v>
      </c>
      <c r="B26" s="5">
        <v>1.0500000000000001E-2</v>
      </c>
      <c r="C26" s="6">
        <v>-1.1000000000000001E-3</v>
      </c>
      <c r="D26" s="7">
        <v>9.4000000000000004E-3</v>
      </c>
      <c r="I26" s="5">
        <f t="shared" si="0"/>
        <v>1.0500000000000001E-2</v>
      </c>
      <c r="J26" s="6">
        <f t="shared" si="1"/>
        <v>-8.4972643867278607E-3</v>
      </c>
      <c r="K26" s="7">
        <f t="shared" si="2"/>
        <v>1.9135143372115415E-3</v>
      </c>
    </row>
    <row r="27" spans="1:11" x14ac:dyDescent="0.25">
      <c r="A27" s="11">
        <v>20194</v>
      </c>
      <c r="B27" s="5">
        <v>1.06E-2</v>
      </c>
      <c r="C27" s="6">
        <v>3.8E-3</v>
      </c>
      <c r="D27" s="7">
        <v>1.44E-2</v>
      </c>
      <c r="I27" s="5">
        <f t="shared" si="0"/>
        <v>1.06E-2</v>
      </c>
      <c r="J27" s="6">
        <f t="shared" si="1"/>
        <v>7.8760436416663721E-3</v>
      </c>
      <c r="K27" s="7">
        <f t="shared" si="2"/>
        <v>1.8559529704267774E-2</v>
      </c>
    </row>
    <row r="28" spans="1:11" x14ac:dyDescent="0.25">
      <c r="A28" s="11">
        <v>20193</v>
      </c>
      <c r="B28" s="5">
        <v>1.0500000000000001E-2</v>
      </c>
      <c r="C28" s="6">
        <v>1.1000000000000001E-3</v>
      </c>
      <c r="D28" s="7">
        <v>1.1599999999999999E-2</v>
      </c>
      <c r="I28" s="5">
        <f t="shared" si="0"/>
        <v>1.0500000000000001E-2</v>
      </c>
      <c r="J28" s="6">
        <f t="shared" si="1"/>
        <v>-2.3721853243824646E-3</v>
      </c>
      <c r="K28" s="7">
        <f t="shared" si="2"/>
        <v>8.1029067297115898E-3</v>
      </c>
    </row>
    <row r="29" spans="1:11" x14ac:dyDescent="0.25">
      <c r="A29" s="11">
        <v>20192</v>
      </c>
      <c r="B29" s="5">
        <v>1.0699999999999999E-2</v>
      </c>
      <c r="C29" s="6">
        <v>3.3999999999999998E-3</v>
      </c>
      <c r="D29" s="7">
        <v>1.4E-2</v>
      </c>
      <c r="I29" s="5">
        <f t="shared" si="0"/>
        <v>1.0699999999999999E-2</v>
      </c>
      <c r="J29" s="6">
        <f t="shared" si="1"/>
        <v>4.4567520552468371E-3</v>
      </c>
      <c r="K29" s="7">
        <f t="shared" si="2"/>
        <v>1.5204439302237915E-2</v>
      </c>
    </row>
    <row r="30" spans="1:11" x14ac:dyDescent="0.25">
      <c r="A30" s="11">
        <v>20191</v>
      </c>
      <c r="B30" s="5">
        <v>1.0500000000000001E-2</v>
      </c>
      <c r="C30" s="6">
        <v>2.7000000000000001E-3</v>
      </c>
      <c r="D30" s="7">
        <v>1.32E-2</v>
      </c>
      <c r="I30" s="5">
        <f t="shared" si="0"/>
        <v>1.0500000000000001E-2</v>
      </c>
      <c r="J30" s="6">
        <f t="shared" si="1"/>
        <v>3.0019291586419537E-3</v>
      </c>
      <c r="K30" s="7">
        <f t="shared" si="2"/>
        <v>1.353344941480783E-2</v>
      </c>
    </row>
    <row r="31" spans="1:11" x14ac:dyDescent="0.25">
      <c r="A31" s="11">
        <v>20184</v>
      </c>
      <c r="B31" s="5">
        <v>1.0500000000000001E-2</v>
      </c>
      <c r="C31" s="6">
        <v>2.5000000000000001E-3</v>
      </c>
      <c r="D31" s="7">
        <v>1.2999999999999999E-2</v>
      </c>
      <c r="I31" s="5">
        <f t="shared" si="0"/>
        <v>1.0500000000000001E-2</v>
      </c>
      <c r="J31" s="6">
        <f t="shared" si="1"/>
        <v>-1.2741144830244193E-3</v>
      </c>
      <c r="K31" s="7">
        <f t="shared" si="2"/>
        <v>9.2125073149038617E-3</v>
      </c>
    </row>
    <row r="32" spans="1:11" x14ac:dyDescent="0.25">
      <c r="A32" s="11">
        <v>20183</v>
      </c>
      <c r="B32" s="5">
        <v>1.0500000000000001E-2</v>
      </c>
      <c r="C32" s="6">
        <v>5.0000000000000001E-3</v>
      </c>
      <c r="D32" s="7">
        <v>1.55E-2</v>
      </c>
      <c r="I32" s="5">
        <f t="shared" si="0"/>
        <v>1.0500000000000001E-2</v>
      </c>
      <c r="J32" s="6">
        <f t="shared" si="1"/>
        <v>5.9057874759258595E-3</v>
      </c>
      <c r="K32" s="7">
        <f t="shared" si="2"/>
        <v>1.6467798244423015E-2</v>
      </c>
    </row>
    <row r="33" spans="1:11" x14ac:dyDescent="0.25">
      <c r="A33" s="11">
        <v>20182</v>
      </c>
      <c r="B33" s="5">
        <v>1.0800000000000001E-2</v>
      </c>
      <c r="C33" s="6">
        <v>4.4000000000000003E-3</v>
      </c>
      <c r="D33" s="7">
        <v>1.52E-2</v>
      </c>
      <c r="I33" s="5">
        <f t="shared" si="0"/>
        <v>1.0800000000000001E-2</v>
      </c>
      <c r="J33" s="6">
        <f t="shared" si="1"/>
        <v>5.3057874759258614E-3</v>
      </c>
      <c r="K33" s="7">
        <f t="shared" si="2"/>
        <v>1.6163089980665735E-2</v>
      </c>
    </row>
    <row r="34" spans="1:11" x14ac:dyDescent="0.25">
      <c r="A34" s="11">
        <v>20181</v>
      </c>
      <c r="B34" s="5">
        <v>1.0699999999999999E-2</v>
      </c>
      <c r="C34" s="6">
        <v>3.8E-3</v>
      </c>
      <c r="D34" s="7">
        <v>1.4500000000000001E-2</v>
      </c>
      <c r="I34" s="5">
        <f t="shared" si="0"/>
        <v>1.0699999999999999E-2</v>
      </c>
      <c r="J34" s="6">
        <f t="shared" si="1"/>
        <v>1.8374604688273014E-3</v>
      </c>
      <c r="K34" s="7">
        <f t="shared" si="2"/>
        <v>1.2557121295843743E-2</v>
      </c>
    </row>
    <row r="35" spans="1:11" x14ac:dyDescent="0.25">
      <c r="A35" s="11">
        <v>20174</v>
      </c>
      <c r="B35" s="5">
        <v>1.0699999999999999E-2</v>
      </c>
      <c r="C35" s="6">
        <v>5.1000000000000004E-3</v>
      </c>
      <c r="D35" s="7">
        <v>1.5800000000000002E-2</v>
      </c>
      <c r="I35" s="5">
        <f t="shared" si="0"/>
        <v>1.0699999999999999E-2</v>
      </c>
      <c r="J35" s="6">
        <f t="shared" si="1"/>
        <v>3.4393896274692564E-3</v>
      </c>
      <c r="K35" s="7">
        <f t="shared" si="2"/>
        <v>1.4176191096483048E-2</v>
      </c>
    </row>
    <row r="36" spans="1:11" x14ac:dyDescent="0.25">
      <c r="A36" s="11">
        <v>20173</v>
      </c>
      <c r="B36" s="5">
        <v>1.0800000000000001E-2</v>
      </c>
      <c r="C36" s="6">
        <v>6.1999999999999998E-3</v>
      </c>
      <c r="D36" s="7">
        <v>1.7000000000000001E-2</v>
      </c>
      <c r="I36" s="5">
        <f t="shared" si="0"/>
        <v>1.0800000000000001E-2</v>
      </c>
      <c r="J36" s="6">
        <f t="shared" si="1"/>
        <v>1.0125079062345397E-2</v>
      </c>
      <c r="K36" s="7">
        <f t="shared" si="2"/>
        <v>2.1034429916218844E-2</v>
      </c>
    </row>
    <row r="37" spans="1:11" x14ac:dyDescent="0.25">
      <c r="A37" s="11">
        <v>20172</v>
      </c>
      <c r="B37" s="5">
        <v>1.11E-2</v>
      </c>
      <c r="C37" s="6">
        <v>3.5999999999999999E-3</v>
      </c>
      <c r="D37" s="7">
        <v>1.46E-2</v>
      </c>
      <c r="I37" s="5">
        <f t="shared" si="0"/>
        <v>1.11E-2</v>
      </c>
      <c r="J37" s="6">
        <f t="shared" si="1"/>
        <v>6.4683270070985581E-3</v>
      </c>
      <c r="K37" s="7">
        <f t="shared" si="2"/>
        <v>1.7640125436877652E-2</v>
      </c>
    </row>
    <row r="38" spans="1:11" x14ac:dyDescent="0.25">
      <c r="A38" s="11">
        <v>20171</v>
      </c>
      <c r="B38" s="5">
        <v>1.0999999999999999E-2</v>
      </c>
      <c r="C38" s="6">
        <v>1.6999999999999999E-3</v>
      </c>
      <c r="D38" s="7">
        <v>1.2699999999999999E-2</v>
      </c>
      <c r="I38" s="5">
        <f t="shared" si="0"/>
        <v>1.0999999999999999E-2</v>
      </c>
      <c r="J38" s="6">
        <f t="shared" si="1"/>
        <v>-4.0366540141971163E-3</v>
      </c>
      <c r="K38" s="7">
        <f t="shared" si="2"/>
        <v>6.9189427916465096E-3</v>
      </c>
    </row>
    <row r="39" spans="1:11" x14ac:dyDescent="0.25">
      <c r="A39" s="11">
        <v>20164</v>
      </c>
      <c r="B39" s="5">
        <v>1.11E-2</v>
      </c>
      <c r="C39" s="6">
        <v>5.4999999999999997E-3</v>
      </c>
      <c r="D39" s="7">
        <v>1.66E-2</v>
      </c>
      <c r="I39" s="5">
        <f t="shared" ref="I39:I70" si="3">+B39</f>
        <v>1.11E-2</v>
      </c>
      <c r="J39" s="6">
        <f t="shared" ref="J39:J70" si="4">(C39-($C$2*C40))/(1-$C$2)</f>
        <v>5.1980708413580448E-3</v>
      </c>
      <c r="K39" s="7">
        <f t="shared" ref="K39:K70" si="5">(1+I39)*(1+J39)-1</f>
        <v>1.6355769427697231E-2</v>
      </c>
    </row>
    <row r="40" spans="1:11" x14ac:dyDescent="0.25">
      <c r="A40" s="11">
        <v>20163</v>
      </c>
      <c r="B40" s="5">
        <v>1.1299999999999999E-2</v>
      </c>
      <c r="C40" s="6">
        <v>5.7000000000000002E-3</v>
      </c>
      <c r="D40" s="7">
        <v>1.7000000000000001E-2</v>
      </c>
      <c r="I40" s="5">
        <f t="shared" si="3"/>
        <v>1.1299999999999999E-2</v>
      </c>
      <c r="J40" s="6">
        <f t="shared" si="4"/>
        <v>3.133602151543396E-3</v>
      </c>
      <c r="K40" s="7">
        <f t="shared" si="5"/>
        <v>1.4469011855855918E-2</v>
      </c>
    </row>
    <row r="41" spans="1:11" x14ac:dyDescent="0.25">
      <c r="A41" s="11">
        <v>20162</v>
      </c>
      <c r="B41" s="5">
        <v>1.15E-2</v>
      </c>
      <c r="C41" s="6">
        <v>7.4000000000000003E-3</v>
      </c>
      <c r="D41" s="7">
        <v>1.89E-2</v>
      </c>
      <c r="I41" s="5">
        <f t="shared" si="3"/>
        <v>1.15E-2</v>
      </c>
      <c r="J41" s="6">
        <f t="shared" si="4"/>
        <v>7.85289373796293E-3</v>
      </c>
      <c r="K41" s="7">
        <f t="shared" si="5"/>
        <v>1.9443202015949623E-2</v>
      </c>
    </row>
    <row r="42" spans="1:11" x14ac:dyDescent="0.25">
      <c r="A42" s="11">
        <v>20161</v>
      </c>
      <c r="B42" s="5">
        <v>1.14E-2</v>
      </c>
      <c r="C42" s="6">
        <v>7.1000000000000004E-3</v>
      </c>
      <c r="D42" s="7">
        <v>1.8499999999999999E-2</v>
      </c>
      <c r="I42" s="5">
        <f t="shared" si="3"/>
        <v>1.14E-2</v>
      </c>
      <c r="J42" s="6">
        <f t="shared" si="4"/>
        <v>-5.5810246629620442E-3</v>
      </c>
      <c r="K42" s="7">
        <f t="shared" si="5"/>
        <v>5.7553516558801476E-3</v>
      </c>
    </row>
    <row r="43" spans="1:11" x14ac:dyDescent="0.25">
      <c r="A43" s="11">
        <v>20154</v>
      </c>
      <c r="B43" s="5">
        <v>1.15E-2</v>
      </c>
      <c r="C43" s="6">
        <v>1.55E-2</v>
      </c>
      <c r="D43" s="7">
        <v>2.7E-2</v>
      </c>
      <c r="I43" s="5">
        <f t="shared" si="3"/>
        <v>1.15E-2</v>
      </c>
      <c r="J43" s="6">
        <f t="shared" si="4"/>
        <v>1.3688425048148279E-2</v>
      </c>
      <c r="K43" s="7">
        <f t="shared" si="5"/>
        <v>2.534584193620204E-2</v>
      </c>
    </row>
    <row r="44" spans="1:11" x14ac:dyDescent="0.25">
      <c r="A44" s="11">
        <v>20153</v>
      </c>
      <c r="B44" s="5">
        <v>1.17E-2</v>
      </c>
      <c r="C44" s="6">
        <v>1.67E-2</v>
      </c>
      <c r="D44" s="7">
        <v>2.8400000000000002E-2</v>
      </c>
      <c r="I44" s="5">
        <f t="shared" si="3"/>
        <v>1.17E-2</v>
      </c>
      <c r="J44" s="6">
        <f t="shared" si="4"/>
        <v>1.5341318786111205E-2</v>
      </c>
      <c r="K44" s="7">
        <f t="shared" si="5"/>
        <v>2.7220812215908552E-2</v>
      </c>
    </row>
    <row r="45" spans="1:11" x14ac:dyDescent="0.25">
      <c r="A45" s="11">
        <v>20152</v>
      </c>
      <c r="B45" s="5">
        <v>1.18E-2</v>
      </c>
      <c r="C45" s="6">
        <v>1.7600000000000001E-2</v>
      </c>
      <c r="D45" s="7">
        <v>2.9399999999999999E-2</v>
      </c>
      <c r="I45" s="5">
        <f t="shared" si="3"/>
        <v>1.18E-2</v>
      </c>
      <c r="J45" s="6">
        <f t="shared" si="4"/>
        <v>1.8656752055246844E-2</v>
      </c>
      <c r="K45" s="7">
        <f t="shared" si="5"/>
        <v>3.0676901729498773E-2</v>
      </c>
    </row>
    <row r="46" spans="1:11" x14ac:dyDescent="0.25">
      <c r="A46" s="11">
        <v>20151</v>
      </c>
      <c r="B46" s="5">
        <v>1.18E-2</v>
      </c>
      <c r="C46" s="6">
        <v>1.6899999999999998E-2</v>
      </c>
      <c r="D46" s="7">
        <v>2.87E-2</v>
      </c>
      <c r="I46" s="5">
        <f t="shared" si="3"/>
        <v>1.18E-2</v>
      </c>
      <c r="J46" s="6">
        <f t="shared" si="4"/>
        <v>1.9013504110493674E-2</v>
      </c>
      <c r="K46" s="7">
        <f t="shared" si="5"/>
        <v>3.1037863458997617E-2</v>
      </c>
    </row>
    <row r="47" spans="1:11" x14ac:dyDescent="0.25">
      <c r="A47" s="11">
        <v>20144</v>
      </c>
      <c r="B47" s="5">
        <v>1.2E-2</v>
      </c>
      <c r="C47" s="6">
        <v>1.55E-2</v>
      </c>
      <c r="D47" s="7">
        <v>2.75E-2</v>
      </c>
      <c r="I47" s="5">
        <f t="shared" si="3"/>
        <v>1.2E-2</v>
      </c>
      <c r="J47" s="6">
        <f t="shared" si="4"/>
        <v>2.0330866538271253E-2</v>
      </c>
      <c r="K47" s="7">
        <f t="shared" si="5"/>
        <v>3.2574836936730689E-2</v>
      </c>
    </row>
    <row r="48" spans="1:11" x14ac:dyDescent="0.25">
      <c r="A48" s="11">
        <v>20143</v>
      </c>
      <c r="B48" s="5">
        <v>1.23E-2</v>
      </c>
      <c r="C48" s="6">
        <v>1.23E-2</v>
      </c>
      <c r="D48" s="7">
        <v>2.46E-2</v>
      </c>
      <c r="I48" s="5">
        <f t="shared" si="3"/>
        <v>1.23E-2</v>
      </c>
      <c r="J48" s="6">
        <f t="shared" si="4"/>
        <v>1.320578747592586E-2</v>
      </c>
      <c r="K48" s="7">
        <f t="shared" si="5"/>
        <v>2.5668218661879738E-2</v>
      </c>
    </row>
    <row r="49" spans="1:11" x14ac:dyDescent="0.25">
      <c r="A49" s="11">
        <v>20142</v>
      </c>
      <c r="B49" s="5">
        <v>1.24E-2</v>
      </c>
      <c r="C49" s="6">
        <v>1.17E-2</v>
      </c>
      <c r="D49" s="7">
        <v>2.41E-2</v>
      </c>
      <c r="I49" s="5">
        <f t="shared" si="3"/>
        <v>1.24E-2</v>
      </c>
      <c r="J49" s="6">
        <f t="shared" si="4"/>
        <v>1.4719291586419535E-2</v>
      </c>
      <c r="K49" s="7">
        <f t="shared" si="5"/>
        <v>2.7301810802091264E-2</v>
      </c>
    </row>
    <row r="50" spans="1:11" x14ac:dyDescent="0.25">
      <c r="A50" s="11">
        <v>20141</v>
      </c>
      <c r="B50" s="5">
        <v>1.2200000000000001E-2</v>
      </c>
      <c r="C50" s="6">
        <v>9.7000000000000003E-3</v>
      </c>
      <c r="D50" s="7">
        <v>2.1899999999999999E-2</v>
      </c>
      <c r="I50" s="5">
        <f t="shared" si="3"/>
        <v>1.2200000000000001E-2</v>
      </c>
      <c r="J50" s="6">
        <f t="shared" si="4"/>
        <v>7.2845667308643744E-3</v>
      </c>
      <c r="K50" s="7">
        <f t="shared" si="5"/>
        <v>1.9573438444980829E-2</v>
      </c>
    </row>
    <row r="51" spans="1:11" x14ac:dyDescent="0.25">
      <c r="A51" s="11">
        <v>20134</v>
      </c>
      <c r="B51" s="5">
        <v>1.23E-2</v>
      </c>
      <c r="C51" s="6">
        <v>1.1299999999999999E-2</v>
      </c>
      <c r="D51" s="7">
        <v>2.3599999999999999E-2</v>
      </c>
      <c r="I51" s="5">
        <f t="shared" si="3"/>
        <v>1.23E-2</v>
      </c>
      <c r="J51" s="6">
        <f t="shared" si="4"/>
        <v>1.1149035420679021E-2</v>
      </c>
      <c r="K51" s="7">
        <f t="shared" si="5"/>
        <v>2.3586168556353204E-2</v>
      </c>
    </row>
    <row r="52" spans="1:11" x14ac:dyDescent="0.25">
      <c r="A52" s="11">
        <v>20133</v>
      </c>
      <c r="B52" s="5">
        <v>1.26E-2</v>
      </c>
      <c r="C52" s="6">
        <v>1.14E-2</v>
      </c>
      <c r="D52" s="7">
        <v>2.4E-2</v>
      </c>
      <c r="I52" s="5">
        <f t="shared" si="3"/>
        <v>1.26E-2</v>
      </c>
      <c r="J52" s="6">
        <f t="shared" si="4"/>
        <v>1.0796141682716094E-2</v>
      </c>
      <c r="K52" s="7">
        <f t="shared" si="5"/>
        <v>2.3532173067918105E-2</v>
      </c>
    </row>
    <row r="53" spans="1:11" x14ac:dyDescent="0.25">
      <c r="A53" s="11">
        <v>20132</v>
      </c>
      <c r="B53" s="5">
        <v>1.29E-2</v>
      </c>
      <c r="C53" s="6">
        <v>1.18E-2</v>
      </c>
      <c r="D53" s="7">
        <v>2.47E-2</v>
      </c>
      <c r="I53" s="5">
        <f t="shared" si="3"/>
        <v>1.29E-2</v>
      </c>
      <c r="J53" s="6">
        <f t="shared" si="4"/>
        <v>1.0441318786111211E-2</v>
      </c>
      <c r="K53" s="7">
        <f t="shared" si="5"/>
        <v>2.3476011798452046E-2</v>
      </c>
    </row>
    <row r="54" spans="1:11" x14ac:dyDescent="0.25">
      <c r="A54" s="11">
        <v>20131</v>
      </c>
      <c r="B54" s="5">
        <v>1.3100000000000001E-2</v>
      </c>
      <c r="C54" s="6">
        <v>1.2699999999999999E-2</v>
      </c>
      <c r="D54" s="7">
        <v>2.58E-2</v>
      </c>
      <c r="I54" s="5">
        <f t="shared" si="3"/>
        <v>1.3100000000000001E-2</v>
      </c>
      <c r="J54" s="6">
        <f t="shared" si="4"/>
        <v>9.3787792549385081E-3</v>
      </c>
      <c r="K54" s="7">
        <f t="shared" si="5"/>
        <v>2.2601641263178207E-2</v>
      </c>
    </row>
    <row r="55" spans="1:11" x14ac:dyDescent="0.25">
      <c r="A55" s="11">
        <v>20124</v>
      </c>
      <c r="B55" s="5">
        <v>1.3100000000000001E-2</v>
      </c>
      <c r="C55" s="6">
        <v>1.49E-2</v>
      </c>
      <c r="D55" s="7">
        <v>2.81E-2</v>
      </c>
      <c r="I55" s="5">
        <f t="shared" si="3"/>
        <v>1.3100000000000001E-2</v>
      </c>
      <c r="J55" s="6">
        <f t="shared" si="4"/>
        <v>2.093858317283907E-2</v>
      </c>
      <c r="K55" s="7">
        <f t="shared" si="5"/>
        <v>3.4312878612403397E-2</v>
      </c>
    </row>
    <row r="56" spans="1:11" x14ac:dyDescent="0.25">
      <c r="A56" s="11">
        <v>20123</v>
      </c>
      <c r="B56" s="5">
        <v>1.32E-2</v>
      </c>
      <c r="C56" s="6">
        <v>1.09E-2</v>
      </c>
      <c r="D56" s="7">
        <v>2.41E-2</v>
      </c>
      <c r="I56" s="5">
        <f t="shared" si="3"/>
        <v>1.32E-2</v>
      </c>
      <c r="J56" s="6">
        <f t="shared" si="4"/>
        <v>5.7672043030867898E-3</v>
      </c>
      <c r="K56" s="7">
        <f t="shared" si="5"/>
        <v>1.9043331399887675E-2</v>
      </c>
    </row>
    <row r="57" spans="1:11" x14ac:dyDescent="0.25">
      <c r="A57" s="11">
        <v>20122</v>
      </c>
      <c r="B57" s="5">
        <v>1.32E-2</v>
      </c>
      <c r="C57" s="6">
        <v>1.43E-2</v>
      </c>
      <c r="D57" s="7">
        <v>2.76E-2</v>
      </c>
      <c r="I57" s="5">
        <f t="shared" si="3"/>
        <v>1.32E-2</v>
      </c>
      <c r="J57" s="6">
        <f t="shared" si="4"/>
        <v>1.3243247944753164E-2</v>
      </c>
      <c r="K57" s="7">
        <f t="shared" si="5"/>
        <v>2.6618058817623913E-2</v>
      </c>
    </row>
    <row r="58" spans="1:11" x14ac:dyDescent="0.25">
      <c r="A58" s="11">
        <v>20121</v>
      </c>
      <c r="B58" s="5">
        <v>1.3100000000000001E-2</v>
      </c>
      <c r="C58" s="6">
        <v>1.4999999999999999E-2</v>
      </c>
      <c r="D58" s="7">
        <v>2.81E-2</v>
      </c>
      <c r="I58" s="5">
        <f t="shared" si="3"/>
        <v>1.3100000000000001E-2</v>
      </c>
      <c r="J58" s="6">
        <f t="shared" si="4"/>
        <v>5.0363377648155331E-3</v>
      </c>
      <c r="K58" s="7">
        <f t="shared" si="5"/>
        <v>1.820231378953463E-2</v>
      </c>
    </row>
    <row r="59" spans="1:11" x14ac:dyDescent="0.25">
      <c r="A59" s="11">
        <v>20114</v>
      </c>
      <c r="B59" s="5">
        <v>1.34E-2</v>
      </c>
      <c r="C59" s="6">
        <v>2.1600000000000001E-2</v>
      </c>
      <c r="D59" s="7">
        <v>3.49E-2</v>
      </c>
      <c r="I59" s="5">
        <f t="shared" si="3"/>
        <v>1.34E-2</v>
      </c>
      <c r="J59" s="6">
        <f t="shared" si="4"/>
        <v>1.9637460468827306E-2</v>
      </c>
      <c r="K59" s="7">
        <f t="shared" si="5"/>
        <v>3.3300602439109817E-2</v>
      </c>
    </row>
    <row r="60" spans="1:11" x14ac:dyDescent="0.25">
      <c r="A60" s="11">
        <v>20113</v>
      </c>
      <c r="B60" s="5">
        <v>1.3299999999999999E-2</v>
      </c>
      <c r="C60" s="6">
        <v>2.29E-2</v>
      </c>
      <c r="D60" s="7">
        <v>3.6299999999999999E-2</v>
      </c>
      <c r="I60" s="5">
        <f t="shared" si="3"/>
        <v>1.3299999999999999E-2</v>
      </c>
      <c r="J60" s="6">
        <f t="shared" si="4"/>
        <v>1.4747912716667257E-2</v>
      </c>
      <c r="K60" s="7">
        <f t="shared" si="5"/>
        <v>2.8244059955798928E-2</v>
      </c>
    </row>
    <row r="61" spans="1:11" x14ac:dyDescent="0.25">
      <c r="A61" s="11">
        <v>20112</v>
      </c>
      <c r="B61" s="5">
        <v>1.37E-2</v>
      </c>
      <c r="C61" s="6">
        <v>2.8299999999999999E-2</v>
      </c>
      <c r="D61" s="7">
        <v>4.19E-2</v>
      </c>
      <c r="I61" s="5">
        <f t="shared" si="3"/>
        <v>1.37E-2</v>
      </c>
      <c r="J61" s="6">
        <f t="shared" si="4"/>
        <v>4.0981024662962051E-2</v>
      </c>
      <c r="K61" s="7">
        <f t="shared" si="5"/>
        <v>5.5242464700844707E-2</v>
      </c>
    </row>
    <row r="62" spans="1:11" x14ac:dyDescent="0.25">
      <c r="A62" s="11">
        <v>20111</v>
      </c>
      <c r="B62" s="5">
        <v>1.35E-2</v>
      </c>
      <c r="C62" s="6">
        <v>1.9900000000000001E-2</v>
      </c>
      <c r="D62" s="7">
        <v>3.3399999999999999E-2</v>
      </c>
      <c r="I62" s="5">
        <f t="shared" si="3"/>
        <v>1.35E-2</v>
      </c>
      <c r="J62" s="6">
        <f t="shared" si="4"/>
        <v>-2.4483586320367162E-2</v>
      </c>
      <c r="K62" s="7">
        <f t="shared" si="5"/>
        <v>-1.1314114735692105E-2</v>
      </c>
    </row>
    <row r="63" spans="1:11" x14ac:dyDescent="0.25">
      <c r="A63" s="11">
        <v>20104</v>
      </c>
      <c r="B63" s="5">
        <v>1.43E-2</v>
      </c>
      <c r="C63" s="6">
        <v>4.9299999999999997E-2</v>
      </c>
      <c r="D63" s="7">
        <v>6.3600000000000004E-2</v>
      </c>
      <c r="I63" s="5">
        <f t="shared" si="3"/>
        <v>1.43E-2</v>
      </c>
      <c r="J63" s="6">
        <f t="shared" si="4"/>
        <v>5.473472485555516E-2</v>
      </c>
      <c r="K63" s="7">
        <f t="shared" si="5"/>
        <v>6.9817431420989617E-2</v>
      </c>
    </row>
    <row r="64" spans="1:11" x14ac:dyDescent="0.25">
      <c r="A64" s="11">
        <v>20103</v>
      </c>
      <c r="B64" s="5">
        <v>1.44E-2</v>
      </c>
      <c r="C64" s="6">
        <v>4.5699999999999998E-2</v>
      </c>
      <c r="D64" s="7">
        <v>6.0100000000000001E-2</v>
      </c>
      <c r="I64" s="5">
        <f t="shared" si="3"/>
        <v>1.44E-2</v>
      </c>
      <c r="J64" s="6">
        <f t="shared" si="4"/>
        <v>6.9703368112035299E-2</v>
      </c>
      <c r="K64" s="7">
        <f t="shared" si="5"/>
        <v>8.5107096612848654E-2</v>
      </c>
    </row>
    <row r="65" spans="1:11" x14ac:dyDescent="0.25">
      <c r="A65" s="11">
        <v>20102</v>
      </c>
      <c r="B65" s="5">
        <v>1.5100000000000001E-2</v>
      </c>
      <c r="C65" s="6">
        <v>2.98E-2</v>
      </c>
      <c r="D65" s="7">
        <v>4.4900000000000002E-2</v>
      </c>
      <c r="I65" s="5">
        <f t="shared" si="3"/>
        <v>1.5100000000000001E-2</v>
      </c>
      <c r="J65" s="6">
        <f t="shared" si="4"/>
        <v>9.1393548362958515E-2</v>
      </c>
      <c r="K65" s="7">
        <f t="shared" si="5"/>
        <v>0.1078735909432389</v>
      </c>
    </row>
    <row r="66" spans="1:11" x14ac:dyDescent="0.25">
      <c r="A66" s="11">
        <v>20101</v>
      </c>
      <c r="B66" s="5">
        <v>1.4500000000000001E-2</v>
      </c>
      <c r="C66" s="6">
        <v>-1.0999999999999999E-2</v>
      </c>
      <c r="D66" s="7">
        <v>3.5000000000000001E-3</v>
      </c>
      <c r="I66" s="5">
        <f t="shared" si="3"/>
        <v>1.4500000000000001E-2</v>
      </c>
      <c r="J66" s="6">
        <f t="shared" si="4"/>
        <v>1.9494845022837305E-2</v>
      </c>
      <c r="K66" s="7">
        <f t="shared" si="5"/>
        <v>3.4277520275668438E-2</v>
      </c>
    </row>
    <row r="67" spans="1:11" x14ac:dyDescent="0.25">
      <c r="A67" s="11">
        <v>20094</v>
      </c>
      <c r="B67" s="5">
        <v>1.4E-2</v>
      </c>
      <c r="C67" s="6">
        <v>-3.1199999999999999E-2</v>
      </c>
      <c r="D67" s="7">
        <v>-1.72E-2</v>
      </c>
      <c r="I67" s="5">
        <f t="shared" si="3"/>
        <v>1.4E-2</v>
      </c>
      <c r="J67" s="6">
        <f t="shared" si="4"/>
        <v>-1.0668817212347156E-2</v>
      </c>
      <c r="K67" s="7">
        <f t="shared" si="5"/>
        <v>3.1818193466799372E-3</v>
      </c>
    </row>
    <row r="68" spans="1:11" x14ac:dyDescent="0.25">
      <c r="A68" s="11">
        <v>20093</v>
      </c>
      <c r="B68" s="5">
        <v>1.35E-2</v>
      </c>
      <c r="C68" s="6">
        <v>-4.48E-2</v>
      </c>
      <c r="D68" s="7">
        <v>-3.1300000000000001E-2</v>
      </c>
      <c r="I68" s="5">
        <f t="shared" si="3"/>
        <v>1.35E-2</v>
      </c>
      <c r="J68" s="6">
        <f t="shared" si="4"/>
        <v>-1.5361907032409534E-2</v>
      </c>
      <c r="K68" s="7">
        <f t="shared" si="5"/>
        <v>-2.0692927773470204E-3</v>
      </c>
    </row>
    <row r="69" spans="1:11" x14ac:dyDescent="0.25">
      <c r="A69" s="11">
        <v>20092</v>
      </c>
      <c r="B69" s="5">
        <v>1.32E-2</v>
      </c>
      <c r="C69" s="6">
        <v>-6.4299999999999996E-2</v>
      </c>
      <c r="D69" s="7">
        <v>-5.11E-2</v>
      </c>
      <c r="I69" s="5">
        <f t="shared" si="3"/>
        <v>1.32E-2</v>
      </c>
      <c r="J69" s="6">
        <f t="shared" si="4"/>
        <v>-1.0858538920374227E-2</v>
      </c>
      <c r="K69" s="7">
        <f t="shared" si="5"/>
        <v>2.1981283658769613E-3</v>
      </c>
    </row>
    <row r="70" spans="1:11" x14ac:dyDescent="0.25">
      <c r="A70" s="11">
        <v>20091</v>
      </c>
      <c r="B70" s="5">
        <v>1.2E-2</v>
      </c>
      <c r="C70" s="6">
        <v>-9.9699999999999997E-2</v>
      </c>
      <c r="D70" s="7">
        <v>-8.77E-2</v>
      </c>
      <c r="I70" s="5">
        <f t="shared" si="3"/>
        <v>1.2E-2</v>
      </c>
      <c r="J70" s="6">
        <f t="shared" si="4"/>
        <v>-0.10634244149012298</v>
      </c>
      <c r="K70" s="7">
        <f t="shared" si="5"/>
        <v>-9.5618550788004408E-2</v>
      </c>
    </row>
    <row r="71" spans="1:11" x14ac:dyDescent="0.25">
      <c r="A71" s="11">
        <v>20084</v>
      </c>
      <c r="B71" s="5">
        <v>1.12E-2</v>
      </c>
      <c r="C71" s="6">
        <v>-9.5299999999999996E-2</v>
      </c>
      <c r="D71" s="7">
        <v>-8.4099999999999994E-2</v>
      </c>
      <c r="I71" s="5">
        <f t="shared" ref="I71:I102" si="6">+B71</f>
        <v>1.12E-2</v>
      </c>
      <c r="J71" s="6">
        <f t="shared" ref="J71:J102" si="7">(C71-($C$2*C72))/(1-$C$2)</f>
        <v>-0.21727938009134917</v>
      </c>
      <c r="K71" s="7">
        <f t="shared" ref="K71:K102" si="8">(1+I71)*(1+J71)-1</f>
        <v>-0.20851290914837217</v>
      </c>
    </row>
    <row r="72" spans="1:11" x14ac:dyDescent="0.25">
      <c r="A72" s="11">
        <v>20083</v>
      </c>
      <c r="B72" s="5">
        <v>1.0999999999999999E-2</v>
      </c>
      <c r="C72" s="6">
        <v>-1.4500000000000001E-2</v>
      </c>
      <c r="D72" s="7">
        <v>-3.5000000000000001E-3</v>
      </c>
      <c r="I72" s="5">
        <f t="shared" si="6"/>
        <v>1.0999999999999999E-2</v>
      </c>
      <c r="J72" s="6">
        <f t="shared" si="7"/>
        <v>-2.385980391790056E-2</v>
      </c>
      <c r="K72" s="7">
        <f t="shared" si="8"/>
        <v>-1.3122261760997511E-2</v>
      </c>
    </row>
    <row r="73" spans="1:11" x14ac:dyDescent="0.25">
      <c r="A73" s="11">
        <v>20082</v>
      </c>
      <c r="B73" s="5">
        <v>1.0999999999999999E-2</v>
      </c>
      <c r="C73" s="6">
        <v>-8.3000000000000001E-3</v>
      </c>
      <c r="D73" s="7">
        <v>2.7000000000000001E-3</v>
      </c>
      <c r="I73" s="5">
        <f t="shared" si="6"/>
        <v>1.0999999999999999E-2</v>
      </c>
      <c r="J73" s="6">
        <f t="shared" si="7"/>
        <v>-2.3396457932097676E-2</v>
      </c>
      <c r="K73" s="7">
        <f t="shared" si="8"/>
        <v>-1.2653818969350805E-2</v>
      </c>
    </row>
    <row r="74" spans="1:11" x14ac:dyDescent="0.25">
      <c r="A74" s="11">
        <v>20081</v>
      </c>
      <c r="B74" s="5">
        <v>1.09E-2</v>
      </c>
      <c r="C74" s="6">
        <v>1.6999999999999999E-3</v>
      </c>
      <c r="D74" s="7">
        <v>1.26E-2</v>
      </c>
      <c r="I74" s="5">
        <f t="shared" si="6"/>
        <v>1.09E-2</v>
      </c>
      <c r="J74" s="6">
        <f t="shared" si="7"/>
        <v>-6.15015812469079E-3</v>
      </c>
      <c r="K74" s="7">
        <f t="shared" si="8"/>
        <v>4.6828051517500136E-3</v>
      </c>
    </row>
    <row r="75" spans="1:11" x14ac:dyDescent="0.25">
      <c r="A75" s="11">
        <v>20074</v>
      </c>
      <c r="B75" s="5">
        <v>1.14E-2</v>
      </c>
      <c r="C75" s="6">
        <v>6.8999999999999999E-3</v>
      </c>
      <c r="D75" s="7">
        <v>1.83E-2</v>
      </c>
      <c r="I75" s="5">
        <f t="shared" si="6"/>
        <v>1.14E-2</v>
      </c>
      <c r="J75" s="6">
        <f t="shared" si="7"/>
        <v>-1.0913820359875259E-2</v>
      </c>
      <c r="K75" s="7">
        <f t="shared" si="8"/>
        <v>3.6176208802207732E-4</v>
      </c>
    </row>
    <row r="76" spans="1:11" x14ac:dyDescent="0.25">
      <c r="A76" s="11">
        <v>20073</v>
      </c>
      <c r="B76" s="5">
        <v>1.14E-2</v>
      </c>
      <c r="C76" s="6">
        <v>1.8700000000000001E-2</v>
      </c>
      <c r="D76" s="7">
        <v>3.0099999999999998E-2</v>
      </c>
      <c r="I76" s="5">
        <f t="shared" si="6"/>
        <v>1.14E-2</v>
      </c>
      <c r="J76" s="6">
        <f t="shared" si="7"/>
        <v>1.5378779254938517E-2</v>
      </c>
      <c r="K76" s="7">
        <f t="shared" si="8"/>
        <v>2.6954097338444782E-2</v>
      </c>
    </row>
    <row r="77" spans="1:11" x14ac:dyDescent="0.25">
      <c r="A77" s="11">
        <v>20072</v>
      </c>
      <c r="B77" s="5">
        <v>1.1599999999999999E-2</v>
      </c>
      <c r="C77" s="6">
        <v>2.0899999999999998E-2</v>
      </c>
      <c r="D77" s="7">
        <v>3.2500000000000001E-2</v>
      </c>
      <c r="I77" s="5">
        <f t="shared" si="6"/>
        <v>1.1599999999999999E-2</v>
      </c>
      <c r="J77" s="6">
        <f t="shared" si="7"/>
        <v>2.3164468689814647E-2</v>
      </c>
      <c r="K77" s="7">
        <f t="shared" si="8"/>
        <v>3.5033176526616527E-2</v>
      </c>
    </row>
    <row r="78" spans="1:11" x14ac:dyDescent="0.25">
      <c r="A78" s="11">
        <v>20071</v>
      </c>
      <c r="B78" s="5">
        <v>1.23E-2</v>
      </c>
      <c r="C78" s="6">
        <v>1.9400000000000001E-2</v>
      </c>
      <c r="D78" s="7">
        <v>3.1699999999999999E-2</v>
      </c>
      <c r="I78" s="5">
        <f t="shared" si="6"/>
        <v>1.23E-2</v>
      </c>
      <c r="J78" s="6">
        <f t="shared" si="7"/>
        <v>1.4720098041049724E-2</v>
      </c>
      <c r="K78" s="7">
        <f t="shared" si="8"/>
        <v>2.7201155246954656E-2</v>
      </c>
    </row>
    <row r="79" spans="1:11" x14ac:dyDescent="0.25">
      <c r="A79" s="11">
        <v>20064</v>
      </c>
      <c r="B79" s="5">
        <v>1.2800000000000001E-2</v>
      </c>
      <c r="C79" s="6">
        <v>2.2499999999999999E-2</v>
      </c>
      <c r="D79" s="7">
        <v>3.5299999999999998E-2</v>
      </c>
      <c r="I79" s="5">
        <f t="shared" si="6"/>
        <v>1.2800000000000001E-2</v>
      </c>
      <c r="J79" s="6">
        <f t="shared" si="7"/>
        <v>3.1708839338579577E-2</v>
      </c>
      <c r="K79" s="7">
        <f t="shared" si="8"/>
        <v>4.4914712482113428E-2</v>
      </c>
    </row>
    <row r="80" spans="1:11" x14ac:dyDescent="0.25">
      <c r="A80" s="11">
        <v>20063</v>
      </c>
      <c r="B80" s="5">
        <v>1.29E-2</v>
      </c>
      <c r="C80" s="6">
        <v>1.6400000000000001E-2</v>
      </c>
      <c r="D80" s="7">
        <v>2.93E-2</v>
      </c>
      <c r="I80" s="5">
        <f t="shared" si="6"/>
        <v>1.29E-2</v>
      </c>
      <c r="J80" s="6">
        <f t="shared" si="7"/>
        <v>2.5112587024701408E-3</v>
      </c>
      <c r="K80" s="7">
        <f t="shared" si="8"/>
        <v>1.5443653939731794E-2</v>
      </c>
    </row>
    <row r="81" spans="1:11" x14ac:dyDescent="0.25">
      <c r="A81" s="11">
        <v>20062</v>
      </c>
      <c r="B81" s="5">
        <v>1.3599999999999999E-2</v>
      </c>
      <c r="C81" s="6">
        <v>2.5600000000000001E-2</v>
      </c>
      <c r="D81" s="7">
        <v>3.9199999999999999E-2</v>
      </c>
      <c r="I81" s="5">
        <f t="shared" si="6"/>
        <v>1.3599999999999999E-2</v>
      </c>
      <c r="J81" s="6">
        <f t="shared" si="7"/>
        <v>3.0883760276234185E-2</v>
      </c>
      <c r="K81" s="7">
        <f t="shared" si="8"/>
        <v>4.4903779415990996E-2</v>
      </c>
    </row>
    <row r="82" spans="1:11" x14ac:dyDescent="0.25">
      <c r="A82" s="11">
        <v>20061</v>
      </c>
      <c r="B82" s="5">
        <v>1.35E-2</v>
      </c>
      <c r="C82" s="6">
        <v>2.2100000000000002E-2</v>
      </c>
      <c r="D82" s="7">
        <v>3.56E-2</v>
      </c>
      <c r="I82" s="5">
        <f t="shared" si="6"/>
        <v>1.35E-2</v>
      </c>
      <c r="J82" s="6">
        <f t="shared" si="7"/>
        <v>-1.2017994926540739E-2</v>
      </c>
      <c r="K82" s="7">
        <f t="shared" si="8"/>
        <v>1.3197621419509531E-3</v>
      </c>
    </row>
    <row r="83" spans="1:11" x14ac:dyDescent="0.25">
      <c r="A83" s="11">
        <v>20054</v>
      </c>
      <c r="B83" s="5">
        <v>1.3599999999999999E-2</v>
      </c>
      <c r="C83" s="6">
        <v>4.4699999999999997E-2</v>
      </c>
      <c r="D83" s="7">
        <v>5.8299999999999998E-2</v>
      </c>
      <c r="I83" s="5">
        <f t="shared" si="6"/>
        <v>1.3599999999999999E-2</v>
      </c>
      <c r="J83" s="6">
        <f t="shared" si="7"/>
        <v>6.3721536994443065E-2</v>
      </c>
      <c r="K83" s="7">
        <f t="shared" si="8"/>
        <v>7.8188149897567616E-2</v>
      </c>
    </row>
    <row r="84" spans="1:11" x14ac:dyDescent="0.25">
      <c r="A84" s="11">
        <v>20053</v>
      </c>
      <c r="B84" s="5">
        <v>1.38E-2</v>
      </c>
      <c r="C84" s="6">
        <v>3.2099999999999997E-2</v>
      </c>
      <c r="D84" s="7">
        <v>4.5900000000000003E-2</v>
      </c>
      <c r="I84" s="5">
        <f t="shared" si="6"/>
        <v>1.38E-2</v>
      </c>
      <c r="J84" s="6">
        <f t="shared" si="7"/>
        <v>1.3833285902161797E-2</v>
      </c>
      <c r="K84" s="7">
        <f t="shared" si="8"/>
        <v>2.7824185247611544E-2</v>
      </c>
    </row>
    <row r="85" spans="1:11" x14ac:dyDescent="0.25">
      <c r="A85" s="11">
        <v>20052</v>
      </c>
      <c r="B85" s="5">
        <v>1.4E-2</v>
      </c>
      <c r="C85" s="6">
        <v>4.4200000000000003E-2</v>
      </c>
      <c r="D85" s="7">
        <v>5.8299999999999998E-2</v>
      </c>
      <c r="I85" s="5">
        <f t="shared" si="6"/>
        <v>1.4E-2</v>
      </c>
      <c r="J85" s="6">
        <f t="shared" si="7"/>
        <v>7.650641997468903E-2</v>
      </c>
      <c r="K85" s="7">
        <f t="shared" si="8"/>
        <v>9.1577509854334549E-2</v>
      </c>
    </row>
    <row r="86" spans="1:11" x14ac:dyDescent="0.25">
      <c r="A86" s="11">
        <v>20051</v>
      </c>
      <c r="B86" s="5">
        <v>1.4200000000000001E-2</v>
      </c>
      <c r="C86" s="6">
        <v>2.2800000000000001E-2</v>
      </c>
      <c r="D86" s="7">
        <v>3.7100000000000001E-2</v>
      </c>
      <c r="I86" s="5">
        <f t="shared" si="6"/>
        <v>1.4200000000000001E-2</v>
      </c>
      <c r="J86" s="6">
        <f t="shared" si="7"/>
        <v>2.0837460468827302E-2</v>
      </c>
      <c r="K86" s="7">
        <f t="shared" si="8"/>
        <v>3.5333352407484586E-2</v>
      </c>
    </row>
    <row r="87" spans="1:11" x14ac:dyDescent="0.25">
      <c r="A87" s="11">
        <v>20044</v>
      </c>
      <c r="B87" s="5">
        <v>1.47E-2</v>
      </c>
      <c r="C87" s="6">
        <v>2.41E-2</v>
      </c>
      <c r="D87" s="7">
        <v>3.8800000000000001E-2</v>
      </c>
      <c r="I87" s="5">
        <f t="shared" si="6"/>
        <v>1.47E-2</v>
      </c>
      <c r="J87" s="6">
        <f t="shared" si="7"/>
        <v>3.8894528773455721E-2</v>
      </c>
      <c r="K87" s="7">
        <f t="shared" si="8"/>
        <v>5.4166278346425401E-2</v>
      </c>
    </row>
    <row r="88" spans="1:11" x14ac:dyDescent="0.25">
      <c r="A88" s="11">
        <v>20043</v>
      </c>
      <c r="B88" s="5">
        <v>1.46E-2</v>
      </c>
      <c r="C88" s="6">
        <v>1.43E-2</v>
      </c>
      <c r="D88" s="7">
        <v>2.8899999999999999E-2</v>
      </c>
      <c r="I88" s="5">
        <f t="shared" si="6"/>
        <v>1.46E-2</v>
      </c>
      <c r="J88" s="6">
        <f t="shared" si="7"/>
        <v>1.7621220745061488E-2</v>
      </c>
      <c r="K88" s="7">
        <f t="shared" si="8"/>
        <v>3.2478490567939389E-2</v>
      </c>
    </row>
    <row r="89" spans="1:11" x14ac:dyDescent="0.25">
      <c r="A89" s="11">
        <v>20042</v>
      </c>
      <c r="B89" s="5">
        <v>1.4999999999999999E-2</v>
      </c>
      <c r="C89" s="6">
        <v>1.21E-2</v>
      </c>
      <c r="D89" s="7">
        <v>2.7099999999999999E-2</v>
      </c>
      <c r="I89" s="5">
        <f t="shared" si="6"/>
        <v>1.4999999999999999E-2</v>
      </c>
      <c r="J89" s="6">
        <f t="shared" si="7"/>
        <v>7.2691334617287452E-3</v>
      </c>
      <c r="K89" s="7">
        <f t="shared" si="8"/>
        <v>2.2378170463654534E-2</v>
      </c>
    </row>
    <row r="90" spans="1:11" x14ac:dyDescent="0.25">
      <c r="A90" s="11">
        <v>20041</v>
      </c>
      <c r="B90" s="5">
        <v>1.52E-2</v>
      </c>
      <c r="C90" s="6">
        <v>1.5299999999999999E-2</v>
      </c>
      <c r="D90" s="7">
        <v>3.0499999999999999E-2</v>
      </c>
      <c r="I90" s="5">
        <f t="shared" si="6"/>
        <v>1.52E-2</v>
      </c>
      <c r="J90" s="6">
        <f t="shared" si="7"/>
        <v>3.0094528773455722E-2</v>
      </c>
      <c r="K90" s="7">
        <f t="shared" si="8"/>
        <v>4.5751965610812295E-2</v>
      </c>
    </row>
    <row r="91" spans="1:11" x14ac:dyDescent="0.25">
      <c r="A91" s="11">
        <v>20034</v>
      </c>
      <c r="B91" s="5">
        <v>1.54E-2</v>
      </c>
      <c r="C91" s="6">
        <v>5.4999999999999997E-3</v>
      </c>
      <c r="D91" s="7">
        <v>2.0899999999999998E-2</v>
      </c>
      <c r="I91" s="5">
        <f t="shared" si="6"/>
        <v>1.54E-2</v>
      </c>
      <c r="J91" s="6">
        <f t="shared" si="7"/>
        <v>5.9528937379629294E-3</v>
      </c>
      <c r="K91" s="7">
        <f t="shared" si="8"/>
        <v>2.1444568301527633E-2</v>
      </c>
    </row>
    <row r="92" spans="1:11" x14ac:dyDescent="0.25">
      <c r="A92" s="11">
        <v>20033</v>
      </c>
      <c r="B92" s="5">
        <v>1.4999999999999999E-2</v>
      </c>
      <c r="C92" s="6">
        <v>5.1999999999999998E-3</v>
      </c>
      <c r="D92" s="7">
        <v>2.0299999999999999E-2</v>
      </c>
      <c r="I92" s="5">
        <f t="shared" si="6"/>
        <v>1.4999999999999999E-2</v>
      </c>
      <c r="J92" s="6">
        <f t="shared" si="7"/>
        <v>2.180708413580465E-3</v>
      </c>
      <c r="K92" s="7">
        <f t="shared" si="8"/>
        <v>1.7213419039784128E-2</v>
      </c>
    </row>
    <row r="93" spans="1:11" x14ac:dyDescent="0.25">
      <c r="A93" s="11">
        <v>20032</v>
      </c>
      <c r="B93" s="5">
        <v>1.5599999999999999E-2</v>
      </c>
      <c r="C93" s="6">
        <v>7.1999999999999998E-3</v>
      </c>
      <c r="D93" s="7">
        <v>2.29E-2</v>
      </c>
      <c r="I93" s="5">
        <f t="shared" si="6"/>
        <v>1.5599999999999999E-2</v>
      </c>
      <c r="J93" s="6">
        <f t="shared" si="7"/>
        <v>8.5586812138887906E-3</v>
      </c>
      <c r="K93" s="7">
        <f t="shared" si="8"/>
        <v>2.4292196640825381E-2</v>
      </c>
    </row>
    <row r="94" spans="1:11" x14ac:dyDescent="0.25">
      <c r="A94" s="11">
        <v>20031</v>
      </c>
      <c r="B94" s="5">
        <v>1.6E-2</v>
      </c>
      <c r="C94" s="6">
        <v>6.3E-3</v>
      </c>
      <c r="D94" s="7">
        <v>2.24E-2</v>
      </c>
      <c r="I94" s="5">
        <f t="shared" si="6"/>
        <v>1.6E-2</v>
      </c>
      <c r="J94" s="6">
        <f t="shared" si="7"/>
        <v>9.7721853243824645E-3</v>
      </c>
      <c r="K94" s="7">
        <f t="shared" si="8"/>
        <v>2.5928540289572588E-2</v>
      </c>
    </row>
    <row r="95" spans="1:11" x14ac:dyDescent="0.25">
      <c r="A95" s="11">
        <v>20024</v>
      </c>
      <c r="B95" s="5">
        <v>1.6400000000000001E-2</v>
      </c>
      <c r="C95" s="6">
        <v>4.0000000000000001E-3</v>
      </c>
      <c r="D95" s="7">
        <v>2.0400000000000001E-2</v>
      </c>
      <c r="I95" s="5">
        <f t="shared" si="6"/>
        <v>1.6400000000000001E-2</v>
      </c>
      <c r="J95" s="6">
        <f t="shared" si="7"/>
        <v>-4.1520872833327449E-3</v>
      </c>
      <c r="K95" s="7">
        <f t="shared" si="8"/>
        <v>1.217981848522065E-2</v>
      </c>
    </row>
    <row r="96" spans="1:11" x14ac:dyDescent="0.25">
      <c r="A96" s="11">
        <v>20023</v>
      </c>
      <c r="B96" s="5">
        <v>1.72E-2</v>
      </c>
      <c r="C96" s="6">
        <v>9.4000000000000004E-3</v>
      </c>
      <c r="D96" s="7">
        <v>2.6700000000000002E-2</v>
      </c>
      <c r="I96" s="5">
        <f t="shared" si="6"/>
        <v>1.72E-2</v>
      </c>
      <c r="J96" s="6">
        <f t="shared" si="7"/>
        <v>2.2684882980245954E-2</v>
      </c>
      <c r="K96" s="7">
        <f t="shared" si="8"/>
        <v>4.0275062967506381E-2</v>
      </c>
    </row>
    <row r="97" spans="1:11" x14ac:dyDescent="0.25">
      <c r="A97" s="11">
        <v>20022</v>
      </c>
      <c r="B97" s="5">
        <v>1.7899999999999999E-2</v>
      </c>
      <c r="C97" s="6">
        <v>5.9999999999999995E-4</v>
      </c>
      <c r="D97" s="7">
        <v>1.8499999999999999E-2</v>
      </c>
      <c r="I97" s="5">
        <f t="shared" si="6"/>
        <v>1.7899999999999999E-2</v>
      </c>
      <c r="J97" s="6">
        <f t="shared" si="7"/>
        <v>-7.5868121388879088E-4</v>
      </c>
      <c r="K97" s="7">
        <f t="shared" si="8"/>
        <v>1.7127738392382685E-2</v>
      </c>
    </row>
    <row r="98" spans="1:11" x14ac:dyDescent="0.25">
      <c r="A98" s="11">
        <v>20021</v>
      </c>
      <c r="B98" s="5">
        <v>1.8100000000000002E-2</v>
      </c>
      <c r="C98" s="6">
        <v>1.5E-3</v>
      </c>
      <c r="D98" s="7">
        <v>1.9599999999999999E-2</v>
      </c>
      <c r="I98" s="5">
        <f t="shared" si="6"/>
        <v>1.8100000000000002E-2</v>
      </c>
      <c r="J98" s="6">
        <f t="shared" si="7"/>
        <v>9.501122704011768E-3</v>
      </c>
      <c r="K98" s="7">
        <f t="shared" si="8"/>
        <v>2.7773093024954454E-2</v>
      </c>
    </row>
    <row r="99" spans="1:11" x14ac:dyDescent="0.25">
      <c r="A99" s="11">
        <v>20014</v>
      </c>
      <c r="B99" s="5">
        <v>1.9E-2</v>
      </c>
      <c r="C99" s="6">
        <v>-3.8E-3</v>
      </c>
      <c r="D99" s="7">
        <v>1.52E-2</v>
      </c>
      <c r="I99" s="5">
        <f t="shared" si="6"/>
        <v>1.9E-2</v>
      </c>
      <c r="J99" s="6">
        <f t="shared" si="7"/>
        <v>-1.4216555973147397E-2</v>
      </c>
      <c r="K99" s="7">
        <f t="shared" si="8"/>
        <v>4.5133294633625809E-3</v>
      </c>
    </row>
    <row r="100" spans="1:11" x14ac:dyDescent="0.25">
      <c r="A100" s="11">
        <v>20013</v>
      </c>
      <c r="B100" s="5">
        <v>1.9300000000000001E-2</v>
      </c>
      <c r="C100" s="6">
        <v>3.0999999999999999E-3</v>
      </c>
      <c r="D100" s="7">
        <v>2.2499999999999999E-2</v>
      </c>
      <c r="I100" s="5">
        <f t="shared" si="6"/>
        <v>1.9300000000000001E-2</v>
      </c>
      <c r="J100" s="6">
        <f t="shared" si="7"/>
        <v>-3.8443706487649308E-3</v>
      </c>
      <c r="K100" s="7">
        <f t="shared" si="8"/>
        <v>1.5381432997713995E-2</v>
      </c>
    </row>
    <row r="101" spans="1:11" x14ac:dyDescent="0.25">
      <c r="A101" s="11">
        <v>20012</v>
      </c>
      <c r="B101" s="5">
        <v>1.9800000000000002E-2</v>
      </c>
      <c r="C101" s="6">
        <v>7.7000000000000002E-3</v>
      </c>
      <c r="D101" s="7">
        <v>2.75E-2</v>
      </c>
      <c r="I101" s="5">
        <f t="shared" si="6"/>
        <v>1.9800000000000002E-2</v>
      </c>
      <c r="J101" s="6">
        <f t="shared" si="7"/>
        <v>1.2379901958950279E-2</v>
      </c>
      <c r="K101" s="7">
        <f t="shared" si="8"/>
        <v>3.2425024017737503E-2</v>
      </c>
    </row>
    <row r="102" spans="1:11" x14ac:dyDescent="0.25">
      <c r="A102" s="11">
        <v>20011</v>
      </c>
      <c r="B102" s="5">
        <v>2.0199999999999999E-2</v>
      </c>
      <c r="C102" s="6">
        <v>4.5999999999999999E-3</v>
      </c>
      <c r="D102" s="7">
        <v>2.4799999999999999E-2</v>
      </c>
      <c r="I102" s="5">
        <f t="shared" si="6"/>
        <v>2.0199999999999999E-2</v>
      </c>
      <c r="J102" s="6">
        <f t="shared" si="7"/>
        <v>-1.8195651477467489E-2</v>
      </c>
      <c r="K102" s="7">
        <f t="shared" si="8"/>
        <v>1.6367963626877646E-3</v>
      </c>
    </row>
    <row r="103" spans="1:11" x14ac:dyDescent="0.25">
      <c r="A103" s="11">
        <v>20004</v>
      </c>
      <c r="B103" s="5">
        <v>2.07E-2</v>
      </c>
      <c r="C103" s="6">
        <v>1.9699999999999999E-2</v>
      </c>
      <c r="D103" s="7">
        <v>4.0399999999999998E-2</v>
      </c>
      <c r="I103" s="5">
        <f t="shared" ref="I103:I134" si="9">+B103</f>
        <v>2.07E-2</v>
      </c>
      <c r="J103" s="6">
        <f t="shared" ref="J103:J134" si="10">(C103-($C$2*C104))/(1-$C$2)</f>
        <v>3.3739705876850837E-2</v>
      </c>
      <c r="K103" s="7">
        <f t="shared" ref="K103:K134" si="11">(1+I103)*(1+J103)-1</f>
        <v>5.513811778850175E-2</v>
      </c>
    </row>
    <row r="104" spans="1:11" x14ac:dyDescent="0.25">
      <c r="A104" s="11">
        <v>20003</v>
      </c>
      <c r="B104" s="5">
        <v>2.0500000000000001E-2</v>
      </c>
      <c r="C104" s="6">
        <v>1.04E-2</v>
      </c>
      <c r="D104" s="7">
        <v>3.09E-2</v>
      </c>
      <c r="I104" s="5">
        <f t="shared" si="9"/>
        <v>2.0500000000000001E-2</v>
      </c>
      <c r="J104" s="6">
        <f t="shared" si="10"/>
        <v>1.221157495185172E-2</v>
      </c>
      <c r="K104" s="7">
        <f t="shared" si="11"/>
        <v>3.2961912238364643E-2</v>
      </c>
    </row>
    <row r="105" spans="1:11" x14ac:dyDescent="0.25">
      <c r="A105" s="11">
        <v>20002</v>
      </c>
      <c r="B105" s="5">
        <v>0.02</v>
      </c>
      <c r="C105" s="6">
        <v>9.1999999999999998E-3</v>
      </c>
      <c r="D105" s="7">
        <v>2.9100000000000001E-2</v>
      </c>
      <c r="I105" s="5">
        <f t="shared" si="9"/>
        <v>0.02</v>
      </c>
      <c r="J105" s="6">
        <f t="shared" si="10"/>
        <v>1.6748228966048839E-2</v>
      </c>
      <c r="K105" s="7">
        <f t="shared" si="11"/>
        <v>3.7083193545369708E-2</v>
      </c>
    </row>
    <row r="106" spans="1:11" x14ac:dyDescent="0.25">
      <c r="A106" s="11">
        <v>20001</v>
      </c>
      <c r="B106" s="5">
        <v>1.9599999999999999E-2</v>
      </c>
      <c r="C106" s="6">
        <v>4.1999999999999997E-3</v>
      </c>
      <c r="D106" s="7">
        <v>2.3800000000000002E-2</v>
      </c>
      <c r="I106" s="5">
        <f t="shared" si="9"/>
        <v>1.9599999999999999E-2</v>
      </c>
      <c r="J106" s="6">
        <f t="shared" si="10"/>
        <v>-6.6694497111103278E-3</v>
      </c>
      <c r="K106" s="7">
        <f t="shared" si="11"/>
        <v>1.2799829074552127E-2</v>
      </c>
    </row>
    <row r="107" spans="1:11" x14ac:dyDescent="0.25">
      <c r="A107" s="11">
        <v>19994</v>
      </c>
      <c r="B107" s="5">
        <v>0.02</v>
      </c>
      <c r="C107" s="6">
        <v>1.14E-2</v>
      </c>
      <c r="D107" s="7">
        <v>3.1300000000000001E-2</v>
      </c>
      <c r="I107" s="5">
        <f t="shared" si="9"/>
        <v>0.02</v>
      </c>
      <c r="J107" s="6">
        <f t="shared" si="10"/>
        <v>1.7589547752160047E-2</v>
      </c>
      <c r="K107" s="7">
        <f t="shared" si="11"/>
        <v>3.7941338707203398E-2</v>
      </c>
    </row>
    <row r="108" spans="1:11" x14ac:dyDescent="0.25">
      <c r="A108" s="11">
        <v>19993</v>
      </c>
      <c r="B108" s="5">
        <v>1.9800000000000002E-2</v>
      </c>
      <c r="C108" s="6">
        <v>7.3000000000000001E-3</v>
      </c>
      <c r="D108" s="7">
        <v>2.7E-2</v>
      </c>
      <c r="I108" s="5">
        <f t="shared" si="9"/>
        <v>1.9800000000000002E-2</v>
      </c>
      <c r="J108" s="6">
        <f t="shared" si="10"/>
        <v>1.0470256165740511E-2</v>
      </c>
      <c r="K108" s="7">
        <f t="shared" si="11"/>
        <v>3.0477567237822356E-2</v>
      </c>
    </row>
    <row r="109" spans="1:11" x14ac:dyDescent="0.25">
      <c r="A109" s="11">
        <v>19992</v>
      </c>
      <c r="B109" s="5">
        <v>1.9800000000000002E-2</v>
      </c>
      <c r="C109" s="6">
        <v>5.1999999999999998E-3</v>
      </c>
      <c r="D109" s="7">
        <v>2.5100000000000001E-2</v>
      </c>
      <c r="I109" s="5">
        <f t="shared" si="9"/>
        <v>1.9800000000000002E-2</v>
      </c>
      <c r="J109" s="6">
        <f t="shared" si="10"/>
        <v>9.7299177901264983E-4</v>
      </c>
      <c r="K109" s="7">
        <f t="shared" si="11"/>
        <v>2.0792257016237103E-2</v>
      </c>
    </row>
    <row r="110" spans="1:11" x14ac:dyDescent="0.25">
      <c r="A110" s="11">
        <v>19991</v>
      </c>
      <c r="B110" s="5">
        <v>2.0199999999999999E-2</v>
      </c>
      <c r="C110" s="6">
        <v>8.0000000000000002E-3</v>
      </c>
      <c r="D110" s="7">
        <v>2.8299999999999999E-2</v>
      </c>
      <c r="I110" s="5">
        <f t="shared" si="9"/>
        <v>2.0199999999999999E-2</v>
      </c>
      <c r="J110" s="6">
        <f t="shared" si="10"/>
        <v>1.0556293512350692E-3</v>
      </c>
      <c r="K110" s="7">
        <f t="shared" si="11"/>
        <v>2.1276953064130133E-2</v>
      </c>
    </row>
    <row r="111" spans="1:11" x14ac:dyDescent="0.25">
      <c r="A111" s="11">
        <v>19984</v>
      </c>
      <c r="B111" s="5">
        <v>2.0799999999999999E-2</v>
      </c>
      <c r="C111" s="6">
        <v>1.26E-2</v>
      </c>
      <c r="D111" s="7">
        <v>3.3399999999999999E-2</v>
      </c>
      <c r="I111" s="5">
        <f t="shared" si="9"/>
        <v>2.0799999999999999E-2</v>
      </c>
      <c r="J111" s="6">
        <f t="shared" si="10"/>
        <v>8.976850096296559E-3</v>
      </c>
      <c r="K111" s="7">
        <f t="shared" si="11"/>
        <v>2.9963568578299515E-2</v>
      </c>
    </row>
    <row r="112" spans="1:11" x14ac:dyDescent="0.25">
      <c r="A112" s="11">
        <v>19983</v>
      </c>
      <c r="B112" s="5">
        <v>2.1000000000000001E-2</v>
      </c>
      <c r="C112" s="6">
        <v>1.4999999999999999E-2</v>
      </c>
      <c r="D112" s="7">
        <v>3.61E-2</v>
      </c>
      <c r="I112" s="5">
        <f t="shared" si="9"/>
        <v>2.1000000000000001E-2</v>
      </c>
      <c r="J112" s="6">
        <f t="shared" si="10"/>
        <v>2.0585689434876143E-2</v>
      </c>
      <c r="K112" s="7">
        <f t="shared" si="11"/>
        <v>4.2017988913008564E-2</v>
      </c>
    </row>
    <row r="113" spans="1:11" x14ac:dyDescent="0.25">
      <c r="A113" s="11">
        <v>19982</v>
      </c>
      <c r="B113" s="5">
        <v>2.1299999999999999E-2</v>
      </c>
      <c r="C113" s="6">
        <v>1.1299999999999999E-2</v>
      </c>
      <c r="D113" s="7">
        <v>3.2599999999999997E-2</v>
      </c>
      <c r="I113" s="5">
        <f t="shared" si="9"/>
        <v>2.1299999999999999E-2</v>
      </c>
      <c r="J113" s="6">
        <f t="shared" si="10"/>
        <v>1.0545177103395115E-2</v>
      </c>
      <c r="K113" s="7">
        <f t="shared" si="11"/>
        <v>3.2069789375697599E-2</v>
      </c>
    </row>
    <row r="114" spans="1:11" x14ac:dyDescent="0.25">
      <c r="A114" s="11">
        <v>19981</v>
      </c>
      <c r="B114" s="5">
        <v>2.1100000000000001E-2</v>
      </c>
      <c r="C114" s="6">
        <v>1.18E-2</v>
      </c>
      <c r="D114" s="7">
        <v>3.2899999999999999E-2</v>
      </c>
      <c r="I114" s="5">
        <f t="shared" si="9"/>
        <v>2.1100000000000001E-2</v>
      </c>
      <c r="J114" s="6">
        <f t="shared" si="10"/>
        <v>3.4969481373462773E-3</v>
      </c>
      <c r="K114" s="7">
        <f t="shared" si="11"/>
        <v>2.4670733743044293E-2</v>
      </c>
    </row>
    <row r="115" spans="1:11" x14ac:dyDescent="0.25">
      <c r="A115" s="11">
        <v>19974</v>
      </c>
      <c r="B115" s="5">
        <v>2.1399999999999999E-2</v>
      </c>
      <c r="C115" s="6">
        <v>1.7299999999999999E-2</v>
      </c>
      <c r="D115" s="7">
        <v>3.8600000000000002E-2</v>
      </c>
      <c r="I115" s="5">
        <f t="shared" si="9"/>
        <v>2.1399999999999999E-2</v>
      </c>
      <c r="J115" s="6">
        <f t="shared" si="10"/>
        <v>2.4999193545369808E-2</v>
      </c>
      <c r="K115" s="7">
        <f t="shared" si="11"/>
        <v>4.6934176287240614E-2</v>
      </c>
    </row>
    <row r="116" spans="1:11" x14ac:dyDescent="0.25">
      <c r="A116" s="11">
        <v>19973</v>
      </c>
      <c r="B116" s="5">
        <v>2.1499999999999998E-2</v>
      </c>
      <c r="C116" s="6">
        <v>1.2200000000000001E-2</v>
      </c>
      <c r="D116" s="7">
        <v>3.3700000000000001E-2</v>
      </c>
      <c r="I116" s="5">
        <f t="shared" si="9"/>
        <v>2.1499999999999998E-2</v>
      </c>
      <c r="J116" s="6">
        <f t="shared" si="10"/>
        <v>1.8993406069443955E-2</v>
      </c>
      <c r="K116" s="7">
        <f t="shared" si="11"/>
        <v>4.0901764299936971E-2</v>
      </c>
    </row>
    <row r="117" spans="1:11" x14ac:dyDescent="0.25">
      <c r="A117" s="11">
        <v>19972</v>
      </c>
      <c r="B117" s="5">
        <v>2.1399999999999999E-2</v>
      </c>
      <c r="C117" s="6">
        <v>7.7000000000000002E-3</v>
      </c>
      <c r="D117" s="7">
        <v>2.9100000000000001E-2</v>
      </c>
      <c r="I117" s="5">
        <f t="shared" si="9"/>
        <v>2.1399999999999999E-2</v>
      </c>
      <c r="J117" s="6">
        <f t="shared" si="10"/>
        <v>1.5852087283332744E-2</v>
      </c>
      <c r="K117" s="7">
        <f t="shared" si="11"/>
        <v>3.7591321951196077E-2</v>
      </c>
    </row>
    <row r="118" spans="1:11" x14ac:dyDescent="0.25">
      <c r="A118" s="11">
        <v>19971</v>
      </c>
      <c r="B118" s="5">
        <v>2.06E-2</v>
      </c>
      <c r="C118" s="6">
        <v>2.3E-3</v>
      </c>
      <c r="D118" s="7">
        <v>2.29E-2</v>
      </c>
      <c r="I118" s="5">
        <f t="shared" si="9"/>
        <v>2.06E-2</v>
      </c>
      <c r="J118" s="6">
        <f t="shared" si="10"/>
        <v>-4.4934060694439525E-3</v>
      </c>
      <c r="K118" s="7">
        <f t="shared" si="11"/>
        <v>1.6014029765525573E-2</v>
      </c>
    </row>
    <row r="119" spans="1:11" x14ac:dyDescent="0.25">
      <c r="A119" s="11">
        <v>19964</v>
      </c>
      <c r="B119" s="5">
        <v>2.1700000000000001E-2</v>
      </c>
      <c r="C119" s="6">
        <v>6.7999999999999996E-3</v>
      </c>
      <c r="D119" s="7">
        <v>2.8500000000000001E-2</v>
      </c>
      <c r="I119" s="5">
        <f t="shared" si="9"/>
        <v>2.1700000000000001E-2</v>
      </c>
      <c r="J119" s="6">
        <f t="shared" si="10"/>
        <v>1.087604364166637E-2</v>
      </c>
      <c r="K119" s="7">
        <f t="shared" si="11"/>
        <v>3.2812053788690676E-2</v>
      </c>
    </row>
    <row r="120" spans="1:11" x14ac:dyDescent="0.25">
      <c r="A120" s="11">
        <v>19963</v>
      </c>
      <c r="B120" s="5">
        <v>2.18E-2</v>
      </c>
      <c r="C120" s="6">
        <v>4.1000000000000003E-3</v>
      </c>
      <c r="D120" s="7">
        <v>2.5899999999999999E-2</v>
      </c>
      <c r="I120" s="5">
        <f t="shared" si="9"/>
        <v>2.18E-2</v>
      </c>
      <c r="J120" s="6">
        <f t="shared" si="10"/>
        <v>4.7685009629655826E-4</v>
      </c>
      <c r="K120" s="7">
        <f t="shared" si="11"/>
        <v>2.2287245428395996E-2</v>
      </c>
    </row>
    <row r="121" spans="1:11" x14ac:dyDescent="0.25">
      <c r="A121" s="11">
        <v>19962</v>
      </c>
      <c r="B121" s="5">
        <v>2.2100000000000002E-2</v>
      </c>
      <c r="C121" s="6">
        <v>6.4999999999999997E-3</v>
      </c>
      <c r="D121" s="7">
        <v>2.86E-2</v>
      </c>
      <c r="I121" s="5">
        <f t="shared" si="9"/>
        <v>2.2100000000000002E-2</v>
      </c>
      <c r="J121" s="6">
        <f t="shared" si="10"/>
        <v>8.3115749518517211E-3</v>
      </c>
      <c r="K121" s="7">
        <f t="shared" si="11"/>
        <v>3.0595260758287557E-2</v>
      </c>
    </row>
    <row r="122" spans="1:11" x14ac:dyDescent="0.25">
      <c r="A122" s="11">
        <v>19961</v>
      </c>
      <c r="B122" s="5">
        <v>2.1700000000000001E-2</v>
      </c>
      <c r="C122" s="6">
        <v>5.3E-3</v>
      </c>
      <c r="D122" s="7">
        <v>2.7E-2</v>
      </c>
      <c r="I122" s="5">
        <f t="shared" si="9"/>
        <v>2.1700000000000001E-2</v>
      </c>
      <c r="J122" s="6">
        <f t="shared" si="10"/>
        <v>-4.5126976558634881E-3</v>
      </c>
      <c r="K122" s="7">
        <f t="shared" si="11"/>
        <v>1.7089376805004219E-2</v>
      </c>
    </row>
    <row r="123" spans="1:11" x14ac:dyDescent="0.25">
      <c r="A123" s="11">
        <v>19954</v>
      </c>
      <c r="B123" s="5">
        <v>2.24E-2</v>
      </c>
      <c r="C123" s="6">
        <v>1.18E-2</v>
      </c>
      <c r="D123" s="7">
        <v>3.4200000000000001E-2</v>
      </c>
      <c r="I123" s="5">
        <f t="shared" si="9"/>
        <v>2.24E-2</v>
      </c>
      <c r="J123" s="6">
        <f t="shared" si="10"/>
        <v>2.4179095504320094E-2</v>
      </c>
      <c r="K123" s="7">
        <f t="shared" si="11"/>
        <v>4.7120707243616833E-2</v>
      </c>
    </row>
    <row r="124" spans="1:11" x14ac:dyDescent="0.25">
      <c r="A124" s="11">
        <v>19953</v>
      </c>
      <c r="B124" s="5">
        <v>2.2700000000000001E-2</v>
      </c>
      <c r="C124" s="6">
        <v>3.5999999999999999E-3</v>
      </c>
      <c r="D124" s="7">
        <v>2.63E-2</v>
      </c>
      <c r="I124" s="5">
        <f t="shared" si="9"/>
        <v>2.2700000000000001E-2</v>
      </c>
      <c r="J124" s="6">
        <f t="shared" si="10"/>
        <v>2.5432479447531631E-3</v>
      </c>
      <c r="K124" s="7">
        <f t="shared" si="11"/>
        <v>2.5300979673098967E-2</v>
      </c>
    </row>
    <row r="125" spans="1:11" x14ac:dyDescent="0.25">
      <c r="A125" s="11">
        <v>19952</v>
      </c>
      <c r="B125" s="5">
        <v>2.23E-2</v>
      </c>
      <c r="C125" s="6">
        <v>4.3E-3</v>
      </c>
      <c r="D125" s="7">
        <v>2.6599999999999999E-2</v>
      </c>
      <c r="I125" s="5">
        <f t="shared" si="9"/>
        <v>2.23E-2</v>
      </c>
      <c r="J125" s="6">
        <f t="shared" si="10"/>
        <v>7.3192915864195348E-3</v>
      </c>
      <c r="K125" s="7">
        <f t="shared" si="11"/>
        <v>2.9782511788796651E-2</v>
      </c>
    </row>
    <row r="126" spans="1:11" x14ac:dyDescent="0.25">
      <c r="A126" s="11">
        <v>19951</v>
      </c>
      <c r="B126" s="5">
        <v>2.2499999999999999E-2</v>
      </c>
      <c r="C126" s="6">
        <v>2.3E-3</v>
      </c>
      <c r="D126" s="7">
        <v>2.4899999999999999E-2</v>
      </c>
      <c r="I126" s="5">
        <f t="shared" si="9"/>
        <v>2.2499999999999999E-2</v>
      </c>
      <c r="J126" s="6">
        <f t="shared" si="10"/>
        <v>-2.2005297270677258E-2</v>
      </c>
      <c r="K126" s="7">
        <f t="shared" si="11"/>
        <v>-4.164592675159895E-7</v>
      </c>
    </row>
    <row r="127" spans="1:11" x14ac:dyDescent="0.25">
      <c r="A127" s="11">
        <v>19944</v>
      </c>
      <c r="B127" s="5">
        <v>2.1700000000000001E-2</v>
      </c>
      <c r="C127" s="6">
        <v>1.84E-2</v>
      </c>
      <c r="D127" s="7">
        <v>4.0099999999999997E-2</v>
      </c>
      <c r="I127" s="5">
        <f t="shared" si="9"/>
        <v>2.1700000000000001E-2</v>
      </c>
      <c r="J127" s="6">
        <f t="shared" si="10"/>
        <v>4.2101438953393348E-2</v>
      </c>
      <c r="K127" s="7">
        <f t="shared" si="11"/>
        <v>6.4715040178682015E-2</v>
      </c>
    </row>
    <row r="128" spans="1:11" x14ac:dyDescent="0.25">
      <c r="A128" s="11">
        <v>19943</v>
      </c>
      <c r="B128" s="5">
        <v>2.2100000000000002E-2</v>
      </c>
      <c r="C128" s="6">
        <v>2.7000000000000001E-3</v>
      </c>
      <c r="D128" s="7">
        <v>2.4799999999999999E-2</v>
      </c>
      <c r="I128" s="5">
        <f t="shared" si="9"/>
        <v>2.2100000000000002E-2</v>
      </c>
      <c r="J128" s="6">
        <f t="shared" si="10"/>
        <v>2.8456673086437275E-4</v>
      </c>
      <c r="K128" s="7">
        <f t="shared" si="11"/>
        <v>2.2390855655616493E-2</v>
      </c>
    </row>
    <row r="129" spans="1:11" x14ac:dyDescent="0.25">
      <c r="A129" s="11">
        <v>19942</v>
      </c>
      <c r="B129" s="5">
        <v>2.1899999999999999E-2</v>
      </c>
      <c r="C129" s="6">
        <v>4.3E-3</v>
      </c>
      <c r="D129" s="7">
        <v>2.63E-2</v>
      </c>
      <c r="I129" s="5">
        <f t="shared" si="9"/>
        <v>2.1899999999999999E-2</v>
      </c>
      <c r="J129" s="6">
        <f t="shared" si="10"/>
        <v>7.0173624277775808E-3</v>
      </c>
      <c r="K129" s="7">
        <f t="shared" si="11"/>
        <v>2.907104266494609E-2</v>
      </c>
    </row>
    <row r="130" spans="1:11" x14ac:dyDescent="0.25">
      <c r="A130" s="11">
        <v>19941</v>
      </c>
      <c r="B130" s="5">
        <v>2.2100000000000002E-2</v>
      </c>
      <c r="C130" s="6">
        <v>2.5000000000000001E-3</v>
      </c>
      <c r="D130" s="7">
        <v>2.4500000000000001E-2</v>
      </c>
      <c r="I130" s="5">
        <f t="shared" si="9"/>
        <v>2.2100000000000002E-2</v>
      </c>
      <c r="J130" s="6">
        <f t="shared" si="10"/>
        <v>-1.606864325648014E-2</v>
      </c>
      <c r="K130" s="7">
        <f t="shared" si="11"/>
        <v>5.6762397275516019E-3</v>
      </c>
    </row>
    <row r="131" spans="1:11" x14ac:dyDescent="0.25">
      <c r="A131" s="11">
        <v>19934</v>
      </c>
      <c r="B131" s="5">
        <v>2.24E-2</v>
      </c>
      <c r="C131" s="6">
        <v>1.4800000000000001E-2</v>
      </c>
      <c r="D131" s="7">
        <v>3.7199999999999997E-2</v>
      </c>
      <c r="I131" s="5">
        <f t="shared" si="9"/>
        <v>2.24E-2</v>
      </c>
      <c r="J131" s="6">
        <f t="shared" si="10"/>
        <v>3.8652403532714333E-2</v>
      </c>
      <c r="K131" s="7">
        <f t="shared" si="11"/>
        <v>6.1918217371847106E-2</v>
      </c>
    </row>
    <row r="132" spans="1:11" x14ac:dyDescent="0.25">
      <c r="A132" s="11">
        <v>19933</v>
      </c>
      <c r="B132" s="5">
        <v>2.1100000000000001E-2</v>
      </c>
      <c r="C132" s="6">
        <v>-1E-3</v>
      </c>
      <c r="D132" s="7">
        <v>2.01E-2</v>
      </c>
      <c r="I132" s="5">
        <f t="shared" si="9"/>
        <v>2.1100000000000001E-2</v>
      </c>
      <c r="J132" s="6">
        <f t="shared" si="10"/>
        <v>6.3972643867278604E-3</v>
      </c>
      <c r="K132" s="7">
        <f t="shared" si="11"/>
        <v>2.763224666528763E-2</v>
      </c>
    </row>
    <row r="133" spans="1:11" x14ac:dyDescent="0.25">
      <c r="A133" s="11">
        <v>19932</v>
      </c>
      <c r="B133" s="5">
        <v>2.1399999999999999E-2</v>
      </c>
      <c r="C133" s="6">
        <v>-5.8999999999999999E-3</v>
      </c>
      <c r="D133" s="7">
        <v>1.55E-2</v>
      </c>
      <c r="I133" s="5">
        <f t="shared" si="9"/>
        <v>2.1399999999999999E-2</v>
      </c>
      <c r="J133" s="6">
        <f t="shared" si="10"/>
        <v>-9.1816888240776678E-4</v>
      </c>
      <c r="K133" s="7">
        <f t="shared" si="11"/>
        <v>2.0462182303508714E-2</v>
      </c>
    </row>
    <row r="134" spans="1:11" x14ac:dyDescent="0.25">
      <c r="A134" s="11">
        <v>19931</v>
      </c>
      <c r="B134" s="5">
        <v>2.12E-2</v>
      </c>
      <c r="C134" s="6">
        <v>-9.1999999999999998E-3</v>
      </c>
      <c r="D134" s="7">
        <v>1.21E-2</v>
      </c>
      <c r="I134" s="5">
        <f t="shared" si="9"/>
        <v>2.12E-2</v>
      </c>
      <c r="J134" s="6">
        <f t="shared" si="10"/>
        <v>-1.5008064546301846E-3</v>
      </c>
      <c r="K134" s="7">
        <f t="shared" si="11"/>
        <v>1.9667376448531781E-2</v>
      </c>
    </row>
    <row r="135" spans="1:11" x14ac:dyDescent="0.25">
      <c r="A135" s="11">
        <v>19924</v>
      </c>
      <c r="B135" s="5">
        <v>0.02</v>
      </c>
      <c r="C135" s="6">
        <v>-1.43E-2</v>
      </c>
      <c r="D135" s="7">
        <v>5.7999999999999996E-3</v>
      </c>
      <c r="I135" s="5">
        <f t="shared" ref="I135:I166" si="12">+B135</f>
        <v>0.02</v>
      </c>
      <c r="J135" s="6">
        <f t="shared" ref="J135:J166" si="13">(C135-($C$2*C136))/(1-$C$2)</f>
        <v>-9.3181688824077648E-3</v>
      </c>
      <c r="K135" s="7">
        <f t="shared" ref="K135:K166" si="14">(1+I135)*(1+J135)-1</f>
        <v>1.0495467739944031E-2</v>
      </c>
    </row>
    <row r="136" spans="1:11" x14ac:dyDescent="0.25">
      <c r="A136" s="11">
        <v>19923</v>
      </c>
      <c r="B136" s="5">
        <v>2.0199999999999999E-2</v>
      </c>
      <c r="C136" s="6">
        <v>-1.7600000000000001E-2</v>
      </c>
      <c r="D136" s="7">
        <v>2.7000000000000001E-3</v>
      </c>
      <c r="I136" s="5">
        <f t="shared" si="12"/>
        <v>2.0199999999999999E-2</v>
      </c>
      <c r="J136" s="6">
        <f t="shared" si="13"/>
        <v>-1.3222027199691675E-2</v>
      </c>
      <c r="K136" s="7">
        <f t="shared" si="14"/>
        <v>6.7108878508745917E-3</v>
      </c>
    </row>
    <row r="137" spans="1:11" x14ac:dyDescent="0.25">
      <c r="A137" s="11">
        <v>19922</v>
      </c>
      <c r="B137" s="5">
        <v>2.1000000000000001E-2</v>
      </c>
      <c r="C137" s="6">
        <v>-2.0500000000000001E-2</v>
      </c>
      <c r="D137" s="7">
        <v>5.0000000000000001E-4</v>
      </c>
      <c r="I137" s="5">
        <f t="shared" si="12"/>
        <v>2.1000000000000001E-2</v>
      </c>
      <c r="J137" s="6">
        <f t="shared" si="13"/>
        <v>-3.5596457932097675E-2</v>
      </c>
      <c r="K137" s="7">
        <f t="shared" si="14"/>
        <v>-1.5343983548671836E-2</v>
      </c>
    </row>
    <row r="138" spans="1:11" x14ac:dyDescent="0.25">
      <c r="A138" s="11">
        <v>19921</v>
      </c>
      <c r="B138" s="5">
        <v>1.9E-2</v>
      </c>
      <c r="C138" s="6">
        <v>-1.0500000000000001E-2</v>
      </c>
      <c r="D138" s="7">
        <v>8.5000000000000006E-3</v>
      </c>
      <c r="I138" s="5">
        <f t="shared" si="12"/>
        <v>1.9E-2</v>
      </c>
      <c r="J138" s="6">
        <f t="shared" si="13"/>
        <v>4.3545319396909671E-2</v>
      </c>
      <c r="K138" s="7">
        <f t="shared" si="14"/>
        <v>6.3372680465450859E-2</v>
      </c>
    </row>
    <row r="139" spans="1:11" x14ac:dyDescent="0.25">
      <c r="A139" s="11">
        <v>19914</v>
      </c>
      <c r="B139" s="5">
        <v>1.8100000000000002E-2</v>
      </c>
      <c r="C139" s="6">
        <v>-4.6300000000000001E-2</v>
      </c>
      <c r="D139" s="7">
        <v>-2.8199999999999999E-2</v>
      </c>
      <c r="I139" s="5">
        <f t="shared" si="12"/>
        <v>1.8100000000000002E-2</v>
      </c>
      <c r="J139" s="6">
        <f t="shared" si="13"/>
        <v>-9.5967346596601347E-2</v>
      </c>
      <c r="K139" s="7">
        <f t="shared" si="14"/>
        <v>-7.9604355569999785E-2</v>
      </c>
    </row>
    <row r="140" spans="1:11" x14ac:dyDescent="0.25">
      <c r="A140" s="11">
        <v>19913</v>
      </c>
      <c r="B140" s="5">
        <v>1.7600000000000001E-2</v>
      </c>
      <c r="C140" s="6">
        <v>-1.34E-2</v>
      </c>
      <c r="D140" s="7">
        <v>4.3E-3</v>
      </c>
      <c r="I140" s="5">
        <f t="shared" si="12"/>
        <v>1.7600000000000001E-2</v>
      </c>
      <c r="J140" s="6">
        <f t="shared" si="13"/>
        <v>-2.4722343449073259E-2</v>
      </c>
      <c r="K140" s="7">
        <f t="shared" si="14"/>
        <v>-7.5574566937769427E-3</v>
      </c>
    </row>
    <row r="141" spans="1:11" x14ac:dyDescent="0.25">
      <c r="A141" s="11">
        <v>19912</v>
      </c>
      <c r="B141" s="5">
        <v>1.72E-2</v>
      </c>
      <c r="C141" s="6">
        <v>-5.8999999999999999E-3</v>
      </c>
      <c r="D141" s="7">
        <v>1.1299999999999999E-2</v>
      </c>
      <c r="I141" s="5">
        <f t="shared" si="12"/>
        <v>1.72E-2</v>
      </c>
      <c r="J141" s="6">
        <f t="shared" si="13"/>
        <v>1.130996204259135E-2</v>
      </c>
      <c r="K141" s="7">
        <f t="shared" si="14"/>
        <v>2.8704493389724028E-2</v>
      </c>
    </row>
    <row r="142" spans="1:11" x14ac:dyDescent="0.25">
      <c r="A142" s="11">
        <v>19911</v>
      </c>
      <c r="B142" s="5">
        <v>1.6799999999999999E-2</v>
      </c>
      <c r="C142" s="6">
        <v>-1.7299999999999999E-2</v>
      </c>
      <c r="D142" s="7">
        <v>-5.0000000000000001E-4</v>
      </c>
      <c r="I142" s="5">
        <f t="shared" si="12"/>
        <v>1.6799999999999999E-2</v>
      </c>
      <c r="J142" s="6">
        <f t="shared" si="13"/>
        <v>-1.7903858317283909E-2</v>
      </c>
      <c r="K142" s="7">
        <f t="shared" si="14"/>
        <v>-1.404643137014383E-3</v>
      </c>
    </row>
    <row r="143" spans="1:11" x14ac:dyDescent="0.25">
      <c r="A143" s="11">
        <v>19904</v>
      </c>
      <c r="B143" s="5">
        <v>1.8700000000000001E-2</v>
      </c>
      <c r="C143" s="6">
        <v>-1.6899999999999998E-2</v>
      </c>
      <c r="D143" s="7">
        <v>1.8E-3</v>
      </c>
      <c r="I143" s="5">
        <f t="shared" si="12"/>
        <v>1.8700000000000001E-2</v>
      </c>
      <c r="J143" s="6">
        <f t="shared" si="13"/>
        <v>-4.014854521543041E-2</v>
      </c>
      <c r="K143" s="7">
        <f t="shared" si="14"/>
        <v>-2.219932301095906E-2</v>
      </c>
    </row>
    <row r="144" spans="1:11" x14ac:dyDescent="0.25">
      <c r="A144" s="11">
        <v>19903</v>
      </c>
      <c r="B144" s="5">
        <v>1.67E-2</v>
      </c>
      <c r="C144" s="6">
        <v>-1.5E-3</v>
      </c>
      <c r="D144" s="7">
        <v>1.52E-2</v>
      </c>
      <c r="I144" s="5">
        <f t="shared" si="12"/>
        <v>1.67E-2</v>
      </c>
      <c r="J144" s="6">
        <f t="shared" si="13"/>
        <v>-2.7077166345678143E-3</v>
      </c>
      <c r="K144" s="7">
        <f t="shared" si="14"/>
        <v>1.3947064497634942E-2</v>
      </c>
    </row>
    <row r="145" spans="1:11" x14ac:dyDescent="0.25">
      <c r="A145" s="11">
        <v>19902</v>
      </c>
      <c r="B145" s="5">
        <v>1.7399999999999999E-2</v>
      </c>
      <c r="C145" s="6">
        <v>-6.9999999999999999E-4</v>
      </c>
      <c r="D145" s="7">
        <v>1.6799999999999999E-2</v>
      </c>
      <c r="I145" s="5">
        <f t="shared" si="12"/>
        <v>1.7399999999999999E-2</v>
      </c>
      <c r="J145" s="6">
        <f t="shared" si="13"/>
        <v>-1.0361733076542512E-2</v>
      </c>
      <c r="K145" s="7">
        <f t="shared" si="14"/>
        <v>6.8579727679256575E-3</v>
      </c>
    </row>
    <row r="146" spans="1:11" x14ac:dyDescent="0.25">
      <c r="A146" s="11">
        <v>19901</v>
      </c>
      <c r="B146" s="5">
        <v>1.7100000000000001E-2</v>
      </c>
      <c r="C146" s="6">
        <v>5.7000000000000002E-3</v>
      </c>
      <c r="D146" s="7">
        <v>2.2800000000000001E-2</v>
      </c>
      <c r="I146" s="5">
        <f t="shared" si="12"/>
        <v>1.7100000000000001E-2</v>
      </c>
      <c r="J146" s="6">
        <f t="shared" si="13"/>
        <v>-1.5462998074068854E-3</v>
      </c>
      <c r="K146" s="7">
        <f t="shared" si="14"/>
        <v>1.5527258465886318E-2</v>
      </c>
    </row>
    <row r="147" spans="1:11" x14ac:dyDescent="0.25">
      <c r="A147" s="11">
        <v>19894</v>
      </c>
      <c r="B147" s="5">
        <v>1.78E-2</v>
      </c>
      <c r="C147" s="6">
        <v>1.0500000000000001E-2</v>
      </c>
      <c r="D147" s="7">
        <v>2.8299999999999999E-2</v>
      </c>
      <c r="I147" s="5">
        <f t="shared" si="12"/>
        <v>1.78E-2</v>
      </c>
      <c r="J147" s="6">
        <f t="shared" si="13"/>
        <v>1.0650964579320979E-2</v>
      </c>
      <c r="K147" s="7">
        <f t="shared" si="14"/>
        <v>2.8640551748832843E-2</v>
      </c>
    </row>
    <row r="148" spans="1:11" x14ac:dyDescent="0.25">
      <c r="A148" s="11">
        <v>19893</v>
      </c>
      <c r="B148" s="5">
        <v>1.7299999999999999E-2</v>
      </c>
      <c r="C148" s="6">
        <v>1.04E-2</v>
      </c>
      <c r="D148" s="7">
        <v>2.7699999999999999E-2</v>
      </c>
      <c r="I148" s="5">
        <f t="shared" si="12"/>
        <v>1.7299999999999999E-2</v>
      </c>
      <c r="J148" s="6">
        <f t="shared" si="13"/>
        <v>3.7120730539812886E-2</v>
      </c>
      <c r="K148" s="7">
        <f t="shared" si="14"/>
        <v>5.5062919178151759E-2</v>
      </c>
    </row>
    <row r="149" spans="1:11" x14ac:dyDescent="0.25">
      <c r="A149" s="11">
        <v>19892</v>
      </c>
      <c r="B149" s="5">
        <v>1.7000000000000001E-2</v>
      </c>
      <c r="C149" s="6">
        <v>-7.3000000000000001E-3</v>
      </c>
      <c r="D149" s="7">
        <v>9.7000000000000003E-3</v>
      </c>
      <c r="I149" s="5">
        <f t="shared" si="12"/>
        <v>1.7000000000000001E-2</v>
      </c>
      <c r="J149" s="6">
        <f t="shared" si="13"/>
        <v>-2.2094528773455722E-2</v>
      </c>
      <c r="K149" s="7">
        <f t="shared" si="14"/>
        <v>-5.4701357626045777E-3</v>
      </c>
    </row>
    <row r="150" spans="1:11" x14ac:dyDescent="0.25">
      <c r="A150" s="11">
        <v>19891</v>
      </c>
      <c r="B150" s="5">
        <v>1.77E-2</v>
      </c>
      <c r="C150" s="6">
        <v>2.5000000000000001E-3</v>
      </c>
      <c r="D150" s="7">
        <v>2.0199999999999999E-2</v>
      </c>
      <c r="I150" s="5">
        <f t="shared" si="12"/>
        <v>1.77E-2</v>
      </c>
      <c r="J150" s="6">
        <f t="shared" si="13"/>
        <v>2.9528937379629298E-3</v>
      </c>
      <c r="K150" s="7">
        <f t="shared" si="14"/>
        <v>2.0705159957125074E-2</v>
      </c>
    </row>
    <row r="151" spans="1:11" x14ac:dyDescent="0.25">
      <c r="A151" s="11">
        <v>19884</v>
      </c>
      <c r="B151" s="5">
        <v>1.89E-2</v>
      </c>
      <c r="C151" s="6">
        <v>2.2000000000000001E-3</v>
      </c>
      <c r="D151" s="7">
        <v>2.1000000000000001E-2</v>
      </c>
      <c r="I151" s="5">
        <f t="shared" si="12"/>
        <v>1.89E-2</v>
      </c>
      <c r="J151" s="6">
        <f t="shared" si="13"/>
        <v>-2.406783680184995E-2</v>
      </c>
      <c r="K151" s="7">
        <f t="shared" si="14"/>
        <v>-5.6227189174050674E-3</v>
      </c>
    </row>
    <row r="152" spans="1:11" x14ac:dyDescent="0.25">
      <c r="A152" s="11">
        <v>19883</v>
      </c>
      <c r="B152" s="5">
        <v>1.8800000000000001E-2</v>
      </c>
      <c r="C152" s="6">
        <v>1.9599999999999999E-2</v>
      </c>
      <c r="D152" s="7">
        <v>3.8399999999999997E-2</v>
      </c>
      <c r="I152" s="5">
        <f t="shared" si="12"/>
        <v>1.8800000000000001E-2</v>
      </c>
      <c r="J152" s="6">
        <f t="shared" si="13"/>
        <v>4.6471695119133863E-2</v>
      </c>
      <c r="K152" s="7">
        <f t="shared" si="14"/>
        <v>6.6145362987373613E-2</v>
      </c>
    </row>
    <row r="153" spans="1:11" x14ac:dyDescent="0.25">
      <c r="A153" s="11">
        <v>19882</v>
      </c>
      <c r="B153" s="5">
        <v>1.9400000000000001E-2</v>
      </c>
      <c r="C153" s="6">
        <v>1.8E-3</v>
      </c>
      <c r="D153" s="7">
        <v>2.1299999999999999E-2</v>
      </c>
      <c r="I153" s="5">
        <f t="shared" si="12"/>
        <v>1.9400000000000001E-2</v>
      </c>
      <c r="J153" s="6">
        <f t="shared" si="13"/>
        <v>3.6115749518517209E-3</v>
      </c>
      <c r="K153" s="7">
        <f t="shared" si="14"/>
        <v>2.3081639505917684E-2</v>
      </c>
    </row>
    <row r="154" spans="1:11" x14ac:dyDescent="0.25">
      <c r="A154" s="11">
        <v>19881</v>
      </c>
      <c r="B154" s="5">
        <v>1.83E-2</v>
      </c>
      <c r="C154" s="6">
        <v>5.9999999999999995E-4</v>
      </c>
      <c r="D154" s="7">
        <v>1.9E-2</v>
      </c>
      <c r="I154" s="5">
        <f t="shared" si="12"/>
        <v>1.83E-2</v>
      </c>
      <c r="J154" s="6">
        <f t="shared" si="13"/>
        <v>-7.8540164419746983E-3</v>
      </c>
      <c r="K154" s="7">
        <f t="shared" si="14"/>
        <v>1.0302255057137222E-2</v>
      </c>
    </row>
    <row r="155" spans="1:11" x14ac:dyDescent="0.25">
      <c r="A155" s="11">
        <v>19874</v>
      </c>
      <c r="B155" s="5">
        <v>1.8800000000000001E-2</v>
      </c>
      <c r="C155" s="6">
        <v>6.1999999999999998E-3</v>
      </c>
      <c r="D155" s="7">
        <v>2.5000000000000001E-2</v>
      </c>
      <c r="I155" s="5">
        <f t="shared" si="12"/>
        <v>1.8800000000000001E-2</v>
      </c>
      <c r="J155" s="6">
        <f t="shared" si="13"/>
        <v>1.1181831117592233E-2</v>
      </c>
      <c r="K155" s="7">
        <f t="shared" si="14"/>
        <v>3.0192049542602906E-2</v>
      </c>
    </row>
    <row r="156" spans="1:11" x14ac:dyDescent="0.25">
      <c r="A156" s="11">
        <v>19873</v>
      </c>
      <c r="B156" s="5">
        <v>1.9900000000000001E-2</v>
      </c>
      <c r="C156" s="6">
        <v>2.8999999999999998E-3</v>
      </c>
      <c r="D156" s="7">
        <v>2.2800000000000001E-2</v>
      </c>
      <c r="I156" s="5">
        <f t="shared" si="12"/>
        <v>1.9900000000000001E-2</v>
      </c>
      <c r="J156" s="6">
        <f t="shared" si="13"/>
        <v>2.6903368112035305E-2</v>
      </c>
      <c r="K156" s="7">
        <f t="shared" si="14"/>
        <v>4.7338745137464722E-2</v>
      </c>
    </row>
    <row r="157" spans="1:11" x14ac:dyDescent="0.25">
      <c r="A157" s="11">
        <v>19872</v>
      </c>
      <c r="B157" s="5">
        <v>1.9099999999999999E-2</v>
      </c>
      <c r="C157" s="6">
        <v>-1.2999999999999999E-2</v>
      </c>
      <c r="D157" s="7">
        <v>6.1000000000000004E-3</v>
      </c>
      <c r="I157" s="5">
        <f t="shared" si="12"/>
        <v>1.9099999999999999E-2</v>
      </c>
      <c r="J157" s="6">
        <f t="shared" si="13"/>
        <v>-2.6133918400924976E-2</v>
      </c>
      <c r="K157" s="7">
        <f t="shared" si="14"/>
        <v>-7.5330762423827524E-3</v>
      </c>
    </row>
    <row r="158" spans="1:11" x14ac:dyDescent="0.25">
      <c r="A158" s="11">
        <v>19871</v>
      </c>
      <c r="B158" s="5">
        <v>1.8200000000000001E-2</v>
      </c>
      <c r="C158" s="6">
        <v>-4.3E-3</v>
      </c>
      <c r="D158" s="7">
        <v>1.3899999999999999E-2</v>
      </c>
      <c r="I158" s="5">
        <f t="shared" si="12"/>
        <v>1.8200000000000001E-2</v>
      </c>
      <c r="J158" s="6">
        <f t="shared" si="13"/>
        <v>-3.0718801381170932E-2</v>
      </c>
      <c r="K158" s="7">
        <f t="shared" si="14"/>
        <v>-1.3077883566308235E-2</v>
      </c>
    </row>
    <row r="159" spans="1:11" x14ac:dyDescent="0.25">
      <c r="A159" s="11">
        <v>19864</v>
      </c>
      <c r="B159" s="5">
        <v>1.5699999999999999E-2</v>
      </c>
      <c r="C159" s="6">
        <v>1.32E-2</v>
      </c>
      <c r="D159" s="7">
        <v>2.8899999999999999E-2</v>
      </c>
      <c r="I159" s="5">
        <f t="shared" si="12"/>
        <v>1.5699999999999999E-2</v>
      </c>
      <c r="J159" s="6">
        <f t="shared" si="13"/>
        <v>5.2601755202774929E-2</v>
      </c>
      <c r="K159" s="7">
        <f t="shared" si="14"/>
        <v>6.9127602759458506E-2</v>
      </c>
    </row>
    <row r="160" spans="1:11" x14ac:dyDescent="0.25">
      <c r="A160" s="11">
        <v>19863</v>
      </c>
      <c r="B160" s="5">
        <v>2.29E-2</v>
      </c>
      <c r="C160" s="6">
        <v>-1.29E-2</v>
      </c>
      <c r="D160" s="7">
        <v>0.01</v>
      </c>
      <c r="I160" s="5">
        <f t="shared" si="12"/>
        <v>2.29E-2</v>
      </c>
      <c r="J160" s="6">
        <f t="shared" si="13"/>
        <v>-2.2108839338579586E-2</v>
      </c>
      <c r="K160" s="7">
        <f t="shared" si="14"/>
        <v>2.8486824056694893E-4</v>
      </c>
    </row>
    <row r="161" spans="1:11" x14ac:dyDescent="0.25">
      <c r="A161" s="11">
        <v>19862</v>
      </c>
      <c r="B161" s="5">
        <v>1.8599999999999998E-2</v>
      </c>
      <c r="C161" s="6">
        <v>-6.7999999999999996E-3</v>
      </c>
      <c r="D161" s="7">
        <v>1.18E-2</v>
      </c>
      <c r="I161" s="5">
        <f t="shared" si="12"/>
        <v>1.8599999999999998E-2</v>
      </c>
      <c r="J161" s="6">
        <f t="shared" si="13"/>
        <v>-2.0386812138887909E-2</v>
      </c>
      <c r="K161" s="7">
        <f t="shared" si="14"/>
        <v>-2.1660068446712755E-3</v>
      </c>
    </row>
    <row r="162" spans="1:11" x14ac:dyDescent="0.25">
      <c r="A162" s="11">
        <v>19861</v>
      </c>
      <c r="B162" s="5">
        <v>1.6400000000000001E-2</v>
      </c>
      <c r="C162" s="6">
        <v>2.2000000000000001E-3</v>
      </c>
      <c r="D162" s="7">
        <v>1.8599999999999998E-2</v>
      </c>
      <c r="I162" s="5">
        <f t="shared" si="12"/>
        <v>1.6400000000000001E-2</v>
      </c>
      <c r="J162" s="6">
        <f t="shared" si="13"/>
        <v>-2.3463978484566043E-2</v>
      </c>
      <c r="K162" s="7">
        <f t="shared" si="14"/>
        <v>-7.4487877317129803E-3</v>
      </c>
    </row>
    <row r="163" spans="1:11" x14ac:dyDescent="0.25">
      <c r="A163" s="11">
        <v>19854</v>
      </c>
      <c r="B163" s="5">
        <v>2.07E-2</v>
      </c>
      <c r="C163" s="6">
        <v>1.9199999999999998E-2</v>
      </c>
      <c r="D163" s="7">
        <v>3.9899999999999998E-2</v>
      </c>
      <c r="I163" s="5">
        <f t="shared" si="12"/>
        <v>2.07E-2</v>
      </c>
      <c r="J163" s="6">
        <f t="shared" si="13"/>
        <v>2.5993406069443947E-2</v>
      </c>
      <c r="K163" s="7">
        <f t="shared" si="14"/>
        <v>4.7231469575081508E-2</v>
      </c>
    </row>
    <row r="164" spans="1:11" x14ac:dyDescent="0.25">
      <c r="A164" s="11">
        <v>19853</v>
      </c>
      <c r="B164" s="5">
        <v>2.0899999999999998E-2</v>
      </c>
      <c r="C164" s="6">
        <v>1.47E-2</v>
      </c>
      <c r="D164" s="7">
        <v>3.56E-2</v>
      </c>
      <c r="I164" s="5">
        <f t="shared" si="12"/>
        <v>2.0899999999999998E-2</v>
      </c>
      <c r="J164" s="6">
        <f t="shared" si="13"/>
        <v>3.4174430732406003E-2</v>
      </c>
      <c r="K164" s="7">
        <f t="shared" si="14"/>
        <v>5.5788676334713072E-2</v>
      </c>
    </row>
    <row r="165" spans="1:11" x14ac:dyDescent="0.25">
      <c r="A165" s="11">
        <v>19852</v>
      </c>
      <c r="B165" s="5">
        <v>1.7399999999999999E-2</v>
      </c>
      <c r="C165" s="6">
        <v>1.8E-3</v>
      </c>
      <c r="D165" s="7">
        <v>1.9300000000000001E-2</v>
      </c>
      <c r="I165" s="5">
        <f t="shared" si="12"/>
        <v>1.7399999999999999E-2</v>
      </c>
      <c r="J165" s="6">
        <f t="shared" si="13"/>
        <v>5.876043641666372E-3</v>
      </c>
      <c r="K165" s="7">
        <f t="shared" si="14"/>
        <v>2.3378286801031267E-2</v>
      </c>
    </row>
    <row r="166" spans="1:11" x14ac:dyDescent="0.25">
      <c r="A166" s="11">
        <v>19851</v>
      </c>
      <c r="B166" s="5">
        <v>1.7500000000000002E-2</v>
      </c>
      <c r="C166" s="6">
        <v>-8.9999999999999998E-4</v>
      </c>
      <c r="D166" s="7">
        <v>1.66E-2</v>
      </c>
      <c r="I166" s="5">
        <f t="shared" si="12"/>
        <v>1.7500000000000002E-2</v>
      </c>
      <c r="J166" s="6">
        <f t="shared" si="13"/>
        <v>-1.2222343449073256E-2</v>
      </c>
      <c r="K166" s="7">
        <f t="shared" si="14"/>
        <v>5.0637655405680881E-3</v>
      </c>
    </row>
    <row r="167" spans="1:11" x14ac:dyDescent="0.25">
      <c r="A167" s="11">
        <v>19844</v>
      </c>
      <c r="B167" s="5">
        <v>1.9E-2</v>
      </c>
      <c r="C167" s="6">
        <v>6.6E-3</v>
      </c>
      <c r="D167" s="7">
        <v>2.5600000000000001E-2</v>
      </c>
      <c r="I167" s="5">
        <f t="shared" ref="I167:I194" si="15">+B167</f>
        <v>1.9E-2</v>
      </c>
      <c r="J167" s="6">
        <f t="shared" ref="J167:J194" si="16">(C167-($C$2*C168))/(1-$C$2)</f>
        <v>8.2606103725307457E-3</v>
      </c>
      <c r="K167" s="7">
        <f t="shared" ref="K167:K194" si="17">(1+I167)*(1+J167)-1</f>
        <v>2.741756196960865E-2</v>
      </c>
    </row>
    <row r="168" spans="1:11" x14ac:dyDescent="0.25">
      <c r="A168" s="11">
        <v>19843</v>
      </c>
      <c r="B168" s="5">
        <v>1.6199999999999999E-2</v>
      </c>
      <c r="C168" s="6">
        <v>5.4999999999999997E-3</v>
      </c>
      <c r="D168" s="7">
        <v>2.1600000000000001E-2</v>
      </c>
      <c r="I168" s="5">
        <f t="shared" si="15"/>
        <v>1.6199999999999999E-2</v>
      </c>
      <c r="J168" s="6">
        <f t="shared" si="16"/>
        <v>-4.3563488279317442E-2</v>
      </c>
      <c r="K168" s="7">
        <f t="shared" si="17"/>
        <v>-2.8069216789442408E-2</v>
      </c>
    </row>
    <row r="169" spans="1:11" x14ac:dyDescent="0.25">
      <c r="A169" s="11">
        <v>19842</v>
      </c>
      <c r="B169" s="5">
        <v>1.7299999999999999E-2</v>
      </c>
      <c r="C169" s="6">
        <v>3.7999999999999999E-2</v>
      </c>
      <c r="D169" s="7">
        <v>5.5300000000000002E-2</v>
      </c>
      <c r="I169" s="5">
        <f t="shared" si="15"/>
        <v>1.7299999999999999E-2</v>
      </c>
      <c r="J169" s="6">
        <f t="shared" si="16"/>
        <v>8.4044196692897907E-2</v>
      </c>
      <c r="K169" s="7">
        <f t="shared" si="17"/>
        <v>0.1027981612956852</v>
      </c>
    </row>
    <row r="170" spans="1:11" x14ac:dyDescent="0.25">
      <c r="A170" s="11">
        <v>19841</v>
      </c>
      <c r="B170" s="5">
        <v>1.55E-2</v>
      </c>
      <c r="C170" s="6">
        <v>7.4999999999999997E-3</v>
      </c>
      <c r="D170" s="7">
        <v>2.3099999999999999E-2</v>
      </c>
      <c r="I170" s="5">
        <f t="shared" si="15"/>
        <v>1.55E-2</v>
      </c>
      <c r="J170" s="6">
        <f t="shared" si="16"/>
        <v>-3.9902877906786691E-2</v>
      </c>
      <c r="K170" s="7">
        <f t="shared" si="17"/>
        <v>-2.5021372514341778E-2</v>
      </c>
    </row>
    <row r="171" spans="1:11" x14ac:dyDescent="0.25">
      <c r="A171" s="11">
        <v>19834</v>
      </c>
      <c r="B171" s="5">
        <v>1.5699999999999999E-2</v>
      </c>
      <c r="C171" s="6">
        <v>3.8899999999999997E-2</v>
      </c>
      <c r="D171" s="7">
        <v>5.4600000000000003E-2</v>
      </c>
      <c r="I171" s="5">
        <f t="shared" si="15"/>
        <v>1.5699999999999999E-2</v>
      </c>
      <c r="J171" s="6">
        <f t="shared" si="16"/>
        <v>3.5125885516975569E-2</v>
      </c>
      <c r="K171" s="7">
        <f t="shared" si="17"/>
        <v>5.1377361919592079E-2</v>
      </c>
    </row>
    <row r="172" spans="1:11" x14ac:dyDescent="0.25">
      <c r="A172" s="11">
        <v>19833</v>
      </c>
      <c r="B172" s="5">
        <v>1.7600000000000001E-2</v>
      </c>
      <c r="C172" s="6">
        <v>4.1399999999999999E-2</v>
      </c>
      <c r="D172" s="7">
        <v>5.8999999999999997E-2</v>
      </c>
      <c r="I172" s="5">
        <f t="shared" si="15"/>
        <v>1.7600000000000001E-2</v>
      </c>
      <c r="J172" s="6">
        <f t="shared" si="16"/>
        <v>7.5216065767898799E-2</v>
      </c>
      <c r="K172" s="7">
        <f t="shared" si="17"/>
        <v>9.4139868525414006E-2</v>
      </c>
    </row>
    <row r="173" spans="1:11" x14ac:dyDescent="0.25">
      <c r="A173" s="11">
        <v>19832</v>
      </c>
      <c r="B173" s="5">
        <v>1.7000000000000001E-2</v>
      </c>
      <c r="C173" s="6">
        <v>1.9E-2</v>
      </c>
      <c r="D173" s="7">
        <v>3.5999999999999997E-2</v>
      </c>
      <c r="I173" s="5">
        <f t="shared" si="15"/>
        <v>1.7000000000000001E-2</v>
      </c>
      <c r="J173" s="6">
        <f t="shared" si="16"/>
        <v>3.3190670456171814E-2</v>
      </c>
      <c r="K173" s="7">
        <f t="shared" si="17"/>
        <v>5.0754911853926554E-2</v>
      </c>
    </row>
    <row r="174" spans="1:11" x14ac:dyDescent="0.25">
      <c r="A174" s="11">
        <v>19831</v>
      </c>
      <c r="B174" s="5">
        <v>1.7600000000000001E-2</v>
      </c>
      <c r="C174" s="6">
        <v>9.5999999999999992E-3</v>
      </c>
      <c r="D174" s="7">
        <v>2.7199999999999998E-2</v>
      </c>
      <c r="I174" s="5">
        <f t="shared" si="15"/>
        <v>1.7600000000000001E-2</v>
      </c>
      <c r="J174" s="6">
        <f t="shared" si="16"/>
        <v>-1.0025395311726977E-2</v>
      </c>
      <c r="K174" s="7">
        <f t="shared" si="17"/>
        <v>7.3981577307866697E-3</v>
      </c>
    </row>
    <row r="175" spans="1:11" x14ac:dyDescent="0.25">
      <c r="A175" s="11">
        <v>19824</v>
      </c>
      <c r="B175" s="5">
        <v>1.7000000000000001E-2</v>
      </c>
      <c r="C175" s="6">
        <v>2.2599999999999999E-2</v>
      </c>
      <c r="D175" s="7">
        <v>3.9600000000000003E-2</v>
      </c>
      <c r="I175" s="5">
        <f t="shared" si="15"/>
        <v>1.7000000000000001E-2</v>
      </c>
      <c r="J175" s="6">
        <f t="shared" si="16"/>
        <v>3.2865591393826415E-2</v>
      </c>
      <c r="K175" s="7">
        <f t="shared" si="17"/>
        <v>5.0424306447521383E-2</v>
      </c>
    </row>
    <row r="176" spans="1:11" x14ac:dyDescent="0.25">
      <c r="A176" s="11">
        <v>19823</v>
      </c>
      <c r="B176" s="5">
        <v>1.8100000000000002E-2</v>
      </c>
      <c r="C176" s="6">
        <v>1.5800000000000002E-2</v>
      </c>
      <c r="D176" s="7">
        <v>3.39E-2</v>
      </c>
      <c r="I176" s="5">
        <f t="shared" si="15"/>
        <v>1.8100000000000002E-2</v>
      </c>
      <c r="J176" s="6">
        <f t="shared" si="16"/>
        <v>3.118975337037957E-3</v>
      </c>
      <c r="K176" s="7">
        <f t="shared" si="17"/>
        <v>2.1275428790638262E-2</v>
      </c>
    </row>
    <row r="177" spans="1:11" x14ac:dyDescent="0.25">
      <c r="A177" s="11">
        <v>19822</v>
      </c>
      <c r="B177" s="5">
        <v>1.8599999999999998E-2</v>
      </c>
      <c r="C177" s="6">
        <v>2.4199999999999999E-2</v>
      </c>
      <c r="D177" s="7">
        <v>4.2900000000000001E-2</v>
      </c>
      <c r="I177" s="5">
        <f t="shared" si="15"/>
        <v>1.8599999999999998E-2</v>
      </c>
      <c r="J177" s="6">
        <f t="shared" si="16"/>
        <v>4.3825395311726981E-2</v>
      </c>
      <c r="K177" s="7">
        <f t="shared" si="17"/>
        <v>6.3240547664525026E-2</v>
      </c>
    </row>
    <row r="178" spans="1:11" x14ac:dyDescent="0.25">
      <c r="A178" s="11">
        <v>19821</v>
      </c>
      <c r="B178" s="5">
        <v>1.9800000000000002E-2</v>
      </c>
      <c r="C178" s="6">
        <v>1.12E-2</v>
      </c>
      <c r="D178" s="7">
        <v>3.1E-2</v>
      </c>
      <c r="I178" s="5">
        <f t="shared" si="15"/>
        <v>1.9800000000000002E-2</v>
      </c>
      <c r="J178" s="6">
        <f t="shared" si="16"/>
        <v>-2.337088866450367E-2</v>
      </c>
      <c r="K178" s="7">
        <f t="shared" si="17"/>
        <v>-4.0336322600608154E-3</v>
      </c>
    </row>
    <row r="179" spans="1:11" x14ac:dyDescent="0.25">
      <c r="A179" s="11">
        <v>19814</v>
      </c>
      <c r="B179" s="5">
        <v>1.8599999999999998E-2</v>
      </c>
      <c r="C179" s="6">
        <v>3.4099999999999998E-2</v>
      </c>
      <c r="D179" s="7">
        <v>5.2699999999999997E-2</v>
      </c>
      <c r="I179" s="5">
        <f t="shared" si="15"/>
        <v>1.8599999999999998E-2</v>
      </c>
      <c r="J179" s="6">
        <f t="shared" si="16"/>
        <v>7.5162365575305673E-2</v>
      </c>
      <c r="K179" s="7">
        <f t="shared" si="17"/>
        <v>9.5160385575006279E-2</v>
      </c>
    </row>
    <row r="180" spans="1:11" x14ac:dyDescent="0.25">
      <c r="A180" s="11">
        <v>19813</v>
      </c>
      <c r="B180" s="5">
        <v>2.07E-2</v>
      </c>
      <c r="C180" s="6">
        <v>6.8999999999999999E-3</v>
      </c>
      <c r="D180" s="7">
        <v>2.76E-2</v>
      </c>
      <c r="I180" s="5">
        <f t="shared" si="15"/>
        <v>2.07E-2</v>
      </c>
      <c r="J180" s="6">
        <f t="shared" si="16"/>
        <v>-6.482289660488396E-4</v>
      </c>
      <c r="K180" s="7">
        <f t="shared" si="17"/>
        <v>2.0038352694353945E-2</v>
      </c>
    </row>
    <row r="181" spans="1:11" x14ac:dyDescent="0.25">
      <c r="A181" s="11">
        <v>19812</v>
      </c>
      <c r="B181" s="5">
        <v>1.7899999999999999E-2</v>
      </c>
      <c r="C181" s="6">
        <v>1.1900000000000001E-2</v>
      </c>
      <c r="D181" s="7">
        <v>2.98E-2</v>
      </c>
      <c r="I181" s="5">
        <f t="shared" si="15"/>
        <v>1.7899999999999999E-2</v>
      </c>
      <c r="J181" s="6">
        <f t="shared" si="16"/>
        <v>2.3826201766357163E-2</v>
      </c>
      <c r="K181" s="7">
        <f t="shared" si="17"/>
        <v>4.215269077797501E-2</v>
      </c>
    </row>
    <row r="182" spans="1:11" x14ac:dyDescent="0.25">
      <c r="A182" s="11">
        <v>19811</v>
      </c>
      <c r="B182" s="5">
        <v>1.7100000000000001E-2</v>
      </c>
      <c r="C182" s="6">
        <v>4.0000000000000001E-3</v>
      </c>
      <c r="D182" s="7">
        <v>2.1100000000000001E-2</v>
      </c>
      <c r="I182" s="5">
        <f t="shared" si="15"/>
        <v>1.7100000000000001E-2</v>
      </c>
      <c r="J182" s="6">
        <f t="shared" si="16"/>
        <v>-2.906124287129391E-2</v>
      </c>
      <c r="K182" s="7">
        <f t="shared" si="17"/>
        <v>-1.2458190124393087E-2</v>
      </c>
    </row>
    <row r="183" spans="1:11" x14ac:dyDescent="0.25">
      <c r="A183" s="11">
        <v>19804</v>
      </c>
      <c r="B183" s="5">
        <v>2.06E-2</v>
      </c>
      <c r="C183" s="6">
        <v>2.5899999999999999E-2</v>
      </c>
      <c r="D183" s="7">
        <v>4.65E-2</v>
      </c>
      <c r="I183" s="5">
        <f t="shared" si="15"/>
        <v>2.06E-2</v>
      </c>
      <c r="J183" s="6">
        <f t="shared" si="16"/>
        <v>-6.1044908160470812E-3</v>
      </c>
      <c r="K183" s="7">
        <f t="shared" si="17"/>
        <v>1.4369756673142442E-2</v>
      </c>
    </row>
    <row r="184" spans="1:11" x14ac:dyDescent="0.25">
      <c r="A184" s="11">
        <v>19803</v>
      </c>
      <c r="B184" s="5">
        <v>2.1000000000000001E-2</v>
      </c>
      <c r="C184" s="6">
        <v>4.7100000000000003E-2</v>
      </c>
      <c r="D184" s="7">
        <v>6.8099999999999994E-2</v>
      </c>
      <c r="I184" s="5">
        <f t="shared" si="15"/>
        <v>2.1000000000000001E-2</v>
      </c>
      <c r="J184" s="6">
        <f t="shared" si="16"/>
        <v>8.7558507258021778E-2</v>
      </c>
      <c r="K184" s="7">
        <f t="shared" si="17"/>
        <v>0.11039723591044015</v>
      </c>
    </row>
    <row r="185" spans="1:11" x14ac:dyDescent="0.25">
      <c r="A185" s="11">
        <v>19802</v>
      </c>
      <c r="B185" s="5">
        <v>2.01E-2</v>
      </c>
      <c r="C185" s="6">
        <v>2.0299999999999999E-2</v>
      </c>
      <c r="D185" s="7">
        <v>4.0300000000000002E-2</v>
      </c>
      <c r="I185" s="5">
        <f t="shared" si="15"/>
        <v>2.01E-2</v>
      </c>
      <c r="J185" s="6">
        <f t="shared" si="16"/>
        <v>5.1700632498763159E-2</v>
      </c>
      <c r="K185" s="7">
        <f t="shared" si="17"/>
        <v>7.2839815211988457E-2</v>
      </c>
    </row>
    <row r="186" spans="1:11" x14ac:dyDescent="0.25">
      <c r="A186" s="11">
        <v>19801</v>
      </c>
      <c r="B186" s="5">
        <v>2.12E-2</v>
      </c>
      <c r="C186" s="6">
        <v>-5.0000000000000001E-4</v>
      </c>
      <c r="D186" s="7">
        <v>2.07E-2</v>
      </c>
      <c r="I186" s="5">
        <f t="shared" si="15"/>
        <v>2.12E-2</v>
      </c>
      <c r="J186" s="6">
        <f t="shared" si="16"/>
        <v>-6.6320556583945867E-2</v>
      </c>
      <c r="K186" s="7">
        <f t="shared" si="17"/>
        <v>-4.6526552383525432E-2</v>
      </c>
    </row>
    <row r="187" spans="1:11" x14ac:dyDescent="0.25">
      <c r="A187" s="11">
        <v>19794</v>
      </c>
      <c r="B187" s="5">
        <v>2.0299999999999999E-2</v>
      </c>
      <c r="C187" s="6">
        <v>4.3099999999999999E-2</v>
      </c>
      <c r="D187" s="7">
        <v>6.3299999999999995E-2</v>
      </c>
      <c r="I187" s="5">
        <f t="shared" si="15"/>
        <v>2.0299999999999999E-2</v>
      </c>
      <c r="J187" s="6">
        <f t="shared" si="16"/>
        <v>-2.3022485742587827E-2</v>
      </c>
      <c r="K187" s="7">
        <f t="shared" si="17"/>
        <v>-3.1898422031623186E-3</v>
      </c>
    </row>
    <row r="188" spans="1:11" x14ac:dyDescent="0.25">
      <c r="A188" s="11">
        <v>19793</v>
      </c>
      <c r="B188" s="5">
        <v>2.0799999999999999E-2</v>
      </c>
      <c r="C188" s="6">
        <v>8.6900000000000005E-2</v>
      </c>
      <c r="D188" s="7">
        <v>0.1077</v>
      </c>
      <c r="I188" s="5">
        <f t="shared" si="15"/>
        <v>2.0799999999999999E-2</v>
      </c>
      <c r="J188" s="6">
        <f t="shared" si="16"/>
        <v>0.14743679630771167</v>
      </c>
      <c r="K188" s="7">
        <f t="shared" si="17"/>
        <v>0.17130348167091203</v>
      </c>
    </row>
    <row r="189" spans="1:11" x14ac:dyDescent="0.25">
      <c r="A189" s="11">
        <v>19792</v>
      </c>
      <c r="B189" s="5">
        <v>2.0199999999999999E-2</v>
      </c>
      <c r="C189" s="6">
        <v>4.6800000000000001E-2</v>
      </c>
      <c r="D189" s="7">
        <v>6.7000000000000004E-2</v>
      </c>
      <c r="I189" s="5">
        <f t="shared" si="15"/>
        <v>2.0199999999999999E-2</v>
      </c>
      <c r="J189" s="6">
        <f t="shared" si="16"/>
        <v>7.4879411753701677E-2</v>
      </c>
      <c r="K189" s="7">
        <f t="shared" si="17"/>
        <v>9.6591975871126445E-2</v>
      </c>
    </row>
    <row r="190" spans="1:11" x14ac:dyDescent="0.25">
      <c r="A190" s="11">
        <v>19791</v>
      </c>
      <c r="B190" s="5">
        <v>2.0199999999999999E-2</v>
      </c>
      <c r="C190" s="6">
        <v>2.8199999999999999E-2</v>
      </c>
      <c r="D190" s="7">
        <v>4.8399999999999999E-2</v>
      </c>
      <c r="I190" s="5">
        <f t="shared" si="15"/>
        <v>2.0199999999999999E-2</v>
      </c>
      <c r="J190" s="6">
        <f t="shared" si="16"/>
        <v>3.4540512331481026E-2</v>
      </c>
      <c r="K190" s="7">
        <f t="shared" si="17"/>
        <v>5.5438230680576961E-2</v>
      </c>
    </row>
    <row r="191" spans="1:11" x14ac:dyDescent="0.25">
      <c r="A191" s="11">
        <v>19784</v>
      </c>
      <c r="B191" s="5">
        <v>2.0199999999999999E-2</v>
      </c>
      <c r="C191" s="6">
        <v>2.4E-2</v>
      </c>
      <c r="D191" s="7">
        <v>4.4200000000000003E-2</v>
      </c>
      <c r="I191" s="5">
        <f t="shared" si="15"/>
        <v>2.0199999999999999E-2</v>
      </c>
      <c r="J191" s="6">
        <f t="shared" si="16"/>
        <v>2.4754822896604883E-2</v>
      </c>
      <c r="K191" s="7">
        <f t="shared" si="17"/>
        <v>4.5454870319116214E-2</v>
      </c>
    </row>
    <row r="192" spans="1:11" x14ac:dyDescent="0.25">
      <c r="A192" s="11">
        <v>19783</v>
      </c>
      <c r="B192" s="5">
        <v>2.3099999999999999E-2</v>
      </c>
      <c r="C192" s="6">
        <v>2.35E-2</v>
      </c>
      <c r="D192" s="7">
        <v>4.6600000000000003E-2</v>
      </c>
      <c r="I192" s="5">
        <f t="shared" si="15"/>
        <v>2.3099999999999999E-2</v>
      </c>
      <c r="J192" s="6">
        <f t="shared" si="16"/>
        <v>3.4067520552468374E-2</v>
      </c>
      <c r="K192" s="7">
        <f t="shared" si="17"/>
        <v>5.7954480277230269E-2</v>
      </c>
    </row>
    <row r="193" spans="1:11" x14ac:dyDescent="0.25">
      <c r="A193" s="11">
        <v>19782</v>
      </c>
      <c r="B193" s="5">
        <v>2.0899999999999998E-2</v>
      </c>
      <c r="C193" s="6">
        <v>1.6500000000000001E-2</v>
      </c>
      <c r="D193" s="7">
        <v>3.7400000000000003E-2</v>
      </c>
      <c r="I193" s="5">
        <f t="shared" si="15"/>
        <v>2.0899999999999998E-2</v>
      </c>
      <c r="J193" s="6">
        <f t="shared" si="16"/>
        <v>2.4350158124690796E-2</v>
      </c>
      <c r="K193" s="7">
        <f t="shared" si="17"/>
        <v>4.5759076429496615E-2</v>
      </c>
    </row>
    <row r="194" spans="1:11" x14ac:dyDescent="0.25">
      <c r="A194" s="11">
        <v>19781</v>
      </c>
      <c r="B194" s="8">
        <v>2.0299999999999999E-2</v>
      </c>
      <c r="C194" s="9">
        <v>1.1299999999999999E-2</v>
      </c>
      <c r="D194" s="10">
        <v>3.1600000000000003E-2</v>
      </c>
      <c r="I194" s="8">
        <f t="shared" si="15"/>
        <v>2.0299999999999999E-2</v>
      </c>
      <c r="J194" s="9">
        <f t="shared" si="16"/>
        <v>2.835899746327037E-2</v>
      </c>
      <c r="K194" s="10">
        <f t="shared" si="17"/>
        <v>4.9234685111774645E-2</v>
      </c>
    </row>
  </sheetData>
  <mergeCells count="8">
    <mergeCell ref="I5:K5"/>
    <mergeCell ref="M3:N3"/>
    <mergeCell ref="M4:N4"/>
    <mergeCell ref="A2:B2"/>
    <mergeCell ref="A1:B1"/>
    <mergeCell ref="B5:D5"/>
    <mergeCell ref="F3:G3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66" t="s">
        <v>17</v>
      </c>
      <c r="B1" s="65"/>
      <c r="C1" s="15" t="s">
        <v>5</v>
      </c>
      <c r="D1" s="13"/>
    </row>
    <row r="2" spans="1:14" x14ac:dyDescent="0.25">
      <c r="A2" s="64" t="s">
        <v>18</v>
      </c>
      <c r="B2" s="65"/>
      <c r="C2" s="18">
        <f>CORREL(C7:C86,C9:C88)</f>
        <v>0.64660393253800508</v>
      </c>
      <c r="D2" s="17"/>
    </row>
    <row r="3" spans="1:14" x14ac:dyDescent="0.25">
      <c r="F3" s="61" t="s">
        <v>1</v>
      </c>
      <c r="G3" s="60"/>
      <c r="M3" s="61" t="s">
        <v>19</v>
      </c>
      <c r="N3" s="60"/>
    </row>
    <row r="4" spans="1:14" x14ac:dyDescent="0.25">
      <c r="F4" s="62">
        <f t="array" ref="F4">+(STDEV(D7:D86+1)*SQRT(4))</f>
        <v>6.5625507351866424E-2</v>
      </c>
      <c r="G4" s="63"/>
      <c r="M4" s="67">
        <f t="array" ref="M4">+(STDEV(K7:K86+1)*SQRT(4))</f>
        <v>0.10959466277443264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9.7999999999999997E-3</v>
      </c>
      <c r="C7" s="6">
        <v>1.9E-3</v>
      </c>
      <c r="D7" s="7">
        <v>1.17E-2</v>
      </c>
      <c r="I7" s="5">
        <f t="shared" ref="I7:I38" si="0">+B7</f>
        <v>9.7999999999999997E-3</v>
      </c>
      <c r="J7" s="6">
        <f t="shared" ref="J7:J38" si="1">(C7-($C$2*C8))/(1-$C$2)</f>
        <v>3.9126548970958679E-3</v>
      </c>
      <c r="K7" s="7">
        <f t="shared" ref="K7:K38" si="2">(1+I7)*(1+J7)-1</f>
        <v>1.3750998915087465E-2</v>
      </c>
    </row>
    <row r="8" spans="1:14" x14ac:dyDescent="0.25">
      <c r="A8">
        <v>20243</v>
      </c>
      <c r="B8" s="5">
        <v>0.01</v>
      </c>
      <c r="C8" s="6">
        <v>8.0000000000000004E-4</v>
      </c>
      <c r="D8" s="7">
        <v>1.0800000000000001E-2</v>
      </c>
      <c r="I8" s="5">
        <f t="shared" si="0"/>
        <v>0.01</v>
      </c>
      <c r="J8" s="6">
        <f t="shared" si="1"/>
        <v>1.6535301922749508E-2</v>
      </c>
      <c r="K8" s="7">
        <f t="shared" si="2"/>
        <v>2.6700654941977042E-2</v>
      </c>
    </row>
    <row r="9" spans="1:14" x14ac:dyDescent="0.25">
      <c r="A9">
        <v>20242</v>
      </c>
      <c r="B9" s="5">
        <v>9.7999999999999997E-3</v>
      </c>
      <c r="C9" s="6">
        <v>-7.7999999999999996E-3</v>
      </c>
      <c r="D9" s="7">
        <v>2E-3</v>
      </c>
      <c r="I9" s="5">
        <f t="shared" si="0"/>
        <v>9.7999999999999997E-3</v>
      </c>
      <c r="J9" s="6">
        <f t="shared" si="1"/>
        <v>-6.7021882379477088E-3</v>
      </c>
      <c r="K9" s="7">
        <f t="shared" si="2"/>
        <v>3.0321303173204139E-3</v>
      </c>
    </row>
    <row r="10" spans="1:14" x14ac:dyDescent="0.25">
      <c r="A10">
        <v>20241</v>
      </c>
      <c r="B10" s="5">
        <v>9.5999999999999992E-3</v>
      </c>
      <c r="C10" s="6">
        <v>-8.3999999999999995E-3</v>
      </c>
      <c r="D10" s="7">
        <v>1.2999999999999999E-3</v>
      </c>
      <c r="I10" s="5">
        <f t="shared" si="0"/>
        <v>9.5999999999999992E-3</v>
      </c>
      <c r="J10" s="6">
        <f t="shared" si="1"/>
        <v>3.4963564601065505E-2</v>
      </c>
      <c r="K10" s="7">
        <f t="shared" si="2"/>
        <v>4.4899214821235711E-2</v>
      </c>
    </row>
    <row r="11" spans="1:14" x14ac:dyDescent="0.25">
      <c r="A11">
        <v>20234</v>
      </c>
      <c r="B11" s="5">
        <v>9.1999999999999998E-3</v>
      </c>
      <c r="C11" s="6">
        <v>-3.2099999999999997E-2</v>
      </c>
      <c r="D11" s="7">
        <v>-2.29E-2</v>
      </c>
      <c r="I11" s="5">
        <f t="shared" si="0"/>
        <v>9.1999999999999998E-3</v>
      </c>
      <c r="J11" s="6">
        <f t="shared" si="1"/>
        <v>-6.997450579080404E-2</v>
      </c>
      <c r="K11" s="7">
        <f t="shared" si="2"/>
        <v>-6.1418271244079281E-2</v>
      </c>
    </row>
    <row r="12" spans="1:14" x14ac:dyDescent="0.25">
      <c r="A12">
        <v>20233</v>
      </c>
      <c r="B12" s="5">
        <v>8.8000000000000005E-3</v>
      </c>
      <c r="C12" s="6">
        <v>-1.14E-2</v>
      </c>
      <c r="D12" s="7">
        <v>-2.5999999999999999E-3</v>
      </c>
      <c r="I12" s="5">
        <f t="shared" si="0"/>
        <v>8.8000000000000005E-3</v>
      </c>
      <c r="J12" s="6">
        <f t="shared" si="1"/>
        <v>-2.983443157599101E-3</v>
      </c>
      <c r="K12" s="7">
        <f t="shared" si="2"/>
        <v>5.7903025426138122E-3</v>
      </c>
    </row>
    <row r="13" spans="1:14" x14ac:dyDescent="0.25">
      <c r="A13">
        <v>20232</v>
      </c>
      <c r="B13" s="5">
        <v>8.6E-3</v>
      </c>
      <c r="C13" s="6">
        <v>-1.6E-2</v>
      </c>
      <c r="D13" s="7">
        <v>-7.4000000000000003E-3</v>
      </c>
      <c r="I13" s="5">
        <f t="shared" si="0"/>
        <v>8.6E-3</v>
      </c>
      <c r="J13" s="6">
        <f t="shared" si="1"/>
        <v>-1.5268125491965136E-2</v>
      </c>
      <c r="K13" s="7">
        <f t="shared" si="2"/>
        <v>-6.7994313711960963E-3</v>
      </c>
    </row>
    <row r="14" spans="1:14" x14ac:dyDescent="0.25">
      <c r="A14">
        <v>20231</v>
      </c>
      <c r="B14" s="5">
        <v>8.3999999999999995E-3</v>
      </c>
      <c r="C14" s="6">
        <v>-1.6400000000000001E-2</v>
      </c>
      <c r="D14" s="7">
        <v>-8.0999999999999996E-3</v>
      </c>
      <c r="I14" s="5">
        <f t="shared" si="0"/>
        <v>8.3999999999999995E-3</v>
      </c>
      <c r="J14" s="6">
        <f t="shared" si="1"/>
        <v>3.2635592038335673E-2</v>
      </c>
      <c r="K14" s="7">
        <f t="shared" si="2"/>
        <v>4.1309731011457629E-2</v>
      </c>
    </row>
    <row r="15" spans="1:14" x14ac:dyDescent="0.25">
      <c r="A15">
        <v>20224</v>
      </c>
      <c r="B15" s="5">
        <v>7.7000000000000002E-3</v>
      </c>
      <c r="C15" s="6">
        <v>-4.3200000000000002E-2</v>
      </c>
      <c r="D15" s="7">
        <v>-3.5499999999999997E-2</v>
      </c>
      <c r="I15" s="5">
        <f t="shared" si="0"/>
        <v>7.7000000000000002E-3</v>
      </c>
      <c r="J15" s="6">
        <f t="shared" si="1"/>
        <v>-0.12864634881306999</v>
      </c>
      <c r="K15" s="7">
        <f t="shared" si="2"/>
        <v>-0.12193692569893066</v>
      </c>
    </row>
    <row r="16" spans="1:14" x14ac:dyDescent="0.25">
      <c r="A16">
        <v>20223</v>
      </c>
      <c r="B16" s="5">
        <v>7.6E-3</v>
      </c>
      <c r="C16" s="6">
        <v>3.5000000000000001E-3</v>
      </c>
      <c r="D16" s="7">
        <v>1.12E-2</v>
      </c>
      <c r="I16" s="5">
        <f t="shared" si="0"/>
        <v>7.6E-3</v>
      </c>
      <c r="J16" s="6">
        <f t="shared" si="1"/>
        <v>-8.3410097829139732E-2</v>
      </c>
      <c r="K16" s="7">
        <f t="shared" si="2"/>
        <v>-7.6444014572641161E-2</v>
      </c>
    </row>
    <row r="17" spans="1:11" x14ac:dyDescent="0.25">
      <c r="A17">
        <v>20222</v>
      </c>
      <c r="B17" s="5">
        <v>7.7999999999999996E-3</v>
      </c>
      <c r="C17" s="6">
        <v>5.0999999999999997E-2</v>
      </c>
      <c r="D17" s="7">
        <v>5.8799999999999998E-2</v>
      </c>
      <c r="I17" s="5">
        <f t="shared" si="0"/>
        <v>7.7999999999999996E-3</v>
      </c>
      <c r="J17" s="6">
        <f t="shared" si="1"/>
        <v>-4.0484313504357633E-2</v>
      </c>
      <c r="K17" s="7">
        <f t="shared" si="2"/>
        <v>-3.3000091149691602E-2</v>
      </c>
    </row>
    <row r="18" spans="1:11" x14ac:dyDescent="0.25">
      <c r="A18">
        <v>20221</v>
      </c>
      <c r="B18" s="5">
        <v>8.3999999999999995E-3</v>
      </c>
      <c r="C18" s="6">
        <v>0.10100000000000001</v>
      </c>
      <c r="D18" s="7">
        <v>0.1094</v>
      </c>
      <c r="I18" s="5">
        <f t="shared" si="0"/>
        <v>8.3999999999999995E-3</v>
      </c>
      <c r="J18" s="6">
        <f t="shared" si="1"/>
        <v>5.9283153042012968E-2</v>
      </c>
      <c r="K18" s="7">
        <f t="shared" si="2"/>
        <v>6.8181131527565997E-2</v>
      </c>
    </row>
    <row r="19" spans="1:11" x14ac:dyDescent="0.25">
      <c r="A19">
        <v>20214</v>
      </c>
      <c r="B19" s="5">
        <v>9.1999999999999998E-3</v>
      </c>
      <c r="C19" s="6">
        <v>0.12379999999999999</v>
      </c>
      <c r="D19" s="7">
        <v>0.13300000000000001</v>
      </c>
      <c r="I19" s="5">
        <f t="shared" si="0"/>
        <v>9.1999999999999998E-3</v>
      </c>
      <c r="J19" s="6">
        <f t="shared" si="1"/>
        <v>0.16917621949816136</v>
      </c>
      <c r="K19" s="7">
        <f t="shared" si="2"/>
        <v>0.17993264071754456</v>
      </c>
    </row>
    <row r="20" spans="1:11" x14ac:dyDescent="0.25">
      <c r="A20">
        <v>20213</v>
      </c>
      <c r="B20" s="5">
        <v>9.9000000000000008E-3</v>
      </c>
      <c r="C20" s="6">
        <v>9.9000000000000005E-2</v>
      </c>
      <c r="D20" s="7">
        <v>0.1089</v>
      </c>
      <c r="I20" s="5">
        <f t="shared" si="0"/>
        <v>9.9000000000000008E-3</v>
      </c>
      <c r="J20" s="6">
        <f t="shared" si="1"/>
        <v>0.13705747441781277</v>
      </c>
      <c r="K20" s="7">
        <f t="shared" si="2"/>
        <v>0.14831434341454908</v>
      </c>
    </row>
    <row r="21" spans="1:11" x14ac:dyDescent="0.25">
      <c r="A21">
        <v>20212</v>
      </c>
      <c r="B21" s="5">
        <v>1.06E-2</v>
      </c>
      <c r="C21" s="6">
        <v>7.8200000000000006E-2</v>
      </c>
      <c r="D21" s="7">
        <v>8.8800000000000004E-2</v>
      </c>
      <c r="I21" s="5">
        <f t="shared" si="0"/>
        <v>1.06E-2</v>
      </c>
      <c r="J21" s="6">
        <f t="shared" si="1"/>
        <v>0.15486385471665171</v>
      </c>
      <c r="K21" s="7">
        <f t="shared" si="2"/>
        <v>0.16710541157664816</v>
      </c>
    </row>
    <row r="22" spans="1:11" x14ac:dyDescent="0.25">
      <c r="A22">
        <v>20211</v>
      </c>
      <c r="B22" s="5">
        <v>1.09E-2</v>
      </c>
      <c r="C22" s="6">
        <v>3.6299999999999999E-2</v>
      </c>
      <c r="D22" s="7">
        <v>4.7199999999999999E-2</v>
      </c>
      <c r="I22" s="5">
        <f t="shared" si="0"/>
        <v>1.09E-2</v>
      </c>
      <c r="J22" s="6">
        <f t="shared" si="1"/>
        <v>3.7214843135043571E-2</v>
      </c>
      <c r="K22" s="7">
        <f t="shared" si="2"/>
        <v>4.8520484925215435E-2</v>
      </c>
    </row>
    <row r="23" spans="1:11" x14ac:dyDescent="0.25">
      <c r="A23">
        <v>20204</v>
      </c>
      <c r="B23" s="5">
        <v>1.0999999999999999E-2</v>
      </c>
      <c r="C23" s="6">
        <v>3.5799999999999998E-2</v>
      </c>
      <c r="D23" s="7">
        <v>4.6800000000000001E-2</v>
      </c>
      <c r="I23" s="5">
        <f t="shared" si="0"/>
        <v>1.0999999999999999E-2</v>
      </c>
      <c r="J23" s="6">
        <f t="shared" si="1"/>
        <v>6.617279208344673E-2</v>
      </c>
      <c r="K23" s="7">
        <f t="shared" si="2"/>
        <v>7.7900692796364579E-2</v>
      </c>
    </row>
    <row r="24" spans="1:11" x14ac:dyDescent="0.25">
      <c r="A24">
        <v>20203</v>
      </c>
      <c r="B24" s="5">
        <v>1.12E-2</v>
      </c>
      <c r="C24" s="6">
        <v>1.9199999999999998E-2</v>
      </c>
      <c r="D24" s="7">
        <v>3.04E-2</v>
      </c>
      <c r="I24" s="5">
        <f t="shared" si="0"/>
        <v>1.12E-2</v>
      </c>
      <c r="J24" s="6">
        <f t="shared" si="1"/>
        <v>5.5610756774734323E-2</v>
      </c>
      <c r="K24" s="7">
        <f t="shared" si="2"/>
        <v>6.7433597250611488E-2</v>
      </c>
    </row>
    <row r="25" spans="1:11" x14ac:dyDescent="0.25">
      <c r="A25">
        <v>20202</v>
      </c>
      <c r="B25" s="5">
        <v>1.0999999999999999E-2</v>
      </c>
      <c r="C25" s="6">
        <v>-6.9999999999999999E-4</v>
      </c>
      <c r="D25" s="7">
        <v>1.0200000000000001E-2</v>
      </c>
      <c r="I25" s="5">
        <f t="shared" si="0"/>
        <v>1.0999999999999999E-2</v>
      </c>
      <c r="J25" s="6">
        <f t="shared" si="1"/>
        <v>-2.8694199932333426E-2</v>
      </c>
      <c r="K25" s="7">
        <f t="shared" si="2"/>
        <v>-1.8009836131589241E-2</v>
      </c>
    </row>
    <row r="26" spans="1:11" x14ac:dyDescent="0.25">
      <c r="A26">
        <v>20201</v>
      </c>
      <c r="B26" s="5">
        <v>1.1299999999999999E-2</v>
      </c>
      <c r="C26" s="6">
        <v>1.46E-2</v>
      </c>
      <c r="D26" s="7">
        <v>2.5899999999999999E-2</v>
      </c>
      <c r="I26" s="5">
        <f t="shared" si="0"/>
        <v>1.1299999999999999E-2</v>
      </c>
      <c r="J26" s="6">
        <f t="shared" si="1"/>
        <v>5.0856313955468082E-3</v>
      </c>
      <c r="K26" s="7">
        <f t="shared" si="2"/>
        <v>1.6443099030316599E-2</v>
      </c>
    </row>
    <row r="27" spans="1:11" x14ac:dyDescent="0.25">
      <c r="A27">
        <v>20194</v>
      </c>
      <c r="B27" s="5">
        <v>1.1299999999999999E-2</v>
      </c>
      <c r="C27" s="6">
        <v>1.9800000000000002E-2</v>
      </c>
      <c r="D27" s="7">
        <v>3.1199999999999999E-2</v>
      </c>
      <c r="I27" s="5">
        <f t="shared" si="0"/>
        <v>1.1299999999999999E-2</v>
      </c>
      <c r="J27" s="6">
        <f t="shared" si="1"/>
        <v>1.9251094118973858E-2</v>
      </c>
      <c r="K27" s="7">
        <f t="shared" si="2"/>
        <v>3.0768631482518405E-2</v>
      </c>
    </row>
    <row r="28" spans="1:11" x14ac:dyDescent="0.25">
      <c r="A28">
        <v>20193</v>
      </c>
      <c r="B28" s="5">
        <v>1.15E-2</v>
      </c>
      <c r="C28" s="6">
        <v>2.01E-2</v>
      </c>
      <c r="D28" s="7">
        <v>3.1600000000000003E-2</v>
      </c>
      <c r="I28" s="5">
        <f t="shared" si="0"/>
        <v>1.15E-2</v>
      </c>
      <c r="J28" s="6">
        <f t="shared" si="1"/>
        <v>1.552578432478212E-2</v>
      </c>
      <c r="K28" s="7">
        <f t="shared" si="2"/>
        <v>2.7204330844517122E-2</v>
      </c>
    </row>
    <row r="29" spans="1:11" x14ac:dyDescent="0.25">
      <c r="A29">
        <v>20192</v>
      </c>
      <c r="B29" s="5">
        <v>1.17E-2</v>
      </c>
      <c r="C29" s="6">
        <v>2.2599999999999999E-2</v>
      </c>
      <c r="D29" s="7">
        <v>3.4299999999999997E-2</v>
      </c>
      <c r="I29" s="5">
        <f t="shared" si="0"/>
        <v>1.17E-2</v>
      </c>
      <c r="J29" s="6">
        <f t="shared" si="1"/>
        <v>3.0101713707357321E-2</v>
      </c>
      <c r="K29" s="7">
        <f t="shared" si="2"/>
        <v>4.2153903757733424E-2</v>
      </c>
    </row>
    <row r="30" spans="1:11" x14ac:dyDescent="0.25">
      <c r="A30">
        <v>20191</v>
      </c>
      <c r="B30" s="5">
        <v>1.1599999999999999E-2</v>
      </c>
      <c r="C30" s="6">
        <v>1.8499999999999999E-2</v>
      </c>
      <c r="D30" s="7">
        <v>3.0200000000000001E-2</v>
      </c>
      <c r="I30" s="5">
        <f t="shared" si="0"/>
        <v>1.1599999999999999E-2</v>
      </c>
      <c r="J30" s="6">
        <f t="shared" si="1"/>
        <v>1.0998286292642675E-2</v>
      </c>
      <c r="K30" s="7">
        <f t="shared" si="2"/>
        <v>2.2725866413637386E-2</v>
      </c>
    </row>
    <row r="31" spans="1:11" x14ac:dyDescent="0.25">
      <c r="A31">
        <v>20184</v>
      </c>
      <c r="B31" s="5">
        <v>1.17E-2</v>
      </c>
      <c r="C31" s="6">
        <v>2.2599999999999999E-2</v>
      </c>
      <c r="D31" s="7">
        <v>3.4299999999999997E-2</v>
      </c>
      <c r="I31" s="5">
        <f t="shared" si="0"/>
        <v>1.17E-2</v>
      </c>
      <c r="J31" s="6">
        <f t="shared" si="1"/>
        <v>2.4429686270087146E-2</v>
      </c>
      <c r="K31" s="7">
        <f t="shared" si="2"/>
        <v>3.641551359944728E-2</v>
      </c>
    </row>
    <row r="32" spans="1:11" x14ac:dyDescent="0.25">
      <c r="A32">
        <v>20183</v>
      </c>
      <c r="B32" s="5">
        <v>1.1900000000000001E-2</v>
      </c>
      <c r="C32" s="6">
        <v>2.1600000000000001E-2</v>
      </c>
      <c r="D32" s="7">
        <v>3.3500000000000002E-2</v>
      </c>
      <c r="I32" s="5">
        <f t="shared" si="0"/>
        <v>1.1900000000000001E-2</v>
      </c>
      <c r="J32" s="6">
        <f t="shared" si="1"/>
        <v>1.7574690205808267E-2</v>
      </c>
      <c r="K32" s="7">
        <f t="shared" si="2"/>
        <v>2.9683829019257368E-2</v>
      </c>
    </row>
    <row r="33" spans="1:11" x14ac:dyDescent="0.25">
      <c r="A33">
        <v>20182</v>
      </c>
      <c r="B33" s="5">
        <v>1.2200000000000001E-2</v>
      </c>
      <c r="C33" s="6">
        <v>2.3800000000000002E-2</v>
      </c>
      <c r="D33" s="7">
        <v>3.5900000000000001E-2</v>
      </c>
      <c r="I33" s="5">
        <f t="shared" si="0"/>
        <v>1.2200000000000001E-2</v>
      </c>
      <c r="J33" s="6">
        <f t="shared" si="1"/>
        <v>3.0386870572313752E-2</v>
      </c>
      <c r="K33" s="7">
        <f t="shared" si="2"/>
        <v>4.2957590393295941E-2</v>
      </c>
    </row>
    <row r="34" spans="1:11" x14ac:dyDescent="0.25">
      <c r="A34">
        <v>20181</v>
      </c>
      <c r="B34" s="5">
        <v>1.2200000000000001E-2</v>
      </c>
      <c r="C34" s="6">
        <v>2.0199999999999999E-2</v>
      </c>
      <c r="D34" s="7">
        <v>3.2500000000000001E-2</v>
      </c>
      <c r="I34" s="5">
        <f t="shared" si="0"/>
        <v>1.2200000000000001E-2</v>
      </c>
      <c r="J34" s="6">
        <f t="shared" si="1"/>
        <v>1.8736250983930273E-2</v>
      </c>
      <c r="K34" s="7">
        <f t="shared" si="2"/>
        <v>3.1164833245933998E-2</v>
      </c>
    </row>
    <row r="35" spans="1:11" x14ac:dyDescent="0.25">
      <c r="A35">
        <v>20174</v>
      </c>
      <c r="B35" s="5">
        <v>1.2200000000000001E-2</v>
      </c>
      <c r="C35" s="6">
        <v>2.1000000000000001E-2</v>
      </c>
      <c r="D35" s="7">
        <v>3.3300000000000003E-2</v>
      </c>
      <c r="I35" s="5">
        <f t="shared" si="0"/>
        <v>1.2200000000000001E-2</v>
      </c>
      <c r="J35" s="6">
        <f t="shared" si="1"/>
        <v>2.3378592151113306E-2</v>
      </c>
      <c r="K35" s="7">
        <f t="shared" si="2"/>
        <v>3.5863810975356847E-2</v>
      </c>
    </row>
    <row r="36" spans="1:11" x14ac:dyDescent="0.25">
      <c r="A36">
        <v>20173</v>
      </c>
      <c r="B36" s="5">
        <v>1.24E-2</v>
      </c>
      <c r="C36" s="6">
        <v>1.9699999999999999E-2</v>
      </c>
      <c r="D36" s="7">
        <v>3.2099999999999997E-2</v>
      </c>
      <c r="I36" s="5">
        <f t="shared" si="0"/>
        <v>1.24E-2</v>
      </c>
      <c r="J36" s="6">
        <f t="shared" si="1"/>
        <v>2.1163749016069721E-2</v>
      </c>
      <c r="K36" s="7">
        <f t="shared" si="2"/>
        <v>3.3826179503868792E-2</v>
      </c>
    </row>
    <row r="37" spans="1:11" x14ac:dyDescent="0.25">
      <c r="A37">
        <v>20172</v>
      </c>
      <c r="B37" s="5">
        <v>1.2500000000000001E-2</v>
      </c>
      <c r="C37" s="6">
        <v>1.89E-2</v>
      </c>
      <c r="D37" s="7">
        <v>3.1399999999999997E-2</v>
      </c>
      <c r="I37" s="5">
        <f t="shared" si="0"/>
        <v>1.2500000000000001E-2</v>
      </c>
      <c r="J37" s="6">
        <f t="shared" si="1"/>
        <v>2.5669839199322461E-2</v>
      </c>
      <c r="K37" s="7">
        <f t="shared" si="2"/>
        <v>3.849071218931388E-2</v>
      </c>
    </row>
    <row r="38" spans="1:11" x14ac:dyDescent="0.25">
      <c r="A38">
        <v>20171</v>
      </c>
      <c r="B38" s="5">
        <v>1.2500000000000001E-2</v>
      </c>
      <c r="C38" s="6">
        <v>1.52E-2</v>
      </c>
      <c r="D38" s="7">
        <v>2.7799999999999998E-2</v>
      </c>
      <c r="I38" s="5">
        <f t="shared" si="0"/>
        <v>1.2500000000000001E-2</v>
      </c>
      <c r="J38" s="6">
        <f t="shared" si="1"/>
        <v>9.8939098167472542E-3</v>
      </c>
      <c r="K38" s="7">
        <f t="shared" si="2"/>
        <v>2.2517583689456444E-2</v>
      </c>
    </row>
    <row r="39" spans="1:11" x14ac:dyDescent="0.25">
      <c r="A39">
        <v>20164</v>
      </c>
      <c r="B39" s="5">
        <v>1.2800000000000001E-2</v>
      </c>
      <c r="C39" s="6">
        <v>1.8100000000000002E-2</v>
      </c>
      <c r="D39" s="7">
        <v>3.09E-2</v>
      </c>
      <c r="I39" s="5">
        <f t="shared" ref="I39:I70" si="3">+B39</f>
        <v>1.2800000000000001E-2</v>
      </c>
      <c r="J39" s="6">
        <f t="shared" ref="J39:J70" si="4">(C39-($C$2*C40))/(1-$C$2)</f>
        <v>2.1210466659148157E-2</v>
      </c>
      <c r="K39" s="7">
        <f t="shared" ref="K39:K70" si="5">(1+I39)*(1+J39)-1</f>
        <v>3.42819606323852E-2</v>
      </c>
    </row>
    <row r="40" spans="1:11" x14ac:dyDescent="0.25">
      <c r="A40">
        <v>20163</v>
      </c>
      <c r="B40" s="5">
        <v>1.29E-2</v>
      </c>
      <c r="C40" s="6">
        <v>1.6400000000000001E-2</v>
      </c>
      <c r="D40" s="7">
        <v>2.93E-2</v>
      </c>
      <c r="I40" s="5">
        <f t="shared" si="3"/>
        <v>1.29E-2</v>
      </c>
      <c r="J40" s="6">
        <f t="shared" si="4"/>
        <v>1.731484313504358E-2</v>
      </c>
      <c r="K40" s="7">
        <f t="shared" si="5"/>
        <v>3.0438204611485498E-2</v>
      </c>
    </row>
    <row r="41" spans="1:11" x14ac:dyDescent="0.25">
      <c r="A41">
        <v>20162</v>
      </c>
      <c r="B41" s="5">
        <v>1.3100000000000001E-2</v>
      </c>
      <c r="C41" s="6">
        <v>1.5900000000000001E-2</v>
      </c>
      <c r="D41" s="7">
        <v>2.9000000000000001E-2</v>
      </c>
      <c r="I41" s="5">
        <f t="shared" si="3"/>
        <v>1.3100000000000001E-2</v>
      </c>
      <c r="J41" s="6">
        <f t="shared" si="4"/>
        <v>1.4436250983930282E-2</v>
      </c>
      <c r="K41" s="7">
        <f t="shared" si="5"/>
        <v>2.7725365871819729E-2</v>
      </c>
    </row>
    <row r="42" spans="1:11" x14ac:dyDescent="0.25">
      <c r="A42">
        <v>20161</v>
      </c>
      <c r="B42" s="5">
        <v>1.3100000000000001E-2</v>
      </c>
      <c r="C42" s="6">
        <v>1.67E-2</v>
      </c>
      <c r="D42" s="7">
        <v>2.98E-2</v>
      </c>
      <c r="I42" s="5">
        <f t="shared" si="3"/>
        <v>1.3100000000000001E-2</v>
      </c>
      <c r="J42" s="6">
        <f t="shared" si="4"/>
        <v>1.1576878443755972E-2</v>
      </c>
      <c r="K42" s="7">
        <f t="shared" si="5"/>
        <v>2.4828535551369324E-2</v>
      </c>
    </row>
    <row r="43" spans="1:11" x14ac:dyDescent="0.25">
      <c r="A43">
        <v>20154</v>
      </c>
      <c r="B43" s="5">
        <v>1.32E-2</v>
      </c>
      <c r="C43" s="6">
        <v>1.95E-2</v>
      </c>
      <c r="D43" s="7">
        <v>3.27E-2</v>
      </c>
      <c r="I43" s="5">
        <f t="shared" si="3"/>
        <v>1.32E-2</v>
      </c>
      <c r="J43" s="6">
        <f t="shared" si="4"/>
        <v>1.2364223546660105E-2</v>
      </c>
      <c r="K43" s="7">
        <f t="shared" si="5"/>
        <v>2.5727431297476233E-2</v>
      </c>
    </row>
    <row r="44" spans="1:11" x14ac:dyDescent="0.25">
      <c r="A44">
        <v>20153</v>
      </c>
      <c r="B44" s="5">
        <v>1.3599999999999999E-2</v>
      </c>
      <c r="C44" s="6">
        <v>2.3400000000000001E-2</v>
      </c>
      <c r="D44" s="7">
        <v>3.6999999999999998E-2</v>
      </c>
      <c r="I44" s="5">
        <f t="shared" si="3"/>
        <v>1.3599999999999999E-2</v>
      </c>
      <c r="J44" s="6">
        <f t="shared" si="4"/>
        <v>2.1204376475895421E-2</v>
      </c>
      <c r="K44" s="7">
        <f t="shared" si="5"/>
        <v>3.5092755995967506E-2</v>
      </c>
    </row>
    <row r="45" spans="1:11" x14ac:dyDescent="0.25">
      <c r="A45">
        <v>20152</v>
      </c>
      <c r="B45" s="5">
        <v>1.35E-2</v>
      </c>
      <c r="C45" s="6">
        <v>2.46E-2</v>
      </c>
      <c r="D45" s="7">
        <v>3.8100000000000002E-2</v>
      </c>
      <c r="I45" s="5">
        <f t="shared" si="3"/>
        <v>1.35E-2</v>
      </c>
      <c r="J45" s="6">
        <f t="shared" si="4"/>
        <v>3.0272027437270175E-2</v>
      </c>
      <c r="K45" s="7">
        <f t="shared" si="5"/>
        <v>4.4180699807673252E-2</v>
      </c>
    </row>
    <row r="46" spans="1:11" x14ac:dyDescent="0.25">
      <c r="A46">
        <v>20151</v>
      </c>
      <c r="B46" s="5">
        <v>1.3599999999999999E-2</v>
      </c>
      <c r="C46" s="6">
        <v>2.1499999999999998E-2</v>
      </c>
      <c r="D46" s="7">
        <v>3.5200000000000002E-2</v>
      </c>
      <c r="I46" s="5">
        <f t="shared" si="3"/>
        <v>1.3599999999999999E-2</v>
      </c>
      <c r="J46" s="6">
        <f t="shared" si="4"/>
        <v>1.5096098054694964E-2</v>
      </c>
      <c r="K46" s="7">
        <f t="shared" si="5"/>
        <v>2.890140498823901E-2</v>
      </c>
    </row>
    <row r="47" spans="1:11" x14ac:dyDescent="0.25">
      <c r="A47">
        <v>20144</v>
      </c>
      <c r="B47" s="5">
        <v>1.4E-2</v>
      </c>
      <c r="C47" s="6">
        <v>2.5000000000000001E-2</v>
      </c>
      <c r="D47" s="7">
        <v>3.9E-2</v>
      </c>
      <c r="I47" s="5">
        <f t="shared" si="3"/>
        <v>1.4E-2</v>
      </c>
      <c r="J47" s="6">
        <f t="shared" si="4"/>
        <v>4.3296862700871526E-2</v>
      </c>
      <c r="K47" s="7">
        <f t="shared" si="5"/>
        <v>5.7903018778683757E-2</v>
      </c>
    </row>
    <row r="48" spans="1:11" x14ac:dyDescent="0.25">
      <c r="A48">
        <v>20143</v>
      </c>
      <c r="B48" s="5">
        <v>1.4200000000000001E-2</v>
      </c>
      <c r="C48" s="6">
        <v>1.4999999999999999E-2</v>
      </c>
      <c r="D48" s="7">
        <v>2.92E-2</v>
      </c>
      <c r="I48" s="5">
        <f t="shared" si="3"/>
        <v>1.4200000000000001E-2</v>
      </c>
      <c r="J48" s="6">
        <f t="shared" si="4"/>
        <v>9.3279725627298214E-3</v>
      </c>
      <c r="K48" s="7">
        <f t="shared" si="5"/>
        <v>2.3660429773120439E-2</v>
      </c>
    </row>
    <row r="49" spans="1:11" x14ac:dyDescent="0.25">
      <c r="A49">
        <v>20142</v>
      </c>
      <c r="B49" s="5">
        <v>1.46E-2</v>
      </c>
      <c r="C49" s="6">
        <v>1.8100000000000002E-2</v>
      </c>
      <c r="D49" s="7">
        <v>3.2599999999999997E-2</v>
      </c>
      <c r="I49" s="5">
        <f t="shared" si="3"/>
        <v>1.46E-2</v>
      </c>
      <c r="J49" s="6">
        <f t="shared" si="4"/>
        <v>2.7065462723427046E-2</v>
      </c>
      <c r="K49" s="7">
        <f t="shared" si="5"/>
        <v>4.206061847918896E-2</v>
      </c>
    </row>
    <row r="50" spans="1:11" x14ac:dyDescent="0.25">
      <c r="A50">
        <v>20141</v>
      </c>
      <c r="B50" s="5">
        <v>1.43E-2</v>
      </c>
      <c r="C50" s="6">
        <v>1.32E-2</v>
      </c>
      <c r="D50" s="7">
        <v>2.75E-2</v>
      </c>
      <c r="I50" s="5">
        <f t="shared" si="3"/>
        <v>1.43E-2</v>
      </c>
      <c r="J50" s="6">
        <f t="shared" si="4"/>
        <v>9.9065647138431284E-3</v>
      </c>
      <c r="K50" s="7">
        <f t="shared" si="5"/>
        <v>2.434822858925112E-2</v>
      </c>
    </row>
    <row r="51" spans="1:11" x14ac:dyDescent="0.25">
      <c r="A51">
        <v>20134</v>
      </c>
      <c r="B51" s="5">
        <v>1.4500000000000001E-2</v>
      </c>
      <c r="C51" s="6">
        <v>1.4999999999999999E-2</v>
      </c>
      <c r="D51" s="7">
        <v>2.9499999999999998E-2</v>
      </c>
      <c r="I51" s="5">
        <f t="shared" si="3"/>
        <v>1.4500000000000001E-2</v>
      </c>
      <c r="J51" s="6">
        <f t="shared" si="4"/>
        <v>1.2072501967860557E-2</v>
      </c>
      <c r="K51" s="7">
        <f t="shared" si="5"/>
        <v>2.6747553246394329E-2</v>
      </c>
    </row>
    <row r="52" spans="1:11" x14ac:dyDescent="0.25">
      <c r="A52">
        <v>20133</v>
      </c>
      <c r="B52" s="5">
        <v>1.46E-2</v>
      </c>
      <c r="C52" s="6">
        <v>1.66E-2</v>
      </c>
      <c r="D52" s="7">
        <v>3.1300000000000001E-2</v>
      </c>
      <c r="I52" s="5">
        <f t="shared" si="3"/>
        <v>1.46E-2</v>
      </c>
      <c r="J52" s="6">
        <f t="shared" si="4"/>
        <v>1.4953282356921562E-2</v>
      </c>
      <c r="K52" s="7">
        <f t="shared" si="5"/>
        <v>2.9771600279332677E-2</v>
      </c>
    </row>
    <row r="53" spans="1:11" x14ac:dyDescent="0.25">
      <c r="A53">
        <v>20132</v>
      </c>
      <c r="B53" s="5">
        <v>1.4800000000000001E-2</v>
      </c>
      <c r="C53" s="6">
        <v>1.7500000000000002E-2</v>
      </c>
      <c r="D53" s="7">
        <v>3.2300000000000002E-2</v>
      </c>
      <c r="I53" s="5">
        <f t="shared" si="3"/>
        <v>1.4800000000000001E-2</v>
      </c>
      <c r="J53" s="6">
        <f t="shared" si="4"/>
        <v>3.1588584279671081E-2</v>
      </c>
      <c r="K53" s="7">
        <f t="shared" si="5"/>
        <v>4.6856095327010072E-2</v>
      </c>
    </row>
    <row r="54" spans="1:11" x14ac:dyDescent="0.25">
      <c r="A54">
        <v>20131</v>
      </c>
      <c r="B54" s="5">
        <v>1.5100000000000001E-2</v>
      </c>
      <c r="C54" s="6">
        <v>9.7999999999999997E-3</v>
      </c>
      <c r="D54" s="7">
        <v>2.4899999999999999E-2</v>
      </c>
      <c r="I54" s="5">
        <f t="shared" si="3"/>
        <v>1.5100000000000001E-2</v>
      </c>
      <c r="J54" s="6">
        <f t="shared" si="4"/>
        <v>8.8851568649564241E-3</v>
      </c>
      <c r="K54" s="7">
        <f t="shared" si="5"/>
        <v>2.4119322733617166E-2</v>
      </c>
    </row>
    <row r="55" spans="1:11" x14ac:dyDescent="0.25">
      <c r="A55">
        <v>20124</v>
      </c>
      <c r="B55" s="5">
        <v>1.49E-2</v>
      </c>
      <c r="C55" s="6">
        <v>1.03E-2</v>
      </c>
      <c r="D55" s="7">
        <v>2.53E-2</v>
      </c>
      <c r="I55" s="5">
        <f t="shared" si="3"/>
        <v>1.49E-2</v>
      </c>
      <c r="J55" s="6">
        <f t="shared" si="4"/>
        <v>1.4691247048209165E-2</v>
      </c>
      <c r="K55" s="7">
        <f t="shared" si="5"/>
        <v>2.9810146629227541E-2</v>
      </c>
    </row>
    <row r="56" spans="1:11" x14ac:dyDescent="0.25">
      <c r="A56">
        <v>20123</v>
      </c>
      <c r="B56" s="5">
        <v>1.5100000000000001E-2</v>
      </c>
      <c r="C56" s="6">
        <v>7.9000000000000008E-3</v>
      </c>
      <c r="D56" s="7">
        <v>2.3099999999999999E-2</v>
      </c>
      <c r="I56" s="5">
        <f t="shared" si="3"/>
        <v>1.5100000000000001E-2</v>
      </c>
      <c r="J56" s="6">
        <f t="shared" si="4"/>
        <v>-2.3462431124880515E-3</v>
      </c>
      <c r="K56" s="7">
        <f t="shared" si="5"/>
        <v>1.2718328616513119E-2</v>
      </c>
    </row>
    <row r="57" spans="1:11" x14ac:dyDescent="0.25">
      <c r="A57">
        <v>20122</v>
      </c>
      <c r="B57" s="5">
        <v>1.5599999999999999E-2</v>
      </c>
      <c r="C57" s="6">
        <v>1.35E-2</v>
      </c>
      <c r="D57" s="7">
        <v>2.92E-2</v>
      </c>
      <c r="I57" s="5">
        <f t="shared" si="3"/>
        <v>1.5599999999999999E-2</v>
      </c>
      <c r="J57" s="6">
        <f t="shared" si="4"/>
        <v>1.6976403913165589E-2</v>
      </c>
      <c r="K57" s="7">
        <f t="shared" si="5"/>
        <v>3.2841235814211167E-2</v>
      </c>
    </row>
    <row r="58" spans="1:11" x14ac:dyDescent="0.25">
      <c r="A58">
        <v>20121</v>
      </c>
      <c r="B58" s="5">
        <v>1.55E-2</v>
      </c>
      <c r="C58" s="6">
        <v>1.1599999999999999E-2</v>
      </c>
      <c r="D58" s="7">
        <v>2.7099999999999999E-2</v>
      </c>
      <c r="I58" s="5">
        <f t="shared" si="3"/>
        <v>1.55E-2</v>
      </c>
      <c r="J58" s="6">
        <f t="shared" si="4"/>
        <v>1.1965937254017426E-2</v>
      </c>
      <c r="K58" s="7">
        <f t="shared" si="5"/>
        <v>2.765140928145482E-2</v>
      </c>
    </row>
    <row r="59" spans="1:11" x14ac:dyDescent="0.25">
      <c r="A59">
        <v>20114</v>
      </c>
      <c r="B59" s="5">
        <v>1.5699999999999999E-2</v>
      </c>
      <c r="C59" s="6">
        <v>1.14E-2</v>
      </c>
      <c r="D59" s="7">
        <v>2.7E-2</v>
      </c>
      <c r="I59" s="5">
        <f t="shared" si="3"/>
        <v>1.5699999999999999E-2</v>
      </c>
      <c r="J59" s="6">
        <f t="shared" si="4"/>
        <v>-1.2702350154905834E-4</v>
      </c>
      <c r="K59" s="7">
        <f t="shared" si="5"/>
        <v>1.5570982229476726E-2</v>
      </c>
    </row>
    <row r="60" spans="1:11" x14ac:dyDescent="0.25">
      <c r="A60">
        <v>20113</v>
      </c>
      <c r="B60" s="5">
        <v>1.5800000000000002E-2</v>
      </c>
      <c r="C60" s="6">
        <v>1.77E-2</v>
      </c>
      <c r="D60" s="7">
        <v>3.3500000000000002E-2</v>
      </c>
      <c r="I60" s="5">
        <f t="shared" si="3"/>
        <v>1.5800000000000002E-2</v>
      </c>
      <c r="J60" s="6">
        <f t="shared" si="4"/>
        <v>-1.8776430899325261E-3</v>
      </c>
      <c r="K60" s="7">
        <f t="shared" si="5"/>
        <v>1.3892690149246656E-2</v>
      </c>
    </row>
    <row r="61" spans="1:11" x14ac:dyDescent="0.25">
      <c r="A61">
        <v>20112</v>
      </c>
      <c r="B61" s="5">
        <v>1.6400000000000001E-2</v>
      </c>
      <c r="C61" s="6">
        <v>2.8400000000000002E-2</v>
      </c>
      <c r="D61" s="7">
        <v>4.48E-2</v>
      </c>
      <c r="I61" s="5">
        <f t="shared" si="3"/>
        <v>1.6400000000000001E-2</v>
      </c>
      <c r="J61" s="6">
        <f t="shared" si="4"/>
        <v>4.9258423478993528E-2</v>
      </c>
      <c r="K61" s="7">
        <f t="shared" si="5"/>
        <v>6.6466261624049006E-2</v>
      </c>
    </row>
    <row r="62" spans="1:11" x14ac:dyDescent="0.25">
      <c r="A62">
        <v>20111</v>
      </c>
      <c r="B62" s="5">
        <v>1.6500000000000001E-2</v>
      </c>
      <c r="C62" s="6">
        <v>1.7000000000000001E-2</v>
      </c>
      <c r="D62" s="7">
        <v>3.3500000000000002E-2</v>
      </c>
      <c r="I62" s="5">
        <f t="shared" si="3"/>
        <v>1.6500000000000001E-2</v>
      </c>
      <c r="J62" s="6">
        <f t="shared" si="4"/>
        <v>1.4804376475895421E-2</v>
      </c>
      <c r="K62" s="7">
        <f t="shared" si="5"/>
        <v>3.1548648687747649E-2</v>
      </c>
    </row>
    <row r="63" spans="1:11" x14ac:dyDescent="0.25">
      <c r="A63">
        <v>20104</v>
      </c>
      <c r="B63" s="5">
        <v>1.7000000000000001E-2</v>
      </c>
      <c r="C63" s="6">
        <v>1.8200000000000001E-2</v>
      </c>
      <c r="D63" s="7">
        <v>3.5099999999999999E-2</v>
      </c>
      <c r="I63" s="5">
        <f t="shared" si="3"/>
        <v>1.7000000000000001E-2</v>
      </c>
      <c r="J63" s="6">
        <f t="shared" si="4"/>
        <v>3.3020458787705938E-2</v>
      </c>
      <c r="K63" s="7">
        <f t="shared" si="5"/>
        <v>5.0581806587096878E-2</v>
      </c>
    </row>
    <row r="64" spans="1:11" x14ac:dyDescent="0.25">
      <c r="A64">
        <v>20103</v>
      </c>
      <c r="B64" s="5">
        <v>1.7999999999999999E-2</v>
      </c>
      <c r="C64" s="6">
        <v>1.01E-2</v>
      </c>
      <c r="D64" s="7">
        <v>2.81E-2</v>
      </c>
      <c r="I64" s="5">
        <f t="shared" si="3"/>
        <v>1.7999999999999999E-2</v>
      </c>
      <c r="J64" s="6">
        <f t="shared" si="4"/>
        <v>2.144405487454034E-2</v>
      </c>
      <c r="K64" s="7">
        <f t="shared" si="5"/>
        <v>3.9830047862281948E-2</v>
      </c>
    </row>
    <row r="65" spans="1:11" x14ac:dyDescent="0.25">
      <c r="A65">
        <v>20102</v>
      </c>
      <c r="B65" s="5">
        <v>1.8100000000000002E-2</v>
      </c>
      <c r="C65" s="6">
        <v>3.8999999999999998E-3</v>
      </c>
      <c r="D65" s="7">
        <v>2.2100000000000002E-2</v>
      </c>
      <c r="I65" s="5">
        <f t="shared" si="3"/>
        <v>1.8100000000000002E-2</v>
      </c>
      <c r="J65" s="6">
        <f t="shared" si="4"/>
        <v>3.226013718635086E-2</v>
      </c>
      <c r="K65" s="7">
        <f t="shared" si="5"/>
        <v>5.0944045669423899E-2</v>
      </c>
    </row>
    <row r="66" spans="1:11" x14ac:dyDescent="0.25">
      <c r="A66">
        <v>20101</v>
      </c>
      <c r="B66" s="5">
        <v>1.77E-2</v>
      </c>
      <c r="C66" s="6">
        <v>-1.1599999999999999E-2</v>
      </c>
      <c r="D66" s="7">
        <v>6.1000000000000004E-3</v>
      </c>
      <c r="I66" s="5">
        <f t="shared" si="3"/>
        <v>1.77E-2</v>
      </c>
      <c r="J66" s="6">
        <f t="shared" si="4"/>
        <v>4.749886652381502E-2</v>
      </c>
      <c r="K66" s="7">
        <f t="shared" si="5"/>
        <v>6.6039596461286543E-2</v>
      </c>
    </row>
    <row r="67" spans="1:11" x14ac:dyDescent="0.25">
      <c r="A67">
        <v>20094</v>
      </c>
      <c r="B67" s="5">
        <v>1.7600000000000001E-2</v>
      </c>
      <c r="C67" s="6">
        <v>-4.3900000000000002E-2</v>
      </c>
      <c r="D67" s="7">
        <v>-2.63E-2</v>
      </c>
      <c r="I67" s="5">
        <f t="shared" si="3"/>
        <v>1.7600000000000001E-2</v>
      </c>
      <c r="J67" s="6">
        <f t="shared" si="4"/>
        <v>-2.1028921623910603E-2</v>
      </c>
      <c r="K67" s="7">
        <f t="shared" si="5"/>
        <v>-3.7990306444913857E-3</v>
      </c>
    </row>
    <row r="68" spans="1:11" x14ac:dyDescent="0.25">
      <c r="A68">
        <v>20093</v>
      </c>
      <c r="B68" s="5">
        <v>1.7399999999999999E-2</v>
      </c>
      <c r="C68" s="6">
        <v>-5.6399999999999999E-2</v>
      </c>
      <c r="D68" s="7">
        <v>-3.8899999999999997E-2</v>
      </c>
      <c r="I68" s="5">
        <f t="shared" si="3"/>
        <v>1.7399999999999999E-2</v>
      </c>
      <c r="J68" s="6">
        <f t="shared" si="4"/>
        <v>-3.6639388283058759E-2</v>
      </c>
      <c r="K68" s="7">
        <f t="shared" si="5"/>
        <v>-1.987691363918398E-2</v>
      </c>
    </row>
    <row r="69" spans="1:11" x14ac:dyDescent="0.25">
      <c r="A69">
        <v>20092</v>
      </c>
      <c r="B69" s="5">
        <v>1.6899999999999998E-2</v>
      </c>
      <c r="C69" s="6">
        <v>-6.7199999999999996E-2</v>
      </c>
      <c r="D69" s="7">
        <v>-5.04E-2</v>
      </c>
      <c r="I69" s="5">
        <f t="shared" si="3"/>
        <v>1.6899999999999998E-2</v>
      </c>
      <c r="J69" s="6">
        <f t="shared" si="4"/>
        <v>-2.6397996177056512E-2</v>
      </c>
      <c r="K69" s="7">
        <f t="shared" si="5"/>
        <v>-9.9441223124488998E-3</v>
      </c>
    </row>
    <row r="70" spans="1:11" x14ac:dyDescent="0.25">
      <c r="A70">
        <v>20091</v>
      </c>
      <c r="B70" s="5">
        <v>1.54E-2</v>
      </c>
      <c r="C70" s="6">
        <v>-8.9499999999999996E-2</v>
      </c>
      <c r="D70" s="7">
        <v>-7.4099999999999999E-2</v>
      </c>
      <c r="I70" s="5">
        <f t="shared" si="3"/>
        <v>1.54E-2</v>
      </c>
      <c r="J70" s="6">
        <f t="shared" si="4"/>
        <v>-7.6875164736398632E-2</v>
      </c>
      <c r="K70" s="7">
        <f t="shared" si="5"/>
        <v>-6.2659042273339072E-2</v>
      </c>
    </row>
    <row r="71" spans="1:11" x14ac:dyDescent="0.25">
      <c r="A71">
        <v>20084</v>
      </c>
      <c r="B71" s="5">
        <v>1.4200000000000001E-2</v>
      </c>
      <c r="C71" s="6">
        <v>-9.64E-2</v>
      </c>
      <c r="D71" s="7">
        <v>-8.2199999999999995E-2</v>
      </c>
      <c r="I71" s="5">
        <f t="shared" ref="I71:I102" si="6">+B71</f>
        <v>1.4200000000000001E-2</v>
      </c>
      <c r="J71" s="6">
        <f t="shared" ref="J71:J102" si="7">(C71-($C$2*C72))/(1-$C$2)</f>
        <v>-0.24606833689312904</v>
      </c>
      <c r="K71" s="7">
        <f t="shared" ref="K71:K102" si="8">(1+I71)*(1+J71)-1</f>
        <v>-0.23536250727701147</v>
      </c>
    </row>
    <row r="72" spans="1:11" x14ac:dyDescent="0.25">
      <c r="A72">
        <v>20083</v>
      </c>
      <c r="B72" s="5">
        <v>1.4500000000000001E-2</v>
      </c>
      <c r="C72" s="6">
        <v>-1.46E-2</v>
      </c>
      <c r="D72" s="7">
        <v>0</v>
      </c>
      <c r="I72" s="5">
        <f t="shared" si="6"/>
        <v>1.4500000000000001E-2</v>
      </c>
      <c r="J72" s="6">
        <f t="shared" si="7"/>
        <v>-3.1433113684801797E-2</v>
      </c>
      <c r="K72" s="7">
        <f t="shared" si="8"/>
        <v>-1.73888938332315E-2</v>
      </c>
    </row>
    <row r="73" spans="1:11" x14ac:dyDescent="0.25">
      <c r="A73">
        <v>20082</v>
      </c>
      <c r="B73" s="5">
        <v>1.46E-2</v>
      </c>
      <c r="C73" s="6">
        <v>-5.4000000000000003E-3</v>
      </c>
      <c r="D73" s="7">
        <v>9.1000000000000004E-3</v>
      </c>
      <c r="I73" s="5">
        <f t="shared" si="6"/>
        <v>1.46E-2</v>
      </c>
      <c r="J73" s="6">
        <f t="shared" si="7"/>
        <v>-1.6195148993514197E-2</v>
      </c>
      <c r="K73" s="7">
        <f t="shared" si="8"/>
        <v>-1.8315981688195038E-3</v>
      </c>
    </row>
    <row r="74" spans="1:11" x14ac:dyDescent="0.25">
      <c r="A74">
        <v>20081</v>
      </c>
      <c r="B74" s="5">
        <v>1.4500000000000001E-2</v>
      </c>
      <c r="C74" s="6">
        <v>5.0000000000000001E-4</v>
      </c>
      <c r="D74" s="7">
        <v>1.49E-2</v>
      </c>
      <c r="I74" s="5">
        <f t="shared" si="6"/>
        <v>1.4500000000000001E-2</v>
      </c>
      <c r="J74" s="6">
        <f t="shared" si="7"/>
        <v>-2.0175454851984818E-2</v>
      </c>
      <c r="K74" s="7">
        <f t="shared" si="8"/>
        <v>-5.9679989473385708E-3</v>
      </c>
    </row>
    <row r="75" spans="1:11" x14ac:dyDescent="0.25">
      <c r="A75">
        <v>20074</v>
      </c>
      <c r="B75" s="5">
        <v>1.49E-2</v>
      </c>
      <c r="C75" s="6">
        <v>1.18E-2</v>
      </c>
      <c r="D75" s="7">
        <v>2.6700000000000002E-2</v>
      </c>
      <c r="I75" s="5">
        <f t="shared" si="6"/>
        <v>1.49E-2</v>
      </c>
      <c r="J75" s="6">
        <f t="shared" si="7"/>
        <v>3.3834431575990951E-3</v>
      </c>
      <c r="K75" s="7">
        <f t="shared" si="8"/>
        <v>1.8333856460647446E-2</v>
      </c>
    </row>
    <row r="76" spans="1:11" x14ac:dyDescent="0.25">
      <c r="A76">
        <v>20073</v>
      </c>
      <c r="B76" s="5">
        <v>1.5299999999999999E-2</v>
      </c>
      <c r="C76" s="6">
        <v>1.6400000000000001E-2</v>
      </c>
      <c r="D76" s="7">
        <v>3.1600000000000003E-2</v>
      </c>
      <c r="I76" s="5">
        <f t="shared" si="6"/>
        <v>1.5299999999999999E-2</v>
      </c>
      <c r="J76" s="6">
        <f t="shared" si="7"/>
        <v>-2.0010756774734319E-2</v>
      </c>
      <c r="K76" s="7">
        <f t="shared" si="8"/>
        <v>-5.0169213533876045E-3</v>
      </c>
    </row>
    <row r="77" spans="1:11" x14ac:dyDescent="0.25">
      <c r="A77">
        <v>20072</v>
      </c>
      <c r="B77" s="5">
        <v>1.5599999999999999E-2</v>
      </c>
      <c r="C77" s="6">
        <v>3.6299999999999999E-2</v>
      </c>
      <c r="D77" s="7">
        <v>5.1900000000000002E-2</v>
      </c>
      <c r="I77" s="5">
        <f t="shared" si="6"/>
        <v>1.5599999999999999E-2</v>
      </c>
      <c r="J77" s="6">
        <f t="shared" si="7"/>
        <v>7.4357474417812749E-2</v>
      </c>
      <c r="K77" s="7">
        <f t="shared" si="8"/>
        <v>9.11174510187307E-2</v>
      </c>
    </row>
    <row r="78" spans="1:11" x14ac:dyDescent="0.25">
      <c r="A78">
        <v>20071</v>
      </c>
      <c r="B78" s="5">
        <v>1.55E-2</v>
      </c>
      <c r="C78" s="6">
        <v>1.55E-2</v>
      </c>
      <c r="D78" s="7">
        <v>3.1E-2</v>
      </c>
      <c r="I78" s="5">
        <f t="shared" si="6"/>
        <v>1.55E-2</v>
      </c>
      <c r="J78" s="6">
        <f t="shared" si="7"/>
        <v>-2.0649881928366635E-3</v>
      </c>
      <c r="K78" s="7">
        <f t="shared" si="8"/>
        <v>1.3403004490174508E-2</v>
      </c>
    </row>
    <row r="79" spans="1:11" x14ac:dyDescent="0.25">
      <c r="A79">
        <v>20064</v>
      </c>
      <c r="B79" s="5">
        <v>1.5800000000000002E-2</v>
      </c>
      <c r="C79" s="6">
        <v>2.5100000000000001E-2</v>
      </c>
      <c r="D79" s="7">
        <v>4.0899999999999999E-2</v>
      </c>
      <c r="I79" s="5">
        <f t="shared" si="6"/>
        <v>1.5800000000000002E-2</v>
      </c>
      <c r="J79" s="6">
        <f t="shared" si="7"/>
        <v>3.6627023501549054E-2</v>
      </c>
      <c r="K79" s="7">
        <f t="shared" si="8"/>
        <v>5.3005730472873713E-2</v>
      </c>
    </row>
    <row r="80" spans="1:11" x14ac:dyDescent="0.25">
      <c r="A80">
        <v>20063</v>
      </c>
      <c r="B80" s="5">
        <v>1.5900000000000001E-2</v>
      </c>
      <c r="C80" s="6">
        <v>1.8800000000000001E-2</v>
      </c>
      <c r="D80" s="7">
        <v>3.4700000000000002E-2</v>
      </c>
      <c r="I80" s="5">
        <f t="shared" si="6"/>
        <v>1.5900000000000001E-2</v>
      </c>
      <c r="J80" s="6">
        <f t="shared" si="7"/>
        <v>-9.1941999323334259E-3</v>
      </c>
      <c r="K80" s="7">
        <f t="shared" si="8"/>
        <v>6.5596122887425778E-3</v>
      </c>
    </row>
    <row r="81" spans="1:11" x14ac:dyDescent="0.25">
      <c r="A81">
        <v>20062</v>
      </c>
      <c r="B81" s="5">
        <v>1.67E-2</v>
      </c>
      <c r="C81" s="6">
        <v>3.4099999999999998E-2</v>
      </c>
      <c r="D81" s="7">
        <v>5.0799999999999998E-2</v>
      </c>
      <c r="I81" s="5">
        <f t="shared" si="6"/>
        <v>1.67E-2</v>
      </c>
      <c r="J81" s="6">
        <f t="shared" si="7"/>
        <v>6.4655760710455437E-2</v>
      </c>
      <c r="K81" s="7">
        <f t="shared" si="8"/>
        <v>8.2435511914319859E-2</v>
      </c>
    </row>
    <row r="82" spans="1:11" x14ac:dyDescent="0.25">
      <c r="A82">
        <v>20061</v>
      </c>
      <c r="B82" s="5">
        <v>1.6400000000000001E-2</v>
      </c>
      <c r="C82" s="6">
        <v>1.7399999999999999E-2</v>
      </c>
      <c r="D82" s="7">
        <v>3.3700000000000001E-2</v>
      </c>
      <c r="I82" s="5">
        <f t="shared" si="6"/>
        <v>1.6400000000000001E-2</v>
      </c>
      <c r="J82" s="6">
        <f t="shared" si="7"/>
        <v>-9.8623254242985754E-3</v>
      </c>
      <c r="K82" s="7">
        <f t="shared" si="8"/>
        <v>6.3759324387429039E-3</v>
      </c>
    </row>
    <row r="83" spans="1:11" x14ac:dyDescent="0.25">
      <c r="A83">
        <v>20054</v>
      </c>
      <c r="B83" s="5">
        <v>1.7000000000000001E-2</v>
      </c>
      <c r="C83" s="6">
        <v>3.2300000000000002E-2</v>
      </c>
      <c r="D83" s="7">
        <v>4.9299999999999997E-2</v>
      </c>
      <c r="I83" s="5">
        <f t="shared" si="6"/>
        <v>1.7000000000000001E-2</v>
      </c>
      <c r="J83" s="6">
        <f t="shared" si="7"/>
        <v>4.9864988192836655E-2</v>
      </c>
      <c r="K83" s="7">
        <f t="shared" si="8"/>
        <v>6.7712692992114798E-2</v>
      </c>
    </row>
    <row r="84" spans="1:11" x14ac:dyDescent="0.25">
      <c r="A84">
        <v>20053</v>
      </c>
      <c r="B84" s="5">
        <v>1.7299999999999999E-2</v>
      </c>
      <c r="C84" s="6">
        <v>2.2700000000000001E-2</v>
      </c>
      <c r="D84" s="7">
        <v>0.04</v>
      </c>
      <c r="I84" s="5">
        <f t="shared" si="6"/>
        <v>1.7299999999999999E-2</v>
      </c>
      <c r="J84" s="6">
        <f t="shared" si="7"/>
        <v>-3.4935117507745285E-2</v>
      </c>
      <c r="K84" s="7">
        <f t="shared" si="8"/>
        <v>-1.8239495040629161E-2</v>
      </c>
    </row>
    <row r="85" spans="1:11" x14ac:dyDescent="0.25">
      <c r="A85">
        <v>20052</v>
      </c>
      <c r="B85" s="5">
        <v>1.8499999999999999E-2</v>
      </c>
      <c r="C85" s="6">
        <v>5.4199999999999998E-2</v>
      </c>
      <c r="D85" s="7">
        <v>7.2700000000000001E-2</v>
      </c>
      <c r="I85" s="5">
        <f t="shared" si="6"/>
        <v>1.8499999999999999E-2</v>
      </c>
      <c r="J85" s="6">
        <f t="shared" si="7"/>
        <v>0.13543807039186953</v>
      </c>
      <c r="K85" s="7">
        <f t="shared" si="8"/>
        <v>0.15644367469411913</v>
      </c>
    </row>
    <row r="86" spans="1:11" x14ac:dyDescent="0.25">
      <c r="A86">
        <v>20051</v>
      </c>
      <c r="B86" s="5">
        <v>1.8599999999999998E-2</v>
      </c>
      <c r="C86" s="6">
        <v>9.7999999999999997E-3</v>
      </c>
      <c r="D86" s="7">
        <v>2.8400000000000002E-2</v>
      </c>
      <c r="I86" s="5">
        <f t="shared" si="6"/>
        <v>1.8599999999999998E-2</v>
      </c>
      <c r="J86" s="6">
        <f t="shared" si="7"/>
        <v>-7.5820195658279485E-3</v>
      </c>
      <c r="K86" s="7">
        <f t="shared" si="8"/>
        <v>1.0876954870247646E-2</v>
      </c>
    </row>
    <row r="87" spans="1:11" x14ac:dyDescent="0.25">
      <c r="A87">
        <v>20044</v>
      </c>
      <c r="B87" s="5">
        <v>1.83E-2</v>
      </c>
      <c r="C87" s="6">
        <v>1.9300000000000001E-2</v>
      </c>
      <c r="D87" s="7">
        <v>3.7600000000000001E-2</v>
      </c>
      <c r="I87" s="5">
        <f t="shared" si="6"/>
        <v>1.83E-2</v>
      </c>
      <c r="J87" s="6">
        <f t="shared" si="7"/>
        <v>3.9975454851984824E-2</v>
      </c>
      <c r="K87" s="7">
        <f t="shared" si="8"/>
        <v>5.9007005675776103E-2</v>
      </c>
    </row>
    <row r="88" spans="1:11" x14ac:dyDescent="0.25">
      <c r="A88">
        <v>20043</v>
      </c>
      <c r="B88" s="5">
        <v>1.95E-2</v>
      </c>
      <c r="C88" s="6">
        <v>8.0000000000000002E-3</v>
      </c>
      <c r="D88" s="7">
        <v>2.76E-2</v>
      </c>
      <c r="I88" s="5">
        <f t="shared" si="6"/>
        <v>1.95E-2</v>
      </c>
      <c r="J88" s="6">
        <f t="shared" si="7"/>
        <v>8.0000000000000002E-3</v>
      </c>
      <c r="K88" s="7">
        <f t="shared" si="8"/>
        <v>2.7656000000000125E-2</v>
      </c>
    </row>
    <row r="89" spans="1:11" x14ac:dyDescent="0.25">
      <c r="A89">
        <v>20042</v>
      </c>
      <c r="B89" s="5">
        <v>1.9400000000000001E-2</v>
      </c>
      <c r="C89" s="6">
        <v>8.0000000000000002E-3</v>
      </c>
      <c r="D89" s="7">
        <v>2.7400000000000001E-2</v>
      </c>
      <c r="I89" s="5">
        <f t="shared" si="6"/>
        <v>1.9400000000000001E-2</v>
      </c>
      <c r="J89" s="6">
        <f t="shared" si="7"/>
        <v>1.4403901945305034E-2</v>
      </c>
      <c r="K89" s="7">
        <f t="shared" si="8"/>
        <v>3.4083337643044054E-2</v>
      </c>
    </row>
    <row r="90" spans="1:11" x14ac:dyDescent="0.25">
      <c r="A90">
        <v>20041</v>
      </c>
      <c r="B90" s="5">
        <v>1.95E-2</v>
      </c>
      <c r="C90" s="6">
        <v>4.4999999999999997E-3</v>
      </c>
      <c r="D90" s="7">
        <v>2.41E-2</v>
      </c>
      <c r="I90" s="5">
        <f t="shared" si="6"/>
        <v>1.95E-2</v>
      </c>
      <c r="J90" s="6">
        <f t="shared" si="7"/>
        <v>5.0489058810261455E-3</v>
      </c>
      <c r="K90" s="7">
        <f t="shared" si="8"/>
        <v>2.4647359545706182E-2</v>
      </c>
    </row>
    <row r="91" spans="1:11" x14ac:dyDescent="0.25">
      <c r="A91">
        <v>20034</v>
      </c>
      <c r="B91" s="5">
        <v>1.9800000000000002E-2</v>
      </c>
      <c r="C91" s="6">
        <v>4.1999999999999997E-3</v>
      </c>
      <c r="D91" s="7">
        <v>2.4E-2</v>
      </c>
      <c r="I91" s="5">
        <f t="shared" si="6"/>
        <v>1.9800000000000002E-2</v>
      </c>
      <c r="J91" s="6">
        <f t="shared" si="7"/>
        <v>8.5912470482091639E-3</v>
      </c>
      <c r="K91" s="7">
        <f t="shared" si="8"/>
        <v>2.8561353739763762E-2</v>
      </c>
    </row>
    <row r="92" spans="1:11" x14ac:dyDescent="0.25">
      <c r="A92">
        <v>20033</v>
      </c>
      <c r="B92" s="5">
        <v>2.06E-2</v>
      </c>
      <c r="C92" s="6">
        <v>1.8E-3</v>
      </c>
      <c r="D92" s="7">
        <v>2.24E-2</v>
      </c>
      <c r="I92" s="5">
        <f t="shared" si="6"/>
        <v>2.06E-2</v>
      </c>
      <c r="J92" s="6">
        <f t="shared" si="7"/>
        <v>1.9547956819845374E-2</v>
      </c>
      <c r="K92" s="7">
        <f t="shared" si="8"/>
        <v>4.0550644730334096E-2</v>
      </c>
    </row>
    <row r="93" spans="1:11" x14ac:dyDescent="0.25">
      <c r="A93">
        <v>20032</v>
      </c>
      <c r="B93" s="5">
        <v>2.0500000000000001E-2</v>
      </c>
      <c r="C93" s="6">
        <v>-7.9000000000000008E-3</v>
      </c>
      <c r="D93" s="7">
        <v>1.26E-2</v>
      </c>
      <c r="I93" s="5">
        <f t="shared" si="6"/>
        <v>2.0500000000000001E-2</v>
      </c>
      <c r="J93" s="6">
        <f t="shared" si="7"/>
        <v>-2.2903427414714649E-2</v>
      </c>
      <c r="K93" s="7">
        <f t="shared" si="8"/>
        <v>-2.8729476767163087E-3</v>
      </c>
    </row>
    <row r="94" spans="1:11" x14ac:dyDescent="0.25">
      <c r="A94">
        <v>20031</v>
      </c>
      <c r="B94" s="5">
        <v>2.0500000000000001E-2</v>
      </c>
      <c r="C94" s="6">
        <v>2.9999999999999997E-4</v>
      </c>
      <c r="D94" s="7">
        <v>2.0799999999999999E-2</v>
      </c>
      <c r="I94" s="5">
        <f t="shared" si="6"/>
        <v>2.0500000000000001E-2</v>
      </c>
      <c r="J94" s="6">
        <f t="shared" si="7"/>
        <v>7.252807826331178E-3</v>
      </c>
      <c r="K94" s="7">
        <f t="shared" si="8"/>
        <v>2.7901490386770922E-2</v>
      </c>
    </row>
    <row r="95" spans="1:11" x14ac:dyDescent="0.25">
      <c r="A95">
        <v>20024</v>
      </c>
      <c r="B95" s="5">
        <v>2.1100000000000001E-2</v>
      </c>
      <c r="C95" s="6">
        <v>-3.5000000000000001E-3</v>
      </c>
      <c r="D95" s="7">
        <v>1.7500000000000002E-2</v>
      </c>
      <c r="I95" s="5">
        <f t="shared" si="6"/>
        <v>2.1100000000000001E-2</v>
      </c>
      <c r="J95" s="6">
        <f t="shared" si="7"/>
        <v>-5.1467176430784372E-3</v>
      </c>
      <c r="K95" s="7">
        <f t="shared" si="8"/>
        <v>1.5844686614652659E-2</v>
      </c>
    </row>
    <row r="96" spans="1:11" x14ac:dyDescent="0.25">
      <c r="A96">
        <v>20023</v>
      </c>
      <c r="B96" s="5">
        <v>2.12E-2</v>
      </c>
      <c r="C96" s="6">
        <v>-2.5999999999999999E-3</v>
      </c>
      <c r="D96" s="7">
        <v>1.8700000000000001E-2</v>
      </c>
      <c r="I96" s="5">
        <f t="shared" si="6"/>
        <v>2.12E-2</v>
      </c>
      <c r="J96" s="6">
        <f t="shared" si="7"/>
        <v>8.9270235015490584E-3</v>
      </c>
      <c r="K96" s="7">
        <f t="shared" si="8"/>
        <v>3.0316276399781961E-2</v>
      </c>
    </row>
    <row r="97" spans="1:11" x14ac:dyDescent="0.25">
      <c r="A97">
        <v>20022</v>
      </c>
      <c r="B97" s="5">
        <v>2.1399999999999999E-2</v>
      </c>
      <c r="C97" s="6">
        <v>-8.8999999999999999E-3</v>
      </c>
      <c r="D97" s="7">
        <v>1.2500000000000001E-2</v>
      </c>
      <c r="I97" s="5">
        <f t="shared" si="6"/>
        <v>2.1399999999999999E-2</v>
      </c>
      <c r="J97" s="6">
        <f t="shared" si="7"/>
        <v>-1.9695148993514197E-2</v>
      </c>
      <c r="K97" s="7">
        <f t="shared" si="8"/>
        <v>1.2833748180247628E-3</v>
      </c>
    </row>
    <row r="98" spans="1:11" x14ac:dyDescent="0.25">
      <c r="A98">
        <v>20021</v>
      </c>
      <c r="B98" s="5">
        <v>2.1899999999999999E-2</v>
      </c>
      <c r="C98" s="6">
        <v>-3.0000000000000001E-3</v>
      </c>
      <c r="D98" s="7">
        <v>1.89E-2</v>
      </c>
      <c r="I98" s="5">
        <f t="shared" si="6"/>
        <v>2.1899999999999999E-2</v>
      </c>
      <c r="J98" s="6">
        <f t="shared" si="7"/>
        <v>8.5270235015490574E-3</v>
      </c>
      <c r="K98" s="7">
        <f t="shared" si="8"/>
        <v>3.0613765316233055E-2</v>
      </c>
    </row>
    <row r="99" spans="1:11" x14ac:dyDescent="0.25">
      <c r="A99">
        <v>20014</v>
      </c>
      <c r="B99" s="5">
        <v>2.12E-2</v>
      </c>
      <c r="C99" s="6">
        <v>-9.2999999999999992E-3</v>
      </c>
      <c r="D99" s="7">
        <v>1.1900000000000001E-2</v>
      </c>
      <c r="I99" s="5">
        <f t="shared" si="6"/>
        <v>2.12E-2</v>
      </c>
      <c r="J99" s="6">
        <f t="shared" si="7"/>
        <v>-2.3388584279671068E-2</v>
      </c>
      <c r="K99" s="7">
        <f t="shared" si="8"/>
        <v>-2.6844222663999773E-3</v>
      </c>
    </row>
    <row r="100" spans="1:11" x14ac:dyDescent="0.25">
      <c r="A100">
        <v>20013</v>
      </c>
      <c r="B100" s="5">
        <v>2.2100000000000002E-2</v>
      </c>
      <c r="C100" s="6">
        <v>-1.6000000000000001E-3</v>
      </c>
      <c r="D100" s="7">
        <v>2.0500000000000001E-2</v>
      </c>
      <c r="I100" s="5">
        <f t="shared" si="6"/>
        <v>2.2100000000000002E-2</v>
      </c>
      <c r="J100" s="6">
        <f t="shared" si="7"/>
        <v>-2.4837015630106832E-2</v>
      </c>
      <c r="K100" s="7">
        <f t="shared" si="8"/>
        <v>-3.2859136755322149E-3</v>
      </c>
    </row>
    <row r="101" spans="1:11" x14ac:dyDescent="0.25">
      <c r="A101">
        <v>20012</v>
      </c>
      <c r="B101" s="5">
        <v>2.1899999999999999E-2</v>
      </c>
      <c r="C101" s="6">
        <v>1.11E-2</v>
      </c>
      <c r="D101" s="7">
        <v>3.3000000000000002E-2</v>
      </c>
      <c r="I101" s="5">
        <f t="shared" si="6"/>
        <v>2.1899999999999999E-2</v>
      </c>
      <c r="J101" s="6">
        <f t="shared" si="7"/>
        <v>2.2992960755566491E-2</v>
      </c>
      <c r="K101" s="7">
        <f t="shared" si="8"/>
        <v>4.5396506596113495E-2</v>
      </c>
    </row>
    <row r="102" spans="1:11" x14ac:dyDescent="0.25">
      <c r="A102">
        <v>20011</v>
      </c>
      <c r="B102" s="5">
        <v>2.1299999999999999E-2</v>
      </c>
      <c r="C102" s="6">
        <v>4.5999999999999999E-3</v>
      </c>
      <c r="D102" s="7">
        <v>2.5899999999999999E-2</v>
      </c>
      <c r="I102" s="5">
        <f t="shared" si="6"/>
        <v>2.1299999999999999E-2</v>
      </c>
      <c r="J102" s="6">
        <f t="shared" si="7"/>
        <v>-1.7356235241045823E-2</v>
      </c>
      <c r="K102" s="7">
        <f t="shared" si="8"/>
        <v>3.5740769483201262E-3</v>
      </c>
    </row>
    <row r="103" spans="1:11" x14ac:dyDescent="0.25">
      <c r="A103">
        <v>20004</v>
      </c>
      <c r="B103" s="5">
        <v>2.1999999999999999E-2</v>
      </c>
      <c r="C103" s="6">
        <v>1.66E-2</v>
      </c>
      <c r="D103" s="7">
        <v>3.8600000000000002E-2</v>
      </c>
      <c r="I103" s="5">
        <f t="shared" ref="I103:I134" si="9">+B103</f>
        <v>2.1999999999999999E-2</v>
      </c>
      <c r="J103" s="6">
        <f t="shared" ref="J103:J134" si="10">(C103-($C$2*C104))/(1-$C$2)</f>
        <v>2.4467650961374755E-2</v>
      </c>
      <c r="K103" s="7">
        <f t="shared" ref="K103:K134" si="11">(1+I103)*(1+J103)-1</f>
        <v>4.7005939282525055E-2</v>
      </c>
    </row>
    <row r="104" spans="1:11" x14ac:dyDescent="0.25">
      <c r="A104">
        <v>20003</v>
      </c>
      <c r="B104" s="5">
        <v>2.2200000000000001E-2</v>
      </c>
      <c r="C104" s="6">
        <v>1.23E-2</v>
      </c>
      <c r="D104" s="7">
        <v>3.4599999999999999E-2</v>
      </c>
      <c r="I104" s="5">
        <f t="shared" si="9"/>
        <v>2.2200000000000001E-2</v>
      </c>
      <c r="J104" s="6">
        <f t="shared" si="10"/>
        <v>9.1895333408518413E-3</v>
      </c>
      <c r="K104" s="7">
        <f t="shared" si="11"/>
        <v>3.1593540981018631E-2</v>
      </c>
    </row>
    <row r="105" spans="1:11" x14ac:dyDescent="0.25">
      <c r="A105">
        <v>20002</v>
      </c>
      <c r="B105" s="5">
        <v>2.2200000000000001E-2</v>
      </c>
      <c r="C105" s="6">
        <v>1.4E-2</v>
      </c>
      <c r="D105" s="7">
        <v>3.6200000000000003E-2</v>
      </c>
      <c r="I105" s="5">
        <f t="shared" si="9"/>
        <v>2.2200000000000001E-2</v>
      </c>
      <c r="J105" s="6">
        <f t="shared" si="10"/>
        <v>3.4126548970958674E-2</v>
      </c>
      <c r="K105" s="7">
        <f t="shared" si="11"/>
        <v>5.7084158358113868E-2</v>
      </c>
    </row>
    <row r="106" spans="1:11" x14ac:dyDescent="0.25">
      <c r="A106">
        <v>20001</v>
      </c>
      <c r="B106" s="5">
        <v>2.1700000000000001E-2</v>
      </c>
      <c r="C106" s="6">
        <v>3.0000000000000001E-3</v>
      </c>
      <c r="D106" s="7">
        <v>2.47E-2</v>
      </c>
      <c r="I106" s="5">
        <f t="shared" si="9"/>
        <v>2.1700000000000001E-2</v>
      </c>
      <c r="J106" s="6">
        <f t="shared" si="10"/>
        <v>-3.7698391993224636E-3</v>
      </c>
      <c r="K106" s="7">
        <f t="shared" si="11"/>
        <v>1.7848355290052353E-2</v>
      </c>
    </row>
    <row r="107" spans="1:11" x14ac:dyDescent="0.25">
      <c r="A107">
        <v>19994</v>
      </c>
      <c r="B107" s="5">
        <v>2.1600000000000001E-2</v>
      </c>
      <c r="C107" s="6">
        <v>6.7000000000000002E-3</v>
      </c>
      <c r="D107" s="7">
        <v>2.8299999999999999E-2</v>
      </c>
      <c r="I107" s="5">
        <f t="shared" si="9"/>
        <v>2.1600000000000001E-2</v>
      </c>
      <c r="J107" s="6">
        <f t="shared" si="10"/>
        <v>4.5043764758954177E-3</v>
      </c>
      <c r="K107" s="7">
        <f t="shared" si="11"/>
        <v>2.6201671007774818E-2</v>
      </c>
    </row>
    <row r="108" spans="1:11" x14ac:dyDescent="0.25">
      <c r="A108">
        <v>19993</v>
      </c>
      <c r="B108" s="5">
        <v>2.1700000000000001E-2</v>
      </c>
      <c r="C108" s="6">
        <v>7.9000000000000008E-3</v>
      </c>
      <c r="D108" s="7">
        <v>2.9600000000000001E-2</v>
      </c>
      <c r="I108" s="5">
        <f t="shared" si="9"/>
        <v>2.1700000000000001E-2</v>
      </c>
      <c r="J108" s="6">
        <f t="shared" si="10"/>
        <v>1.1010466659148161E-2</v>
      </c>
      <c r="K108" s="7">
        <f t="shared" si="11"/>
        <v>3.2949393785651759E-2</v>
      </c>
    </row>
    <row r="109" spans="1:11" x14ac:dyDescent="0.25">
      <c r="A109">
        <v>19992</v>
      </c>
      <c r="B109" s="5">
        <v>2.2200000000000001E-2</v>
      </c>
      <c r="C109" s="6">
        <v>6.1999999999999998E-3</v>
      </c>
      <c r="D109" s="7">
        <v>2.8400000000000002E-2</v>
      </c>
      <c r="I109" s="5">
        <f t="shared" si="9"/>
        <v>2.2200000000000001E-2</v>
      </c>
      <c r="J109" s="6">
        <f t="shared" si="10"/>
        <v>1.0957184302226594E-2</v>
      </c>
      <c r="K109" s="7">
        <f t="shared" si="11"/>
        <v>3.340043379373614E-2</v>
      </c>
    </row>
    <row r="110" spans="1:11" x14ac:dyDescent="0.25">
      <c r="A110">
        <v>19991</v>
      </c>
      <c r="B110" s="5">
        <v>2.1999999999999999E-2</v>
      </c>
      <c r="C110" s="6">
        <v>3.5999999999999999E-3</v>
      </c>
      <c r="D110" s="7">
        <v>2.5600000000000001E-2</v>
      </c>
      <c r="I110" s="5">
        <f t="shared" si="9"/>
        <v>2.1999999999999999E-2</v>
      </c>
      <c r="J110" s="6">
        <f t="shared" si="10"/>
        <v>-4.0846823343660375E-3</v>
      </c>
      <c r="K110" s="7">
        <f t="shared" si="11"/>
        <v>1.7825454654277983E-2</v>
      </c>
    </row>
    <row r="111" spans="1:11" x14ac:dyDescent="0.25">
      <c r="A111">
        <v>19984</v>
      </c>
      <c r="B111" s="5">
        <v>2.1999999999999999E-2</v>
      </c>
      <c r="C111" s="6">
        <v>7.7999999999999996E-3</v>
      </c>
      <c r="D111" s="7">
        <v>2.98E-2</v>
      </c>
      <c r="I111" s="5">
        <f t="shared" si="9"/>
        <v>2.1999999999999999E-2</v>
      </c>
      <c r="J111" s="6">
        <f t="shared" si="10"/>
        <v>-4.8248352636013495E-3</v>
      </c>
      <c r="K111" s="7">
        <f t="shared" si="11"/>
        <v>1.7069018360599486E-2</v>
      </c>
    </row>
    <row r="112" spans="1:11" x14ac:dyDescent="0.25">
      <c r="A112">
        <v>19983</v>
      </c>
      <c r="B112" s="5">
        <v>2.2100000000000002E-2</v>
      </c>
      <c r="C112" s="6">
        <v>1.47E-2</v>
      </c>
      <c r="D112" s="7">
        <v>3.6799999999999999E-2</v>
      </c>
      <c r="I112" s="5">
        <f t="shared" si="9"/>
        <v>2.2100000000000002E-2</v>
      </c>
      <c r="J112" s="6">
        <f t="shared" si="10"/>
        <v>-2.4990509388192316E-3</v>
      </c>
      <c r="K112" s="7">
        <f t="shared" si="11"/>
        <v>1.9545720035432979E-2</v>
      </c>
    </row>
    <row r="113" spans="1:11" x14ac:dyDescent="0.25">
      <c r="A113">
        <v>19982</v>
      </c>
      <c r="B113" s="5">
        <v>2.23E-2</v>
      </c>
      <c r="C113" s="6">
        <v>2.41E-2</v>
      </c>
      <c r="D113" s="7">
        <v>4.65E-2</v>
      </c>
      <c r="I113" s="5">
        <f t="shared" si="9"/>
        <v>2.23E-2</v>
      </c>
      <c r="J113" s="6">
        <f t="shared" si="10"/>
        <v>4.2945768581897664E-2</v>
      </c>
      <c r="K113" s="7">
        <f t="shared" si="11"/>
        <v>6.6203459221273908E-2</v>
      </c>
    </row>
    <row r="114" spans="1:11" x14ac:dyDescent="0.25">
      <c r="A114">
        <v>19981</v>
      </c>
      <c r="B114" s="5">
        <v>2.3300000000000001E-2</v>
      </c>
      <c r="C114" s="6">
        <v>1.38E-2</v>
      </c>
      <c r="D114" s="7">
        <v>3.7100000000000001E-2</v>
      </c>
      <c r="I114" s="5">
        <f t="shared" si="9"/>
        <v>2.3300000000000001E-2</v>
      </c>
      <c r="J114" s="6">
        <f t="shared" si="10"/>
        <v>1.050656471384313E-2</v>
      </c>
      <c r="K114" s="7">
        <f t="shared" si="11"/>
        <v>3.4051367671675825E-2</v>
      </c>
    </row>
    <row r="115" spans="1:11" x14ac:dyDescent="0.25">
      <c r="A115">
        <v>19974</v>
      </c>
      <c r="B115" s="5">
        <v>2.2700000000000001E-2</v>
      </c>
      <c r="C115" s="6">
        <v>1.5599999999999999E-2</v>
      </c>
      <c r="D115" s="7">
        <v>3.8399999999999997E-2</v>
      </c>
      <c r="I115" s="5">
        <f t="shared" si="9"/>
        <v>2.2700000000000001E-2</v>
      </c>
      <c r="J115" s="6">
        <f t="shared" si="10"/>
        <v>5.3537568875119436E-3</v>
      </c>
      <c r="K115" s="7">
        <f t="shared" si="11"/>
        <v>2.817528716885831E-2</v>
      </c>
    </row>
    <row r="116" spans="1:11" x14ac:dyDescent="0.25">
      <c r="A116">
        <v>19973</v>
      </c>
      <c r="B116" s="5">
        <v>2.29E-2</v>
      </c>
      <c r="C116" s="6">
        <v>2.12E-2</v>
      </c>
      <c r="D116" s="7">
        <v>4.3999999999999997E-2</v>
      </c>
      <c r="I116" s="5">
        <f t="shared" si="9"/>
        <v>2.29E-2</v>
      </c>
      <c r="J116" s="6">
        <f t="shared" si="10"/>
        <v>3.6203427414714648E-2</v>
      </c>
      <c r="K116" s="7">
        <f t="shared" si="11"/>
        <v>5.9932485902511656E-2</v>
      </c>
    </row>
    <row r="117" spans="1:11" x14ac:dyDescent="0.25">
      <c r="A117">
        <v>19972</v>
      </c>
      <c r="B117" s="5">
        <v>2.3800000000000002E-2</v>
      </c>
      <c r="C117" s="6">
        <v>1.2999999999999999E-2</v>
      </c>
      <c r="D117" s="7">
        <v>3.6799999999999999E-2</v>
      </c>
      <c r="I117" s="5">
        <f t="shared" si="9"/>
        <v>2.3800000000000002E-2</v>
      </c>
      <c r="J117" s="6">
        <f t="shared" si="10"/>
        <v>2.2514368604453192E-2</v>
      </c>
      <c r="K117" s="7">
        <f t="shared" si="11"/>
        <v>4.6850210577239038E-2</v>
      </c>
    </row>
    <row r="118" spans="1:11" x14ac:dyDescent="0.25">
      <c r="A118">
        <v>19971</v>
      </c>
      <c r="B118" s="5">
        <v>2.3300000000000001E-2</v>
      </c>
      <c r="C118" s="6">
        <v>7.7999999999999996E-3</v>
      </c>
      <c r="D118" s="7">
        <v>3.1099999999999999E-2</v>
      </c>
      <c r="I118" s="5">
        <f t="shared" si="9"/>
        <v>2.3300000000000001E-2</v>
      </c>
      <c r="J118" s="6">
        <f t="shared" si="10"/>
        <v>3.5917215787995491E-3</v>
      </c>
      <c r="K118" s="7">
        <f t="shared" si="11"/>
        <v>2.6975408691585656E-2</v>
      </c>
    </row>
    <row r="119" spans="1:11" x14ac:dyDescent="0.25">
      <c r="A119">
        <v>19964</v>
      </c>
      <c r="B119" s="5">
        <v>2.3199999999999998E-2</v>
      </c>
      <c r="C119" s="6">
        <v>1.01E-2</v>
      </c>
      <c r="D119" s="7">
        <v>3.3300000000000003E-2</v>
      </c>
      <c r="I119" s="5">
        <f t="shared" si="9"/>
        <v>2.3199999999999998E-2</v>
      </c>
      <c r="J119" s="6">
        <f t="shared" si="10"/>
        <v>3.3301608006775351E-3</v>
      </c>
      <c r="K119" s="7">
        <f t="shared" si="11"/>
        <v>2.6607420531253423E-2</v>
      </c>
    </row>
    <row r="120" spans="1:11" x14ac:dyDescent="0.25">
      <c r="A120">
        <v>19963</v>
      </c>
      <c r="B120" s="5">
        <v>2.3599999999999999E-2</v>
      </c>
      <c r="C120" s="6">
        <v>1.38E-2</v>
      </c>
      <c r="D120" s="7">
        <v>3.7400000000000003E-2</v>
      </c>
      <c r="I120" s="5">
        <f t="shared" si="9"/>
        <v>2.3599999999999999E-2</v>
      </c>
      <c r="J120" s="6">
        <f t="shared" si="10"/>
        <v>3.3011705835915096E-2</v>
      </c>
      <c r="K120" s="7">
        <f t="shared" si="11"/>
        <v>5.7390782093642789E-2</v>
      </c>
    </row>
    <row r="121" spans="1:11" x14ac:dyDescent="0.25">
      <c r="A121">
        <v>19962</v>
      </c>
      <c r="B121" s="5">
        <v>2.3599999999999999E-2</v>
      </c>
      <c r="C121" s="6">
        <v>3.3E-3</v>
      </c>
      <c r="D121" s="7">
        <v>2.6800000000000001E-2</v>
      </c>
      <c r="I121" s="5">
        <f t="shared" si="9"/>
        <v>2.3599999999999999E-2</v>
      </c>
      <c r="J121" s="6">
        <f t="shared" si="10"/>
        <v>-4.3846823343660383E-3</v>
      </c>
      <c r="K121" s="7">
        <f t="shared" si="11"/>
        <v>1.9111839162542887E-2</v>
      </c>
    </row>
    <row r="122" spans="1:11" x14ac:dyDescent="0.25">
      <c r="A122">
        <v>19961</v>
      </c>
      <c r="B122" s="5">
        <v>2.4199999999999999E-2</v>
      </c>
      <c r="C122" s="6">
        <v>7.4999999999999997E-3</v>
      </c>
      <c r="D122" s="7">
        <v>3.1699999999999999E-2</v>
      </c>
      <c r="I122" s="5">
        <f t="shared" si="9"/>
        <v>2.4199999999999999E-2</v>
      </c>
      <c r="J122" s="6">
        <f t="shared" si="10"/>
        <v>1.3537964691287601E-2</v>
      </c>
      <c r="K122" s="7">
        <f t="shared" si="11"/>
        <v>3.8065583436816874E-2</v>
      </c>
    </row>
    <row r="123" spans="1:11" x14ac:dyDescent="0.25">
      <c r="A123">
        <v>19954</v>
      </c>
      <c r="B123" s="5">
        <v>2.3400000000000001E-2</v>
      </c>
      <c r="C123" s="6">
        <v>4.1999999999999997E-3</v>
      </c>
      <c r="D123" s="7">
        <v>2.76E-2</v>
      </c>
      <c r="I123" s="5">
        <f t="shared" si="9"/>
        <v>2.3400000000000001E-2</v>
      </c>
      <c r="J123" s="6">
        <f t="shared" si="10"/>
        <v>2.7362509839302775E-3</v>
      </c>
      <c r="K123" s="7">
        <f t="shared" si="11"/>
        <v>2.6200279256954451E-2</v>
      </c>
    </row>
    <row r="124" spans="1:11" x14ac:dyDescent="0.25">
      <c r="A124">
        <v>19953</v>
      </c>
      <c r="B124" s="5">
        <v>2.4299999999999999E-2</v>
      </c>
      <c r="C124" s="6">
        <v>5.0000000000000001E-3</v>
      </c>
      <c r="D124" s="7">
        <v>2.93E-2</v>
      </c>
      <c r="I124" s="5">
        <f t="shared" si="9"/>
        <v>2.4299999999999999E-2</v>
      </c>
      <c r="J124" s="6">
        <f t="shared" si="10"/>
        <v>3.5362509839302792E-3</v>
      </c>
      <c r="K124" s="7">
        <f t="shared" si="11"/>
        <v>2.7922181882839681E-2</v>
      </c>
    </row>
    <row r="125" spans="1:11" x14ac:dyDescent="0.25">
      <c r="A125">
        <v>19952</v>
      </c>
      <c r="B125" s="5">
        <v>2.4500000000000001E-2</v>
      </c>
      <c r="C125" s="6">
        <v>5.7999999999999996E-3</v>
      </c>
      <c r="D125" s="7">
        <v>3.0300000000000001E-2</v>
      </c>
      <c r="I125" s="5">
        <f t="shared" si="9"/>
        <v>2.4500000000000001E-2</v>
      </c>
      <c r="J125" s="6">
        <f t="shared" si="10"/>
        <v>5.4340627459825682E-3</v>
      </c>
      <c r="K125" s="7">
        <f t="shared" si="11"/>
        <v>3.0067197283259128E-2</v>
      </c>
    </row>
    <row r="126" spans="1:11" x14ac:dyDescent="0.25">
      <c r="A126">
        <v>19951</v>
      </c>
      <c r="B126" s="5">
        <v>2.4500000000000001E-2</v>
      </c>
      <c r="C126" s="6">
        <v>6.0000000000000001E-3</v>
      </c>
      <c r="D126" s="7">
        <v>3.0499999999999999E-2</v>
      </c>
      <c r="I126" s="5">
        <f t="shared" si="9"/>
        <v>2.4500000000000001E-2</v>
      </c>
      <c r="J126" s="6">
        <f t="shared" si="10"/>
        <v>1.6795148993514197E-2</v>
      </c>
      <c r="K126" s="7">
        <f t="shared" si="11"/>
        <v>4.1706630143855117E-2</v>
      </c>
    </row>
    <row r="127" spans="1:11" x14ac:dyDescent="0.25">
      <c r="A127">
        <v>19944</v>
      </c>
      <c r="B127" s="5">
        <v>2.41E-2</v>
      </c>
      <c r="C127" s="6">
        <v>1E-4</v>
      </c>
      <c r="D127" s="7">
        <v>2.4199999999999999E-2</v>
      </c>
      <c r="I127" s="5">
        <f t="shared" si="9"/>
        <v>2.41E-2</v>
      </c>
      <c r="J127" s="6">
        <f t="shared" si="10"/>
        <v>2.6615607781220129E-3</v>
      </c>
      <c r="K127" s="7">
        <f t="shared" si="11"/>
        <v>2.6825704392874794E-2</v>
      </c>
    </row>
    <row r="128" spans="1:11" x14ac:dyDescent="0.25">
      <c r="A128">
        <v>19943</v>
      </c>
      <c r="B128" s="5">
        <v>2.4E-2</v>
      </c>
      <c r="C128" s="6">
        <v>-1.2999999999999999E-3</v>
      </c>
      <c r="D128" s="7">
        <v>2.2700000000000001E-2</v>
      </c>
      <c r="I128" s="5">
        <f t="shared" si="9"/>
        <v>2.4E-2</v>
      </c>
      <c r="J128" s="6">
        <f t="shared" si="10"/>
        <v>1.4435301922749508E-2</v>
      </c>
      <c r="K128" s="7">
        <f t="shared" si="11"/>
        <v>3.8781749168895541E-2</v>
      </c>
    </row>
    <row r="129" spans="1:11" x14ac:dyDescent="0.25">
      <c r="A129">
        <v>19942</v>
      </c>
      <c r="B129" s="5">
        <v>2.24E-2</v>
      </c>
      <c r="C129" s="6">
        <v>-9.9000000000000008E-3</v>
      </c>
      <c r="D129" s="7">
        <v>1.2500000000000001E-2</v>
      </c>
      <c r="I129" s="5">
        <f t="shared" si="9"/>
        <v>2.24E-2</v>
      </c>
      <c r="J129" s="6">
        <f t="shared" si="10"/>
        <v>-1.4291247048209169E-2</v>
      </c>
      <c r="K129" s="7">
        <f t="shared" si="11"/>
        <v>7.7886290179109974E-3</v>
      </c>
    </row>
    <row r="130" spans="1:11" x14ac:dyDescent="0.25">
      <c r="A130">
        <v>19941</v>
      </c>
      <c r="B130" s="5">
        <v>2.2499999999999999E-2</v>
      </c>
      <c r="C130" s="6">
        <v>-7.4999999999999997E-3</v>
      </c>
      <c r="D130" s="7">
        <v>1.4999999999999999E-2</v>
      </c>
      <c r="I130" s="5">
        <f t="shared" si="9"/>
        <v>2.2499999999999999E-2</v>
      </c>
      <c r="J130" s="6">
        <f t="shared" si="10"/>
        <v>3.805918812517009E-2</v>
      </c>
      <c r="K130" s="7">
        <f t="shared" si="11"/>
        <v>6.1415519857986434E-2</v>
      </c>
    </row>
    <row r="131" spans="1:11" x14ac:dyDescent="0.25">
      <c r="A131">
        <v>19934</v>
      </c>
      <c r="B131" s="5">
        <v>2.2700000000000001E-2</v>
      </c>
      <c r="C131" s="6">
        <v>-3.2399999999999998E-2</v>
      </c>
      <c r="D131" s="7">
        <v>-9.7000000000000003E-3</v>
      </c>
      <c r="I131" s="5">
        <f t="shared" si="9"/>
        <v>2.2700000000000001E-2</v>
      </c>
      <c r="J131" s="6">
        <f t="shared" si="10"/>
        <v>-6.4419509726525159E-2</v>
      </c>
      <c r="K131" s="7">
        <f t="shared" si="11"/>
        <v>-4.3181832597317338E-2</v>
      </c>
    </row>
    <row r="132" spans="1:11" x14ac:dyDescent="0.25">
      <c r="A132">
        <v>19933</v>
      </c>
      <c r="B132" s="5">
        <v>2.1299999999999999E-2</v>
      </c>
      <c r="C132" s="6">
        <v>-1.49E-2</v>
      </c>
      <c r="D132" s="7">
        <v>6.4000000000000003E-3</v>
      </c>
      <c r="I132" s="5">
        <f t="shared" si="9"/>
        <v>2.1299999999999999E-2</v>
      </c>
      <c r="J132" s="6">
        <f t="shared" si="10"/>
        <v>1.5106854829429302E-2</v>
      </c>
      <c r="K132" s="7">
        <f t="shared" si="11"/>
        <v>3.6728630837296272E-2</v>
      </c>
    </row>
    <row r="133" spans="1:11" x14ac:dyDescent="0.25">
      <c r="A133">
        <v>19932</v>
      </c>
      <c r="B133" s="5">
        <v>2.1100000000000001E-2</v>
      </c>
      <c r="C133" s="6">
        <v>-3.1300000000000001E-2</v>
      </c>
      <c r="D133" s="7">
        <v>-1.0200000000000001E-2</v>
      </c>
      <c r="I133" s="5">
        <f t="shared" si="9"/>
        <v>2.1100000000000001E-2</v>
      </c>
      <c r="J133" s="6">
        <f t="shared" si="10"/>
        <v>-6.0026074440368289E-2</v>
      </c>
      <c r="K133" s="7">
        <f t="shared" si="11"/>
        <v>-4.0192624611060213E-2</v>
      </c>
    </row>
    <row r="134" spans="1:11" x14ac:dyDescent="0.25">
      <c r="A134">
        <v>19931</v>
      </c>
      <c r="B134" s="5">
        <v>2.1700000000000001E-2</v>
      </c>
      <c r="C134" s="6">
        <v>-1.5599999999999999E-2</v>
      </c>
      <c r="D134" s="7">
        <v>6.1000000000000004E-3</v>
      </c>
      <c r="I134" s="5">
        <f t="shared" si="9"/>
        <v>2.1700000000000001E-2</v>
      </c>
      <c r="J134" s="6">
        <f t="shared" si="10"/>
        <v>3.9656525356631993E-2</v>
      </c>
      <c r="K134" s="7">
        <f t="shared" si="11"/>
        <v>6.2217071956870873E-2</v>
      </c>
    </row>
    <row r="135" spans="1:11" x14ac:dyDescent="0.25">
      <c r="A135">
        <v>19924</v>
      </c>
      <c r="B135" s="5">
        <v>1.9800000000000002E-2</v>
      </c>
      <c r="C135" s="6">
        <v>-4.58E-2</v>
      </c>
      <c r="D135" s="7">
        <v>-2.5999999999999999E-2</v>
      </c>
      <c r="I135" s="5">
        <f t="shared" ref="I135:I166" si="12">+B135</f>
        <v>1.9800000000000002E-2</v>
      </c>
      <c r="J135" s="6">
        <f t="shared" ref="J135:J166" si="13">(C135-($C$2*C136))/(1-$C$2)</f>
        <v>-7.9649195996612313E-2</v>
      </c>
      <c r="K135" s="7">
        <f t="shared" ref="K135:K166" si="14">(1+I135)*(1+J135)-1</f>
        <v>-6.1426250077345257E-2</v>
      </c>
    </row>
    <row r="136" spans="1:11" x14ac:dyDescent="0.25">
      <c r="A136">
        <v>19923</v>
      </c>
      <c r="B136" s="5">
        <v>0.02</v>
      </c>
      <c r="C136" s="6">
        <v>-2.7300000000000001E-2</v>
      </c>
      <c r="D136" s="7">
        <v>-7.3000000000000001E-3</v>
      </c>
      <c r="I136" s="5">
        <f t="shared" si="12"/>
        <v>0.02</v>
      </c>
      <c r="J136" s="6">
        <f t="shared" si="13"/>
        <v>-2.7482968627008726E-2</v>
      </c>
      <c r="K136" s="7">
        <f t="shared" si="14"/>
        <v>-8.032627999548847E-3</v>
      </c>
    </row>
    <row r="137" spans="1:11" x14ac:dyDescent="0.25">
      <c r="A137">
        <v>19922</v>
      </c>
      <c r="B137" s="5">
        <v>1.9800000000000002E-2</v>
      </c>
      <c r="C137" s="6">
        <v>-2.7199999999999998E-2</v>
      </c>
      <c r="D137" s="7">
        <v>-7.4000000000000003E-3</v>
      </c>
      <c r="I137" s="5">
        <f t="shared" si="12"/>
        <v>1.9800000000000002E-2</v>
      </c>
      <c r="J137" s="6">
        <f t="shared" si="13"/>
        <v>-3.2140152929235305E-2</v>
      </c>
      <c r="K137" s="7">
        <f t="shared" si="14"/>
        <v>-1.2976527957234141E-2</v>
      </c>
    </row>
    <row r="138" spans="1:11" x14ac:dyDescent="0.25">
      <c r="A138">
        <v>19921</v>
      </c>
      <c r="B138" s="5">
        <v>1.9800000000000002E-2</v>
      </c>
      <c r="C138" s="6">
        <v>-2.4500000000000001E-2</v>
      </c>
      <c r="D138" s="7">
        <v>-4.5999999999999999E-3</v>
      </c>
      <c r="I138" s="5">
        <f t="shared" si="12"/>
        <v>1.9800000000000002E-2</v>
      </c>
      <c r="J138" s="6">
        <f t="shared" si="13"/>
        <v>3.4049960642788861E-2</v>
      </c>
      <c r="K138" s="7">
        <f t="shared" si="14"/>
        <v>5.4524149863516058E-2</v>
      </c>
    </row>
    <row r="139" spans="1:11" x14ac:dyDescent="0.25">
      <c r="A139">
        <v>19914</v>
      </c>
      <c r="B139" s="5">
        <v>1.84E-2</v>
      </c>
      <c r="C139" s="6">
        <v>-5.6500000000000002E-2</v>
      </c>
      <c r="D139" s="7">
        <v>-3.7999999999999999E-2</v>
      </c>
      <c r="I139" s="5">
        <f t="shared" si="12"/>
        <v>1.84E-2</v>
      </c>
      <c r="J139" s="6">
        <f t="shared" si="13"/>
        <v>-0.1128543371186843</v>
      </c>
      <c r="K139" s="7">
        <f t="shared" si="14"/>
        <v>-9.6530856921668073E-2</v>
      </c>
    </row>
    <row r="140" spans="1:11" x14ac:dyDescent="0.25">
      <c r="A140">
        <v>19913</v>
      </c>
      <c r="B140" s="5">
        <v>1.8700000000000001E-2</v>
      </c>
      <c r="C140" s="6">
        <v>-2.5700000000000001E-2</v>
      </c>
      <c r="D140" s="7">
        <v>-7.0000000000000001E-3</v>
      </c>
      <c r="I140" s="5">
        <f t="shared" si="12"/>
        <v>1.8700000000000001E-2</v>
      </c>
      <c r="J140" s="6">
        <f t="shared" si="13"/>
        <v>-5.0949670527202708E-2</v>
      </c>
      <c r="K140" s="7">
        <f t="shared" si="14"/>
        <v>-3.3202429366061437E-2</v>
      </c>
    </row>
    <row r="141" spans="1:11" x14ac:dyDescent="0.25">
      <c r="A141">
        <v>19912</v>
      </c>
      <c r="B141" s="5">
        <v>1.89E-2</v>
      </c>
      <c r="C141" s="6">
        <v>-1.1900000000000001E-2</v>
      </c>
      <c r="D141" s="7">
        <v>7.0000000000000001E-3</v>
      </c>
      <c r="I141" s="5">
        <f t="shared" si="12"/>
        <v>1.89E-2</v>
      </c>
      <c r="J141" s="6">
        <f t="shared" si="13"/>
        <v>7.2483526360135055E-4</v>
      </c>
      <c r="K141" s="7">
        <f t="shared" si="14"/>
        <v>1.9638534650083361E-2</v>
      </c>
    </row>
    <row r="142" spans="1:11" x14ac:dyDescent="0.25">
      <c r="A142">
        <v>19911</v>
      </c>
      <c r="B142" s="5">
        <v>1.8200000000000001E-2</v>
      </c>
      <c r="C142" s="6">
        <v>-1.8800000000000001E-2</v>
      </c>
      <c r="D142" s="7">
        <v>-5.9999999999999995E-4</v>
      </c>
      <c r="I142" s="5">
        <f t="shared" si="12"/>
        <v>1.8200000000000001E-2</v>
      </c>
      <c r="J142" s="6">
        <f t="shared" si="13"/>
        <v>5.3518587651504067E-3</v>
      </c>
      <c r="K142" s="7">
        <f t="shared" si="14"/>
        <v>2.3649262594676257E-2</v>
      </c>
    </row>
    <row r="143" spans="1:11" x14ac:dyDescent="0.25">
      <c r="A143">
        <v>19904</v>
      </c>
      <c r="B143" s="5">
        <v>1.8800000000000001E-2</v>
      </c>
      <c r="C143" s="6">
        <v>-3.2000000000000001E-2</v>
      </c>
      <c r="D143" s="7">
        <v>-1.3100000000000001E-2</v>
      </c>
      <c r="I143" s="5">
        <f t="shared" si="12"/>
        <v>1.8800000000000001E-2</v>
      </c>
      <c r="J143" s="6">
        <f t="shared" si="13"/>
        <v>-6.8959662655760479E-2</v>
      </c>
      <c r="K143" s="7">
        <f t="shared" si="14"/>
        <v>-5.1456104313688855E-2</v>
      </c>
    </row>
    <row r="144" spans="1:11" x14ac:dyDescent="0.25">
      <c r="A144">
        <v>19903</v>
      </c>
      <c r="B144" s="5">
        <v>1.7399999999999999E-2</v>
      </c>
      <c r="C144" s="6">
        <v>-1.18E-2</v>
      </c>
      <c r="D144" s="7">
        <v>5.7000000000000002E-3</v>
      </c>
      <c r="I144" s="5">
        <f t="shared" si="12"/>
        <v>1.7399999999999999E-2</v>
      </c>
      <c r="J144" s="6">
        <f t="shared" si="13"/>
        <v>-2.698639604172336E-2</v>
      </c>
      <c r="K144" s="7">
        <f t="shared" si="14"/>
        <v>-1.0055959332849307E-2</v>
      </c>
    </row>
    <row r="145" spans="1:11" x14ac:dyDescent="0.25">
      <c r="A145">
        <v>19902</v>
      </c>
      <c r="B145" s="5">
        <v>1.84E-2</v>
      </c>
      <c r="C145" s="6">
        <v>-3.5000000000000001E-3</v>
      </c>
      <c r="D145" s="7">
        <v>1.49E-2</v>
      </c>
      <c r="I145" s="5">
        <f t="shared" si="12"/>
        <v>1.84E-2</v>
      </c>
      <c r="J145" s="6">
        <f t="shared" si="13"/>
        <v>8.9124704820916524E-4</v>
      </c>
      <c r="K145" s="7">
        <f t="shared" si="14"/>
        <v>1.9307645993896116E-2</v>
      </c>
    </row>
    <row r="146" spans="1:11" x14ac:dyDescent="0.25">
      <c r="A146">
        <v>19901</v>
      </c>
      <c r="B146" s="5">
        <v>1.7999999999999999E-2</v>
      </c>
      <c r="C146" s="6">
        <v>-5.8999999999999999E-3</v>
      </c>
      <c r="D146" s="7">
        <v>1.21E-2</v>
      </c>
      <c r="I146" s="5">
        <f t="shared" si="12"/>
        <v>1.7999999999999999E-2</v>
      </c>
      <c r="J146" s="6">
        <f t="shared" si="13"/>
        <v>-1.541436860445319E-2</v>
      </c>
      <c r="K146" s="7">
        <f t="shared" si="14"/>
        <v>2.308172760666638E-3</v>
      </c>
    </row>
    <row r="147" spans="1:11" x14ac:dyDescent="0.25">
      <c r="A147">
        <v>19894</v>
      </c>
      <c r="B147" s="5">
        <v>1.7500000000000002E-2</v>
      </c>
      <c r="C147" s="6">
        <v>-6.9999999999999999E-4</v>
      </c>
      <c r="D147" s="7">
        <v>1.67E-2</v>
      </c>
      <c r="I147" s="5">
        <f t="shared" si="12"/>
        <v>1.7500000000000002E-2</v>
      </c>
      <c r="J147" s="6">
        <f t="shared" si="13"/>
        <v>-2.1558423478993533E-2</v>
      </c>
      <c r="K147" s="7">
        <f t="shared" si="14"/>
        <v>-4.4356958898758014E-3</v>
      </c>
    </row>
    <row r="148" spans="1:11" x14ac:dyDescent="0.25">
      <c r="A148">
        <v>19893</v>
      </c>
      <c r="B148" s="5">
        <v>1.7899999999999999E-2</v>
      </c>
      <c r="C148" s="6">
        <v>1.0699999999999999E-2</v>
      </c>
      <c r="D148" s="7">
        <v>2.86E-2</v>
      </c>
      <c r="I148" s="5">
        <f t="shared" si="12"/>
        <v>1.7899999999999999E-2</v>
      </c>
      <c r="J148" s="6">
        <f t="shared" si="13"/>
        <v>2.8813894073862808E-2</v>
      </c>
      <c r="K148" s="7">
        <f t="shared" si="14"/>
        <v>4.7229662777784842E-2</v>
      </c>
    </row>
    <row r="149" spans="1:11" x14ac:dyDescent="0.25">
      <c r="A149">
        <v>19892</v>
      </c>
      <c r="B149" s="5">
        <v>1.78E-2</v>
      </c>
      <c r="C149" s="6">
        <v>8.0000000000000004E-4</v>
      </c>
      <c r="D149" s="7">
        <v>1.8599999999999998E-2</v>
      </c>
      <c r="I149" s="5">
        <f t="shared" si="12"/>
        <v>1.78E-2</v>
      </c>
      <c r="J149" s="6">
        <f t="shared" si="13"/>
        <v>-1.3956235241045826E-3</v>
      </c>
      <c r="K149" s="7">
        <f t="shared" si="14"/>
        <v>1.6379534377166438E-2</v>
      </c>
    </row>
    <row r="150" spans="1:11" x14ac:dyDescent="0.25">
      <c r="A150">
        <v>19891</v>
      </c>
      <c r="B150" s="5">
        <v>1.89E-2</v>
      </c>
      <c r="C150" s="6">
        <v>2E-3</v>
      </c>
      <c r="D150" s="7">
        <v>2.0899999999999998E-2</v>
      </c>
      <c r="I150" s="5">
        <f t="shared" si="12"/>
        <v>1.89E-2</v>
      </c>
      <c r="J150" s="6">
        <f t="shared" si="13"/>
        <v>-5.6846823343660383E-3</v>
      </c>
      <c r="K150" s="7">
        <f t="shared" si="14"/>
        <v>1.3107877169514337E-2</v>
      </c>
    </row>
    <row r="151" spans="1:11" x14ac:dyDescent="0.25">
      <c r="A151">
        <v>19884</v>
      </c>
      <c r="B151" s="5">
        <v>1.8100000000000002E-2</v>
      </c>
      <c r="C151" s="6">
        <v>6.1999999999999998E-3</v>
      </c>
      <c r="D151" s="7">
        <v>2.4299999999999999E-2</v>
      </c>
      <c r="I151" s="5">
        <f t="shared" si="12"/>
        <v>1.8100000000000002E-2</v>
      </c>
      <c r="J151" s="6">
        <f t="shared" si="13"/>
        <v>1.4428156977734031E-3</v>
      </c>
      <c r="K151" s="7">
        <f t="shared" si="14"/>
        <v>1.9568930661903128E-2</v>
      </c>
    </row>
    <row r="152" spans="1:11" x14ac:dyDescent="0.25">
      <c r="A152">
        <v>19883</v>
      </c>
      <c r="B152" s="5">
        <v>1.8499999999999999E-2</v>
      </c>
      <c r="C152" s="6">
        <v>8.8000000000000005E-3</v>
      </c>
      <c r="D152" s="7">
        <v>2.7400000000000001E-2</v>
      </c>
      <c r="I152" s="5">
        <f t="shared" si="12"/>
        <v>1.8499999999999999E-2</v>
      </c>
      <c r="J152" s="6">
        <f t="shared" si="13"/>
        <v>2.3620458787705936E-2</v>
      </c>
      <c r="K152" s="7">
        <f t="shared" si="14"/>
        <v>4.2557437275278609E-2</v>
      </c>
    </row>
    <row r="153" spans="1:11" x14ac:dyDescent="0.25">
      <c r="A153">
        <v>19882</v>
      </c>
      <c r="B153" s="5">
        <v>1.9199999999999998E-2</v>
      </c>
      <c r="C153" s="6">
        <v>6.9999999999999999E-4</v>
      </c>
      <c r="D153" s="7">
        <v>1.9900000000000001E-2</v>
      </c>
      <c r="I153" s="5">
        <f t="shared" si="12"/>
        <v>1.9199999999999998E-2</v>
      </c>
      <c r="J153" s="6">
        <f t="shared" si="13"/>
        <v>-7.1676509613747543E-3</v>
      </c>
      <c r="K153" s="7">
        <f t="shared" si="14"/>
        <v>1.1894730140167065E-2</v>
      </c>
    </row>
    <row r="154" spans="1:11" x14ac:dyDescent="0.25">
      <c r="A154">
        <v>19881</v>
      </c>
      <c r="B154" s="5">
        <v>1.8800000000000001E-2</v>
      </c>
      <c r="C154" s="6">
        <v>5.0000000000000001E-3</v>
      </c>
      <c r="D154" s="7">
        <v>2.3800000000000002E-2</v>
      </c>
      <c r="I154" s="5">
        <f t="shared" si="12"/>
        <v>1.8800000000000001E-2</v>
      </c>
      <c r="J154" s="6">
        <f t="shared" si="13"/>
        <v>-5.6121803665054827E-3</v>
      </c>
      <c r="K154" s="7">
        <f t="shared" si="14"/>
        <v>1.3082310642604122E-2</v>
      </c>
    </row>
    <row r="155" spans="1:11" x14ac:dyDescent="0.25">
      <c r="A155">
        <v>19874</v>
      </c>
      <c r="B155" s="5">
        <v>1.9E-2</v>
      </c>
      <c r="C155" s="6">
        <v>1.0800000000000001E-2</v>
      </c>
      <c r="D155" s="7">
        <v>2.98E-2</v>
      </c>
      <c r="I155" s="5">
        <f t="shared" si="12"/>
        <v>1.9E-2</v>
      </c>
      <c r="J155" s="6">
        <f t="shared" si="13"/>
        <v>2.0131399977444477E-2</v>
      </c>
      <c r="K155" s="7">
        <f t="shared" si="14"/>
        <v>3.951389657701565E-2</v>
      </c>
    </row>
    <row r="156" spans="1:11" x14ac:dyDescent="0.25">
      <c r="A156">
        <v>19873</v>
      </c>
      <c r="B156" s="5">
        <v>1.9300000000000001E-2</v>
      </c>
      <c r="C156" s="6">
        <v>5.7000000000000002E-3</v>
      </c>
      <c r="D156" s="7">
        <v>2.5000000000000001E-2</v>
      </c>
      <c r="I156" s="5">
        <f t="shared" si="12"/>
        <v>1.9300000000000001E-2</v>
      </c>
      <c r="J156" s="6">
        <f t="shared" si="13"/>
        <v>2.0520458787705934E-2</v>
      </c>
      <c r="K156" s="7">
        <f t="shared" si="14"/>
        <v>4.0216503642308776E-2</v>
      </c>
    </row>
    <row r="157" spans="1:11" x14ac:dyDescent="0.25">
      <c r="A157">
        <v>19872</v>
      </c>
      <c r="B157" s="5">
        <v>1.9400000000000001E-2</v>
      </c>
      <c r="C157" s="6">
        <v>-2.3999999999999998E-3</v>
      </c>
      <c r="D157" s="7">
        <v>1.6899999999999998E-2</v>
      </c>
      <c r="I157" s="5">
        <f t="shared" si="12"/>
        <v>1.9400000000000001E-2</v>
      </c>
      <c r="J157" s="6">
        <f t="shared" si="13"/>
        <v>-1.5573741144627494E-2</v>
      </c>
      <c r="K157" s="7">
        <f t="shared" si="14"/>
        <v>3.5241282771667493E-3</v>
      </c>
    </row>
    <row r="158" spans="1:11" x14ac:dyDescent="0.25">
      <c r="A158">
        <v>19871</v>
      </c>
      <c r="B158" s="5">
        <v>1.9E-2</v>
      </c>
      <c r="C158" s="6">
        <v>4.7999999999999996E-3</v>
      </c>
      <c r="D158" s="7">
        <v>2.3699999999999999E-2</v>
      </c>
      <c r="I158" s="5">
        <f t="shared" si="12"/>
        <v>1.9E-2</v>
      </c>
      <c r="J158" s="6">
        <f t="shared" si="13"/>
        <v>8.093435286156872E-3</v>
      </c>
      <c r="K158" s="7">
        <f t="shared" si="14"/>
        <v>2.7247210556593737E-2</v>
      </c>
    </row>
    <row r="159" spans="1:11" x14ac:dyDescent="0.25">
      <c r="A159">
        <v>19864</v>
      </c>
      <c r="B159" s="5">
        <v>1.9099999999999999E-2</v>
      </c>
      <c r="C159" s="6">
        <v>3.0000000000000001E-3</v>
      </c>
      <c r="D159" s="7">
        <v>2.2100000000000002E-2</v>
      </c>
      <c r="I159" s="5">
        <f t="shared" si="12"/>
        <v>1.9099999999999999E-2</v>
      </c>
      <c r="J159" s="6">
        <f t="shared" si="13"/>
        <v>7.3912470482091659E-3</v>
      </c>
      <c r="K159" s="7">
        <f t="shared" si="14"/>
        <v>2.6632419866829737E-2</v>
      </c>
    </row>
    <row r="160" spans="1:11" x14ac:dyDescent="0.25">
      <c r="A160">
        <v>19863</v>
      </c>
      <c r="B160" s="5">
        <v>1.9E-2</v>
      </c>
      <c r="C160" s="6">
        <v>5.9999999999999995E-4</v>
      </c>
      <c r="D160" s="7">
        <v>1.9599999999999999E-2</v>
      </c>
      <c r="I160" s="5">
        <f t="shared" si="12"/>
        <v>1.9E-2</v>
      </c>
      <c r="J160" s="6">
        <f t="shared" si="13"/>
        <v>-4.1571843022265966E-3</v>
      </c>
      <c r="K160" s="7">
        <f t="shared" si="14"/>
        <v>1.4763829196031031E-2</v>
      </c>
    </row>
    <row r="161" spans="1:11" x14ac:dyDescent="0.25">
      <c r="A161">
        <v>19862</v>
      </c>
      <c r="B161" s="5">
        <v>1.95E-2</v>
      </c>
      <c r="C161" s="6">
        <v>3.2000000000000002E-3</v>
      </c>
      <c r="D161" s="7">
        <v>2.2700000000000001E-2</v>
      </c>
      <c r="I161" s="5">
        <f t="shared" si="12"/>
        <v>1.95E-2</v>
      </c>
      <c r="J161" s="6">
        <f t="shared" si="13"/>
        <v>7.957184302226597E-3</v>
      </c>
      <c r="K161" s="7">
        <f t="shared" si="14"/>
        <v>2.7612349396120006E-2</v>
      </c>
    </row>
    <row r="162" spans="1:11" x14ac:dyDescent="0.25">
      <c r="A162">
        <v>19861</v>
      </c>
      <c r="B162" s="5">
        <v>1.9199999999999998E-2</v>
      </c>
      <c r="C162" s="6">
        <v>5.9999999999999995E-4</v>
      </c>
      <c r="D162" s="7">
        <v>1.9699999999999999E-2</v>
      </c>
      <c r="I162" s="5">
        <f t="shared" si="12"/>
        <v>1.9199999999999998E-2</v>
      </c>
      <c r="J162" s="6">
        <f t="shared" si="13"/>
        <v>-2.46496705272027E-2</v>
      </c>
      <c r="K162" s="7">
        <f t="shared" si="14"/>
        <v>-5.9229442013248867E-3</v>
      </c>
    </row>
    <row r="163" spans="1:11" x14ac:dyDescent="0.25">
      <c r="A163">
        <v>19854</v>
      </c>
      <c r="B163" s="5">
        <v>1.9400000000000001E-2</v>
      </c>
      <c r="C163" s="6">
        <v>1.44E-2</v>
      </c>
      <c r="D163" s="7">
        <v>3.3799999999999997E-2</v>
      </c>
      <c r="I163" s="5">
        <f t="shared" si="12"/>
        <v>1.9400000000000001E-2</v>
      </c>
      <c r="J163" s="6">
        <f t="shared" si="13"/>
        <v>1.9523121556244027E-2</v>
      </c>
      <c r="K163" s="7">
        <f t="shared" si="14"/>
        <v>3.9301870114435422E-2</v>
      </c>
    </row>
    <row r="164" spans="1:11" x14ac:dyDescent="0.25">
      <c r="A164">
        <v>19853</v>
      </c>
      <c r="B164" s="5">
        <v>0.02</v>
      </c>
      <c r="C164" s="6">
        <v>1.1599999999999999E-2</v>
      </c>
      <c r="D164" s="7">
        <v>3.1600000000000003E-2</v>
      </c>
      <c r="I164" s="5">
        <f t="shared" si="12"/>
        <v>0.02</v>
      </c>
      <c r="J164" s="6">
        <f t="shared" si="13"/>
        <v>2.6786396041723358E-2</v>
      </c>
      <c r="K164" s="7">
        <f t="shared" si="14"/>
        <v>4.732212396255786E-2</v>
      </c>
    </row>
    <row r="165" spans="1:11" x14ac:dyDescent="0.25">
      <c r="A165">
        <v>19852</v>
      </c>
      <c r="B165" s="5">
        <v>2.0299999999999999E-2</v>
      </c>
      <c r="C165" s="6">
        <v>3.3E-3</v>
      </c>
      <c r="D165" s="7">
        <v>2.3599999999999999E-2</v>
      </c>
      <c r="I165" s="5">
        <f t="shared" si="12"/>
        <v>2.0299999999999999E-2</v>
      </c>
      <c r="J165" s="6">
        <f t="shared" si="13"/>
        <v>-7.1292117394967649E-3</v>
      </c>
      <c r="K165" s="7">
        <f t="shared" si="14"/>
        <v>1.3026065262191411E-2</v>
      </c>
    </row>
    <row r="166" spans="1:11" x14ac:dyDescent="0.25">
      <c r="A166">
        <v>19851</v>
      </c>
      <c r="B166" s="5">
        <v>1.9199999999999998E-2</v>
      </c>
      <c r="C166" s="6">
        <v>8.9999999999999993E-3</v>
      </c>
      <c r="D166" s="7">
        <v>2.8199999999999999E-2</v>
      </c>
      <c r="I166" s="5">
        <f t="shared" si="12"/>
        <v>1.9199999999999998E-2</v>
      </c>
      <c r="J166" s="6">
        <f t="shared" si="13"/>
        <v>-2.5270235015490573E-3</v>
      </c>
      <c r="K166" s="7">
        <f t="shared" si="14"/>
        <v>1.6624457647221202E-2</v>
      </c>
    </row>
    <row r="167" spans="1:11" x14ac:dyDescent="0.25">
      <c r="A167">
        <v>19844</v>
      </c>
      <c r="B167" s="5">
        <v>1.9599999999999999E-2</v>
      </c>
      <c r="C167" s="6">
        <v>1.5299999999999999E-2</v>
      </c>
      <c r="D167" s="7">
        <v>3.5000000000000003E-2</v>
      </c>
      <c r="I167" s="5">
        <f t="shared" ref="I167:I194" si="15">+B167</f>
        <v>1.9599999999999999E-2</v>
      </c>
      <c r="J167" s="6">
        <f t="shared" ref="J167:J194" si="16">(C167-($C$2*C168))/(1-$C$2)</f>
        <v>2.4265462723427045E-2</v>
      </c>
      <c r="K167" s="7">
        <f t="shared" ref="K167:K194" si="17">(1+I167)*(1+J167)-1</f>
        <v>4.4341065792806278E-2</v>
      </c>
    </row>
    <row r="168" spans="1:11" x14ac:dyDescent="0.25">
      <c r="A168">
        <v>19843</v>
      </c>
      <c r="B168" s="5">
        <v>1.9199999999999998E-2</v>
      </c>
      <c r="C168" s="6">
        <v>1.04E-2</v>
      </c>
      <c r="D168" s="7">
        <v>2.9700000000000001E-2</v>
      </c>
      <c r="I168" s="5">
        <f t="shared" si="15"/>
        <v>1.9199999999999998E-2</v>
      </c>
      <c r="J168" s="6">
        <f t="shared" si="16"/>
        <v>1.1131874508034859E-2</v>
      </c>
      <c r="K168" s="7">
        <f t="shared" si="17"/>
        <v>3.0545606498589173E-2</v>
      </c>
    </row>
    <row r="169" spans="1:11" x14ac:dyDescent="0.25">
      <c r="A169">
        <v>19842</v>
      </c>
      <c r="B169" s="5">
        <v>1.9599999999999999E-2</v>
      </c>
      <c r="C169" s="6">
        <v>0.01</v>
      </c>
      <c r="D169" s="7">
        <v>2.9600000000000001E-2</v>
      </c>
      <c r="I169" s="5">
        <f t="shared" si="15"/>
        <v>1.9599999999999999E-2</v>
      </c>
      <c r="J169" s="6">
        <f t="shared" si="16"/>
        <v>1.400474530590387E-3</v>
      </c>
      <c r="K169" s="7">
        <f t="shared" si="17"/>
        <v>2.1027923831390183E-2</v>
      </c>
    </row>
    <row r="170" spans="1:11" x14ac:dyDescent="0.25">
      <c r="A170">
        <v>19841</v>
      </c>
      <c r="B170" s="5">
        <v>1.84E-2</v>
      </c>
      <c r="C170" s="6">
        <v>1.47E-2</v>
      </c>
      <c r="D170" s="7">
        <v>3.3099999999999997E-2</v>
      </c>
      <c r="I170" s="5">
        <f t="shared" si="15"/>
        <v>1.84E-2</v>
      </c>
      <c r="J170" s="6">
        <f t="shared" si="16"/>
        <v>-2.4272317552856332E-2</v>
      </c>
      <c r="K170" s="7">
        <f t="shared" si="17"/>
        <v>-6.3189281958289101E-3</v>
      </c>
    </row>
    <row r="171" spans="1:11" x14ac:dyDescent="0.25">
      <c r="A171">
        <v>19834</v>
      </c>
      <c r="B171" s="5">
        <v>1.9599999999999999E-2</v>
      </c>
      <c r="C171" s="6">
        <v>3.5999999999999997E-2</v>
      </c>
      <c r="D171" s="7">
        <v>5.5599999999999997E-2</v>
      </c>
      <c r="I171" s="5">
        <f t="shared" si="15"/>
        <v>1.9599999999999999E-2</v>
      </c>
      <c r="J171" s="6">
        <f t="shared" si="16"/>
        <v>9.0341682221588407E-2</v>
      </c>
      <c r="K171" s="7">
        <f t="shared" si="17"/>
        <v>0.11171237919313159</v>
      </c>
    </row>
    <row r="172" spans="1:11" x14ac:dyDescent="0.25">
      <c r="A172">
        <v>19833</v>
      </c>
      <c r="B172" s="5">
        <v>1.8499999999999999E-2</v>
      </c>
      <c r="C172" s="6">
        <v>6.3E-3</v>
      </c>
      <c r="D172" s="7">
        <v>2.4799999999999999E-2</v>
      </c>
      <c r="I172" s="5">
        <f t="shared" si="15"/>
        <v>1.8499999999999999E-2</v>
      </c>
      <c r="J172" s="6">
        <f t="shared" si="16"/>
        <v>9.9593725401743039E-3</v>
      </c>
      <c r="K172" s="7">
        <f t="shared" si="17"/>
        <v>2.8643620932167435E-2</v>
      </c>
    </row>
    <row r="173" spans="1:11" x14ac:dyDescent="0.25">
      <c r="A173">
        <v>19832</v>
      </c>
      <c r="B173" s="5">
        <v>1.95E-2</v>
      </c>
      <c r="C173" s="6">
        <v>4.3E-3</v>
      </c>
      <c r="D173" s="7">
        <v>2.3800000000000002E-2</v>
      </c>
      <c r="I173" s="5">
        <f t="shared" si="15"/>
        <v>1.95E-2</v>
      </c>
      <c r="J173" s="6">
        <f t="shared" si="16"/>
        <v>1.3448431350435762E-2</v>
      </c>
      <c r="K173" s="7">
        <f t="shared" si="17"/>
        <v>3.3210675761769393E-2</v>
      </c>
    </row>
    <row r="174" spans="1:11" x14ac:dyDescent="0.25">
      <c r="A174">
        <v>19831</v>
      </c>
      <c r="B174" s="5">
        <v>1.89E-2</v>
      </c>
      <c r="C174" s="6">
        <v>-6.9999999999999999E-4</v>
      </c>
      <c r="D174" s="7">
        <v>1.8200000000000001E-2</v>
      </c>
      <c r="I174" s="5">
        <f t="shared" si="15"/>
        <v>1.89E-2</v>
      </c>
      <c r="J174" s="6">
        <f t="shared" si="16"/>
        <v>-1.3873741144627494E-2</v>
      </c>
      <c r="K174" s="7">
        <f t="shared" si="17"/>
        <v>4.7640451477390933E-3</v>
      </c>
    </row>
    <row r="175" spans="1:11" x14ac:dyDescent="0.25">
      <c r="A175">
        <v>19824</v>
      </c>
      <c r="B175" s="5">
        <v>1.95E-2</v>
      </c>
      <c r="C175" s="6">
        <v>6.4999999999999997E-3</v>
      </c>
      <c r="D175" s="7">
        <v>2.5999999999999999E-2</v>
      </c>
      <c r="I175" s="5">
        <f t="shared" si="15"/>
        <v>1.95E-2</v>
      </c>
      <c r="J175" s="6">
        <f t="shared" si="16"/>
        <v>1.2903901945305031E-2</v>
      </c>
      <c r="K175" s="7">
        <f t="shared" si="17"/>
        <v>3.2655528033238568E-2</v>
      </c>
    </row>
    <row r="176" spans="1:11" x14ac:dyDescent="0.25">
      <c r="A176">
        <v>19823</v>
      </c>
      <c r="B176" s="5">
        <v>2.0299999999999999E-2</v>
      </c>
      <c r="C176" s="6">
        <v>3.0000000000000001E-3</v>
      </c>
      <c r="D176" s="7">
        <v>2.3300000000000001E-2</v>
      </c>
      <c r="I176" s="5">
        <f t="shared" si="15"/>
        <v>2.0299999999999999E-2</v>
      </c>
      <c r="J176" s="6">
        <f t="shared" si="16"/>
        <v>1.3532823569215641E-3</v>
      </c>
      <c r="K176" s="7">
        <f t="shared" si="17"/>
        <v>2.1680753988767121E-2</v>
      </c>
    </row>
    <row r="177" spans="1:11" x14ac:dyDescent="0.25">
      <c r="A177">
        <v>19822</v>
      </c>
      <c r="B177" s="5">
        <v>1.9599999999999999E-2</v>
      </c>
      <c r="C177" s="6">
        <v>3.8999999999999998E-3</v>
      </c>
      <c r="D177" s="7">
        <v>2.35E-2</v>
      </c>
      <c r="I177" s="5">
        <f t="shared" si="15"/>
        <v>1.9599999999999999E-2</v>
      </c>
      <c r="J177" s="6">
        <f t="shared" si="16"/>
        <v>5.5467176430784365E-3</v>
      </c>
      <c r="K177" s="7">
        <f t="shared" si="17"/>
        <v>2.5255433308882802E-2</v>
      </c>
    </row>
    <row r="178" spans="1:11" x14ac:dyDescent="0.25">
      <c r="A178">
        <v>19821</v>
      </c>
      <c r="B178" s="5">
        <v>1.9E-2</v>
      </c>
      <c r="C178" s="6">
        <v>3.0000000000000001E-3</v>
      </c>
      <c r="D178" s="7">
        <v>2.1999999999999999E-2</v>
      </c>
      <c r="I178" s="5">
        <f t="shared" si="15"/>
        <v>1.9E-2</v>
      </c>
      <c r="J178" s="6">
        <f t="shared" si="16"/>
        <v>-3.5423411671830198E-2</v>
      </c>
      <c r="K178" s="7">
        <f t="shared" si="17"/>
        <v>-1.7096456493595036E-2</v>
      </c>
    </row>
    <row r="179" spans="1:11" x14ac:dyDescent="0.25">
      <c r="A179">
        <v>19814</v>
      </c>
      <c r="B179" s="5">
        <v>1.9099999999999999E-2</v>
      </c>
      <c r="C179" s="6">
        <v>2.4E-2</v>
      </c>
      <c r="D179" s="7">
        <v>4.3099999999999999E-2</v>
      </c>
      <c r="I179" s="5">
        <f t="shared" si="15"/>
        <v>1.9099999999999999E-2</v>
      </c>
      <c r="J179" s="6">
        <f t="shared" si="16"/>
        <v>2.4548905881026151E-2</v>
      </c>
      <c r="K179" s="7">
        <f t="shared" si="17"/>
        <v>4.4117789983353806E-2</v>
      </c>
    </row>
    <row r="180" spans="1:11" x14ac:dyDescent="0.25">
      <c r="A180">
        <v>19813</v>
      </c>
      <c r="B180" s="5">
        <v>0.02</v>
      </c>
      <c r="C180" s="6">
        <v>2.3699999999999999E-2</v>
      </c>
      <c r="D180" s="7">
        <v>4.3700000000000003E-2</v>
      </c>
      <c r="I180" s="5">
        <f t="shared" si="15"/>
        <v>0.02</v>
      </c>
      <c r="J180" s="6">
        <f t="shared" si="16"/>
        <v>3.3580305858470619E-2</v>
      </c>
      <c r="K180" s="7">
        <f t="shared" si="17"/>
        <v>5.4251911975640166E-2</v>
      </c>
    </row>
    <row r="181" spans="1:11" x14ac:dyDescent="0.25">
      <c r="A181">
        <v>19812</v>
      </c>
      <c r="B181" s="5">
        <v>2.07E-2</v>
      </c>
      <c r="C181" s="6">
        <v>1.83E-2</v>
      </c>
      <c r="D181" s="7">
        <v>3.9E-2</v>
      </c>
      <c r="I181" s="5">
        <f t="shared" si="15"/>
        <v>2.07E-2</v>
      </c>
      <c r="J181" s="6">
        <f t="shared" si="16"/>
        <v>1.8117031372991286E-2</v>
      </c>
      <c r="K181" s="7">
        <f t="shared" si="17"/>
        <v>3.9192053922412207E-2</v>
      </c>
    </row>
    <row r="182" spans="1:11" x14ac:dyDescent="0.25">
      <c r="A182">
        <v>19811</v>
      </c>
      <c r="B182" s="5">
        <v>2.0799999999999999E-2</v>
      </c>
      <c r="C182" s="6">
        <v>1.84E-2</v>
      </c>
      <c r="D182" s="7">
        <v>3.9199999999999999E-2</v>
      </c>
      <c r="I182" s="5">
        <f t="shared" si="15"/>
        <v>2.0799999999999999E-2</v>
      </c>
      <c r="J182" s="6">
        <f t="shared" si="16"/>
        <v>-8.49638817028113E-3</v>
      </c>
      <c r="K182" s="7">
        <f t="shared" si="17"/>
        <v>1.2126886955776905E-2</v>
      </c>
    </row>
    <row r="183" spans="1:11" x14ac:dyDescent="0.25">
      <c r="A183">
        <v>19804</v>
      </c>
      <c r="B183" s="5">
        <v>2.12E-2</v>
      </c>
      <c r="C183" s="6">
        <v>3.3099999999999997E-2</v>
      </c>
      <c r="D183" s="7">
        <v>5.4399999999999997E-2</v>
      </c>
      <c r="I183" s="5">
        <f t="shared" si="15"/>
        <v>2.12E-2</v>
      </c>
      <c r="J183" s="6">
        <f t="shared" si="16"/>
        <v>6.3472792083446722E-2</v>
      </c>
      <c r="K183" s="7">
        <f t="shared" si="17"/>
        <v>8.6018415275616045E-2</v>
      </c>
    </row>
    <row r="184" spans="1:11" x14ac:dyDescent="0.25">
      <c r="A184">
        <v>19803</v>
      </c>
      <c r="B184" s="5">
        <v>2.06E-2</v>
      </c>
      <c r="C184" s="6">
        <v>1.6500000000000001E-2</v>
      </c>
      <c r="D184" s="7">
        <v>3.7100000000000001E-2</v>
      </c>
      <c r="I184" s="5">
        <f t="shared" si="15"/>
        <v>2.06E-2</v>
      </c>
      <c r="J184" s="6">
        <f t="shared" si="16"/>
        <v>4.1383733273185272E-2</v>
      </c>
      <c r="K184" s="7">
        <f t="shared" si="17"/>
        <v>6.2836238178612724E-2</v>
      </c>
    </row>
    <row r="185" spans="1:11" x14ac:dyDescent="0.25">
      <c r="A185">
        <v>19802</v>
      </c>
      <c r="B185" s="5">
        <v>2.1000000000000001E-2</v>
      </c>
      <c r="C185" s="6">
        <v>2.8999999999999998E-3</v>
      </c>
      <c r="D185" s="7">
        <v>2.3900000000000001E-2</v>
      </c>
      <c r="I185" s="5">
        <f t="shared" si="15"/>
        <v>2.1000000000000001E-2</v>
      </c>
      <c r="J185" s="6">
        <f t="shared" si="16"/>
        <v>-2.4545294051307284E-2</v>
      </c>
      <c r="K185" s="7">
        <f t="shared" si="17"/>
        <v>-4.0607452263847765E-3</v>
      </c>
    </row>
    <row r="186" spans="1:11" x14ac:dyDescent="0.25">
      <c r="A186">
        <v>19801</v>
      </c>
      <c r="B186" s="5">
        <v>2.0500000000000001E-2</v>
      </c>
      <c r="C186" s="6">
        <v>1.7899999999999999E-2</v>
      </c>
      <c r="D186" s="7">
        <v>3.85E-2</v>
      </c>
      <c r="I186" s="5">
        <f t="shared" si="15"/>
        <v>2.0500000000000001E-2</v>
      </c>
      <c r="J186" s="6">
        <f t="shared" si="16"/>
        <v>-2.7110282244143954E-2</v>
      </c>
      <c r="K186" s="7">
        <f t="shared" si="17"/>
        <v>-7.1660430301488942E-3</v>
      </c>
    </row>
    <row r="187" spans="1:11" x14ac:dyDescent="0.25">
      <c r="A187">
        <v>19794</v>
      </c>
      <c r="B187" s="5">
        <v>2.06E-2</v>
      </c>
      <c r="C187" s="6">
        <v>4.2500000000000003E-2</v>
      </c>
      <c r="D187" s="7">
        <v>6.3100000000000003E-2</v>
      </c>
      <c r="I187" s="5">
        <f t="shared" si="15"/>
        <v>2.06E-2</v>
      </c>
      <c r="J187" s="6">
        <f t="shared" si="16"/>
        <v>8.6961376363117807E-2</v>
      </c>
      <c r="K187" s="7">
        <f t="shared" si="17"/>
        <v>0.10935278071619803</v>
      </c>
    </row>
    <row r="188" spans="1:11" x14ac:dyDescent="0.25">
      <c r="A188">
        <v>19793</v>
      </c>
      <c r="B188" s="5">
        <v>2.1899999999999999E-2</v>
      </c>
      <c r="C188" s="6">
        <v>1.8200000000000001E-2</v>
      </c>
      <c r="D188" s="7">
        <v>4.0099999999999997E-2</v>
      </c>
      <c r="I188" s="5">
        <f t="shared" si="15"/>
        <v>2.1899999999999999E-2</v>
      </c>
      <c r="J188" s="6">
        <f t="shared" si="16"/>
        <v>8.13672551452067E-3</v>
      </c>
      <c r="K188" s="7">
        <f t="shared" si="17"/>
        <v>3.0214919803288609E-2</v>
      </c>
    </row>
    <row r="189" spans="1:11" x14ac:dyDescent="0.25">
      <c r="A189">
        <v>19792</v>
      </c>
      <c r="B189" s="5">
        <v>2.18E-2</v>
      </c>
      <c r="C189" s="6">
        <v>2.3699999999999999E-2</v>
      </c>
      <c r="D189" s="7">
        <v>4.5499999999999999E-2</v>
      </c>
      <c r="I189" s="5">
        <f t="shared" si="15"/>
        <v>2.18E-2</v>
      </c>
      <c r="J189" s="6">
        <f t="shared" si="16"/>
        <v>5.1877168559342136E-2</v>
      </c>
      <c r="K189" s="7">
        <f t="shared" si="17"/>
        <v>7.4808090833935914E-2</v>
      </c>
    </row>
    <row r="190" spans="1:11" x14ac:dyDescent="0.25">
      <c r="A190">
        <v>19791</v>
      </c>
      <c r="B190" s="5">
        <v>2.12E-2</v>
      </c>
      <c r="C190" s="6">
        <v>8.3000000000000001E-3</v>
      </c>
      <c r="D190" s="7">
        <v>2.9499999999999998E-2</v>
      </c>
      <c r="I190" s="5">
        <f t="shared" si="15"/>
        <v>2.12E-2</v>
      </c>
      <c r="J190" s="6">
        <f t="shared" si="16"/>
        <v>-3.4331690093030644E-2</v>
      </c>
      <c r="K190" s="7">
        <f t="shared" si="17"/>
        <v>-1.3859521923002771E-2</v>
      </c>
    </row>
    <row r="191" spans="1:11" x14ac:dyDescent="0.25">
      <c r="A191">
        <v>19784</v>
      </c>
      <c r="B191" s="5">
        <v>0.02</v>
      </c>
      <c r="C191" s="6">
        <v>3.1600000000000003E-2</v>
      </c>
      <c r="D191" s="7">
        <v>5.1499999999999997E-2</v>
      </c>
      <c r="I191" s="5">
        <f t="shared" si="15"/>
        <v>0.02</v>
      </c>
      <c r="J191" s="6">
        <f t="shared" si="16"/>
        <v>7.990371753030083E-2</v>
      </c>
      <c r="K191" s="7">
        <f t="shared" si="17"/>
        <v>0.10150179188090691</v>
      </c>
    </row>
    <row r="192" spans="1:11" x14ac:dyDescent="0.25">
      <c r="A192">
        <v>19783</v>
      </c>
      <c r="B192" s="5">
        <v>1.9E-2</v>
      </c>
      <c r="C192" s="6">
        <v>5.1999999999999998E-3</v>
      </c>
      <c r="D192" s="7">
        <v>2.4199999999999999E-2</v>
      </c>
      <c r="I192" s="5">
        <f t="shared" si="15"/>
        <v>1.9E-2</v>
      </c>
      <c r="J192" s="6">
        <f t="shared" si="16"/>
        <v>-1.5698391993224639E-3</v>
      </c>
      <c r="K192" s="7">
        <f t="shared" si="17"/>
        <v>1.7400333855890349E-2</v>
      </c>
    </row>
    <row r="193" spans="1:11" x14ac:dyDescent="0.25">
      <c r="A193">
        <v>19782</v>
      </c>
      <c r="B193" s="5">
        <v>1.9400000000000001E-2</v>
      </c>
      <c r="C193" s="6">
        <v>8.8999999999999999E-3</v>
      </c>
      <c r="D193" s="7">
        <v>2.8299999999999999E-2</v>
      </c>
      <c r="I193" s="5">
        <f t="shared" si="15"/>
        <v>1.9400000000000001E-2</v>
      </c>
      <c r="J193" s="6">
        <f t="shared" si="16"/>
        <v>7.9851568649564227E-3</v>
      </c>
      <c r="K193" s="7">
        <f t="shared" si="17"/>
        <v>2.754006890813665E-2</v>
      </c>
    </row>
    <row r="194" spans="1:11" x14ac:dyDescent="0.25">
      <c r="A194">
        <v>19781</v>
      </c>
      <c r="B194" s="8">
        <v>2.12E-2</v>
      </c>
      <c r="C194" s="9">
        <v>9.4000000000000004E-3</v>
      </c>
      <c r="D194" s="10">
        <v>3.0499999999999999E-2</v>
      </c>
      <c r="I194" s="8">
        <f t="shared" si="15"/>
        <v>2.12E-2</v>
      </c>
      <c r="J194" s="9">
        <f t="shared" si="16"/>
        <v>2.659905093881923E-2</v>
      </c>
      <c r="K194" s="10">
        <f t="shared" si="17"/>
        <v>4.8362950818722217E-2</v>
      </c>
    </row>
  </sheetData>
  <mergeCells count="8">
    <mergeCell ref="I5:K5"/>
    <mergeCell ref="M3:N3"/>
    <mergeCell ref="M4:N4"/>
    <mergeCell ref="A1:B1"/>
    <mergeCell ref="A2:B2"/>
    <mergeCell ref="B5:D5"/>
    <mergeCell ref="F3:G3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showGridLines="0" workbookViewId="0">
      <selection sqref="A1:B1"/>
    </sheetView>
    <sheetView workbookViewId="1">
      <selection activeCell="K7" sqref="K7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7" width="12.7109375" customWidth="1"/>
  </cols>
  <sheetData>
    <row r="1" spans="1:14" x14ac:dyDescent="0.25">
      <c r="A1" s="66" t="s">
        <v>17</v>
      </c>
      <c r="B1" s="65"/>
      <c r="C1" s="15" t="s">
        <v>6</v>
      </c>
    </row>
    <row r="2" spans="1:14" x14ac:dyDescent="0.25">
      <c r="A2" s="64" t="s">
        <v>18</v>
      </c>
      <c r="B2" s="65"/>
      <c r="C2" s="18">
        <f>CORREL(C7:C86,C9:C88)</f>
        <v>0.74465111860259003</v>
      </c>
    </row>
    <row r="3" spans="1:14" x14ac:dyDescent="0.25">
      <c r="F3" s="61" t="s">
        <v>1</v>
      </c>
      <c r="G3" s="60"/>
      <c r="M3" s="61" t="s">
        <v>19</v>
      </c>
      <c r="N3" s="60"/>
    </row>
    <row r="4" spans="1:14" x14ac:dyDescent="0.25">
      <c r="F4" s="62">
        <f t="array" ref="F4">+(STDEV(D7:D86+1)*SQRT(4))</f>
        <v>6.2188162769192645E-2</v>
      </c>
      <c r="G4" s="63"/>
      <c r="M4" s="67">
        <f t="array" ref="M4">+(STDEV(K7:K86+1)*SQRT(4))</f>
        <v>0.12320215488719125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1.46E-2</v>
      </c>
      <c r="C7" s="6">
        <v>-2.1600000000000001E-2</v>
      </c>
      <c r="D7" s="7">
        <v>-7.1000000000000004E-3</v>
      </c>
      <c r="I7" s="5">
        <f t="shared" ref="I7:I38" si="0">+B7</f>
        <v>1.46E-2</v>
      </c>
      <c r="J7" s="6">
        <f t="shared" ref="J7:J38" si="1">(C7-($C$2*C8))/(1-$C$2)</f>
        <v>-1.0810020722426679E-2</v>
      </c>
      <c r="K7" s="7">
        <f t="shared" ref="K7:K38" si="2">(1+I7)*(1+J7)-1</f>
        <v>3.6321529750258374E-3</v>
      </c>
    </row>
    <row r="8" spans="1:14" x14ac:dyDescent="0.25">
      <c r="A8">
        <v>20243</v>
      </c>
      <c r="B8" s="5">
        <v>1.4800000000000001E-2</v>
      </c>
      <c r="C8" s="6">
        <v>-2.53E-2</v>
      </c>
      <c r="D8" s="7">
        <v>-1.06E-2</v>
      </c>
      <c r="I8" s="5">
        <f t="shared" si="0"/>
        <v>1.4800000000000001E-2</v>
      </c>
      <c r="J8" s="6">
        <f t="shared" si="1"/>
        <v>1.3193980125396736E-2</v>
      </c>
      <c r="K8" s="7">
        <f t="shared" si="2"/>
        <v>2.8189251031252471E-2</v>
      </c>
    </row>
    <row r="9" spans="1:14" x14ac:dyDescent="0.25">
      <c r="A9">
        <v>20242</v>
      </c>
      <c r="B9" s="5">
        <v>1.4800000000000001E-2</v>
      </c>
      <c r="C9" s="6">
        <v>-3.85E-2</v>
      </c>
      <c r="D9" s="7">
        <v>-2.3599999999999999E-2</v>
      </c>
      <c r="I9" s="5">
        <f t="shared" si="0"/>
        <v>1.4800000000000001E-2</v>
      </c>
      <c r="J9" s="6">
        <f t="shared" si="1"/>
        <v>2.0353275562889949E-3</v>
      </c>
      <c r="K9" s="7">
        <f t="shared" si="2"/>
        <v>1.6865450404121907E-2</v>
      </c>
    </row>
    <row r="10" spans="1:14" x14ac:dyDescent="0.25">
      <c r="A10">
        <v>20241</v>
      </c>
      <c r="B10" s="5">
        <v>1.44E-2</v>
      </c>
      <c r="C10" s="6">
        <v>-5.2400000000000002E-2</v>
      </c>
      <c r="D10" s="7">
        <v>-3.7999999999999999E-2</v>
      </c>
      <c r="I10" s="5">
        <f t="shared" si="0"/>
        <v>1.44E-2</v>
      </c>
      <c r="J10" s="6">
        <f t="shared" si="1"/>
        <v>-9.2400828897066939E-3</v>
      </c>
      <c r="K10" s="7">
        <f t="shared" si="2"/>
        <v>5.0268599166816141E-3</v>
      </c>
    </row>
    <row r="11" spans="1:14" x14ac:dyDescent="0.25">
      <c r="A11">
        <v>20234</v>
      </c>
      <c r="B11" s="5">
        <v>1.32E-2</v>
      </c>
      <c r="C11" s="6">
        <v>-6.7199999999999996E-2</v>
      </c>
      <c r="D11" s="7">
        <v>-5.3900000000000003E-2</v>
      </c>
      <c r="I11" s="5">
        <f t="shared" si="0"/>
        <v>1.32E-2</v>
      </c>
      <c r="J11" s="6">
        <f t="shared" si="1"/>
        <v>-0.11735882258763816</v>
      </c>
      <c r="K11" s="7">
        <f t="shared" si="2"/>
        <v>-0.10570795904579489</v>
      </c>
    </row>
    <row r="12" spans="1:14" x14ac:dyDescent="0.25">
      <c r="A12">
        <v>20233</v>
      </c>
      <c r="B12" s="5">
        <v>1.2999999999999999E-2</v>
      </c>
      <c r="C12" s="6">
        <v>-0.05</v>
      </c>
      <c r="D12" s="7">
        <v>-3.6999999999999998E-2</v>
      </c>
      <c r="I12" s="5">
        <f t="shared" si="0"/>
        <v>1.2999999999999999E-2</v>
      </c>
      <c r="J12" s="6">
        <f t="shared" si="1"/>
        <v>8.6158333727631986E-3</v>
      </c>
      <c r="K12" s="7">
        <f t="shared" si="2"/>
        <v>2.1727839206609145E-2</v>
      </c>
    </row>
    <row r="13" spans="1:14" x14ac:dyDescent="0.25">
      <c r="A13">
        <v>20232</v>
      </c>
      <c r="B13" s="5">
        <v>1.2200000000000001E-2</v>
      </c>
      <c r="C13" s="6">
        <v>-7.0099999999999996E-2</v>
      </c>
      <c r="D13" s="7">
        <v>-5.79E-2</v>
      </c>
      <c r="I13" s="5">
        <f t="shared" si="0"/>
        <v>1.2200000000000001E-2</v>
      </c>
      <c r="J13" s="6">
        <f t="shared" si="1"/>
        <v>-0.12230017001853039</v>
      </c>
      <c r="K13" s="7">
        <f t="shared" si="2"/>
        <v>-0.11159223209275648</v>
      </c>
    </row>
    <row r="14" spans="1:14" x14ac:dyDescent="0.25">
      <c r="A14">
        <v>20231</v>
      </c>
      <c r="B14" s="5">
        <v>1.14E-2</v>
      </c>
      <c r="C14" s="6">
        <v>-5.2200000000000003E-2</v>
      </c>
      <c r="D14" s="7">
        <v>-4.0800000000000003E-2</v>
      </c>
      <c r="I14" s="5">
        <f t="shared" si="0"/>
        <v>1.14E-2</v>
      </c>
      <c r="J14" s="6">
        <f t="shared" si="1"/>
        <v>-3.4119494183525792E-2</v>
      </c>
      <c r="K14" s="7">
        <f t="shared" si="2"/>
        <v>-2.3108456417217926E-2</v>
      </c>
    </row>
    <row r="15" spans="1:14" x14ac:dyDescent="0.25">
      <c r="A15">
        <v>20224</v>
      </c>
      <c r="B15" s="5">
        <v>1.06E-2</v>
      </c>
      <c r="C15" s="6">
        <v>-5.8400000000000001E-2</v>
      </c>
      <c r="D15" s="7">
        <v>-4.7800000000000002E-2</v>
      </c>
      <c r="I15" s="5">
        <f t="shared" si="0"/>
        <v>1.06E-2</v>
      </c>
      <c r="J15" s="6">
        <f t="shared" si="1"/>
        <v>-0.17825625629953076</v>
      </c>
      <c r="K15" s="7">
        <f t="shared" si="2"/>
        <v>-0.16954577261630588</v>
      </c>
    </row>
    <row r="16" spans="1:14" x14ac:dyDescent="0.25">
      <c r="A16">
        <v>20223</v>
      </c>
      <c r="B16" s="5">
        <v>1.04E-2</v>
      </c>
      <c r="C16" s="6">
        <v>-1.7299999999999999E-2</v>
      </c>
      <c r="D16" s="7">
        <v>-6.8999999999999999E-3</v>
      </c>
      <c r="I16" s="5">
        <f t="shared" si="0"/>
        <v>1.04E-2</v>
      </c>
      <c r="J16" s="6">
        <f t="shared" si="1"/>
        <v>-5.3169390571392416E-2</v>
      </c>
      <c r="K16" s="7">
        <f t="shared" si="2"/>
        <v>-4.3322352233334915E-2</v>
      </c>
    </row>
    <row r="17" spans="1:11" x14ac:dyDescent="0.25">
      <c r="A17">
        <v>20222</v>
      </c>
      <c r="B17" s="5">
        <v>1.0800000000000001E-2</v>
      </c>
      <c r="C17" s="6">
        <v>-5.0000000000000001E-3</v>
      </c>
      <c r="D17" s="7">
        <v>5.7999999999999996E-3</v>
      </c>
      <c r="I17" s="5">
        <f t="shared" si="0"/>
        <v>1.0800000000000001E-2</v>
      </c>
      <c r="J17" s="6">
        <f t="shared" si="1"/>
        <v>-3.8244801017388093E-2</v>
      </c>
      <c r="K17" s="7">
        <f t="shared" si="2"/>
        <v>-2.7857844868376058E-2</v>
      </c>
    </row>
    <row r="18" spans="1:11" x14ac:dyDescent="0.25">
      <c r="A18">
        <v>20221</v>
      </c>
      <c r="B18" s="5">
        <v>1.06E-2</v>
      </c>
      <c r="C18" s="6">
        <v>6.4000000000000003E-3</v>
      </c>
      <c r="D18" s="7">
        <v>1.7000000000000001E-2</v>
      </c>
      <c r="I18" s="5">
        <f t="shared" si="0"/>
        <v>1.06E-2</v>
      </c>
      <c r="J18" s="6">
        <f t="shared" si="1"/>
        <v>8.1497263693362191E-3</v>
      </c>
      <c r="K18" s="7">
        <f t="shared" si="2"/>
        <v>1.8836113468851057E-2</v>
      </c>
    </row>
    <row r="19" spans="1:11" x14ac:dyDescent="0.25">
      <c r="A19">
        <v>20214</v>
      </c>
      <c r="B19" s="5">
        <v>1.06E-2</v>
      </c>
      <c r="C19" s="6">
        <v>5.7999999999999996E-3</v>
      </c>
      <c r="D19" s="7">
        <v>1.6400000000000001E-2</v>
      </c>
      <c r="I19" s="5">
        <f t="shared" si="0"/>
        <v>1.06E-2</v>
      </c>
      <c r="J19" s="6">
        <f t="shared" si="1"/>
        <v>2.5919983043531675E-4</v>
      </c>
      <c r="K19" s="7">
        <f t="shared" si="2"/>
        <v>1.0861947348637768E-2</v>
      </c>
    </row>
    <row r="20" spans="1:11" x14ac:dyDescent="0.25">
      <c r="A20">
        <v>20213</v>
      </c>
      <c r="B20" s="5">
        <v>1.11E-2</v>
      </c>
      <c r="C20" s="6">
        <v>7.7000000000000002E-3</v>
      </c>
      <c r="D20" s="7">
        <v>1.8800000000000001E-2</v>
      </c>
      <c r="I20" s="5">
        <f t="shared" si="0"/>
        <v>1.11E-2</v>
      </c>
      <c r="J20" s="6">
        <f t="shared" si="1"/>
        <v>2.1406189893133688E-2</v>
      </c>
      <c r="K20" s="7">
        <f t="shared" si="2"/>
        <v>3.274379860094756E-2</v>
      </c>
    </row>
    <row r="21" spans="1:11" x14ac:dyDescent="0.25">
      <c r="A21">
        <v>20212</v>
      </c>
      <c r="B21" s="5">
        <v>1.1299999999999999E-2</v>
      </c>
      <c r="C21" s="6">
        <v>3.0000000000000001E-3</v>
      </c>
      <c r="D21" s="7">
        <v>1.43E-2</v>
      </c>
      <c r="I21" s="5">
        <f t="shared" si="0"/>
        <v>1.1299999999999999E-2</v>
      </c>
      <c r="J21" s="6">
        <f t="shared" si="1"/>
        <v>1.6414568831577655E-2</v>
      </c>
      <c r="K21" s="7">
        <f t="shared" si="2"/>
        <v>2.7900053459374519E-2</v>
      </c>
    </row>
    <row r="22" spans="1:11" x14ac:dyDescent="0.25">
      <c r="A22">
        <v>20211</v>
      </c>
      <c r="B22" s="5">
        <v>1.1299999999999999E-2</v>
      </c>
      <c r="C22" s="6">
        <v>-1.6000000000000001E-3</v>
      </c>
      <c r="D22" s="7">
        <v>9.7000000000000003E-3</v>
      </c>
      <c r="I22" s="5">
        <f t="shared" si="0"/>
        <v>1.1299999999999999E-2</v>
      </c>
      <c r="J22" s="6">
        <f t="shared" si="1"/>
        <v>1.0064842462241439E-2</v>
      </c>
      <c r="K22" s="7">
        <f t="shared" si="2"/>
        <v>2.1478575182064752E-2</v>
      </c>
    </row>
    <row r="23" spans="1:11" x14ac:dyDescent="0.25">
      <c r="A23">
        <v>20204</v>
      </c>
      <c r="B23" s="5">
        <v>1.06E-2</v>
      </c>
      <c r="C23" s="6">
        <v>-5.5999999999999999E-3</v>
      </c>
      <c r="D23" s="7">
        <v>5.0000000000000001E-3</v>
      </c>
      <c r="I23" s="5">
        <f t="shared" si="0"/>
        <v>1.06E-2</v>
      </c>
      <c r="J23" s="6">
        <f t="shared" si="1"/>
        <v>1.1072844157888292E-3</v>
      </c>
      <c r="K23" s="7">
        <f t="shared" si="2"/>
        <v>1.1719021630596238E-2</v>
      </c>
    </row>
    <row r="24" spans="1:11" x14ac:dyDescent="0.25">
      <c r="A24">
        <v>20203</v>
      </c>
      <c r="B24" s="5">
        <v>1.0800000000000001E-2</v>
      </c>
      <c r="C24" s="6">
        <v>-7.9000000000000008E-3</v>
      </c>
      <c r="D24" s="7">
        <v>2.8999999999999998E-3</v>
      </c>
      <c r="I24" s="5">
        <f t="shared" si="0"/>
        <v>1.0800000000000001E-2</v>
      </c>
      <c r="J24" s="6">
        <f t="shared" si="1"/>
        <v>1.513806386292684E-2</v>
      </c>
      <c r="K24" s="7">
        <f t="shared" si="2"/>
        <v>2.6101554952646433E-2</v>
      </c>
    </row>
    <row r="25" spans="1:11" x14ac:dyDescent="0.25">
      <c r="A25">
        <v>20202</v>
      </c>
      <c r="B25" s="5">
        <v>1.0800000000000001E-2</v>
      </c>
      <c r="C25" s="6">
        <v>-1.5800000000000002E-2</v>
      </c>
      <c r="D25" s="7">
        <v>-5.0000000000000001E-3</v>
      </c>
      <c r="I25" s="5">
        <f t="shared" si="0"/>
        <v>1.0800000000000001E-2</v>
      </c>
      <c r="J25" s="6">
        <f t="shared" si="1"/>
        <v>-6.8875033203198543E-2</v>
      </c>
      <c r="K25" s="7">
        <f t="shared" si="2"/>
        <v>-5.8818883561793212E-2</v>
      </c>
    </row>
    <row r="26" spans="1:11" x14ac:dyDescent="0.25">
      <c r="A26">
        <v>20201</v>
      </c>
      <c r="B26" s="5">
        <v>1.09E-2</v>
      </c>
      <c r="C26" s="6">
        <v>2.3999999999999998E-3</v>
      </c>
      <c r="D26" s="7">
        <v>1.34E-2</v>
      </c>
      <c r="I26" s="5">
        <f t="shared" si="0"/>
        <v>1.09E-2</v>
      </c>
      <c r="J26" s="6">
        <f t="shared" si="1"/>
        <v>-9.5564635237974718E-3</v>
      </c>
      <c r="K26" s="7">
        <f t="shared" si="2"/>
        <v>1.2393710237930122E-3</v>
      </c>
    </row>
    <row r="27" spans="1:11" x14ac:dyDescent="0.25">
      <c r="A27">
        <v>20194</v>
      </c>
      <c r="B27" s="5">
        <v>1.06E-2</v>
      </c>
      <c r="C27" s="6">
        <v>6.4999999999999997E-3</v>
      </c>
      <c r="D27" s="7">
        <v>1.7100000000000001E-2</v>
      </c>
      <c r="I27" s="5">
        <f t="shared" si="0"/>
        <v>1.06E-2</v>
      </c>
      <c r="J27" s="6">
        <f t="shared" si="1"/>
        <v>1.4957010785125041E-2</v>
      </c>
      <c r="K27" s="7">
        <f t="shared" si="2"/>
        <v>2.5715555099447451E-2</v>
      </c>
    </row>
    <row r="28" spans="1:11" x14ac:dyDescent="0.25">
      <c r="A28">
        <v>20193</v>
      </c>
      <c r="B28" s="5">
        <v>1.09E-2</v>
      </c>
      <c r="C28" s="6">
        <v>3.5999999999999999E-3</v>
      </c>
      <c r="D28" s="7">
        <v>1.4500000000000001E-2</v>
      </c>
      <c r="I28" s="5">
        <f t="shared" si="0"/>
        <v>1.09E-2</v>
      </c>
      <c r="J28" s="6">
        <f t="shared" si="1"/>
        <v>-2.5240422926767554E-3</v>
      </c>
      <c r="K28" s="7">
        <f t="shared" si="2"/>
        <v>8.3484456463329693E-3</v>
      </c>
    </row>
    <row r="29" spans="1:11" x14ac:dyDescent="0.25">
      <c r="A29">
        <v>20192</v>
      </c>
      <c r="B29" s="5">
        <v>1.12E-2</v>
      </c>
      <c r="C29" s="6">
        <v>5.7000000000000002E-3</v>
      </c>
      <c r="D29" s="7">
        <v>1.6899999999999998E-2</v>
      </c>
      <c r="I29" s="5">
        <f t="shared" si="0"/>
        <v>1.12E-2</v>
      </c>
      <c r="J29" s="6">
        <f t="shared" si="1"/>
        <v>6.2832421231120749E-3</v>
      </c>
      <c r="K29" s="7">
        <f t="shared" si="2"/>
        <v>1.7553614434890896E-2</v>
      </c>
    </row>
    <row r="30" spans="1:11" x14ac:dyDescent="0.25">
      <c r="A30">
        <v>20191</v>
      </c>
      <c r="B30" s="5">
        <v>1.0999999999999999E-2</v>
      </c>
      <c r="C30" s="6">
        <v>5.4999999999999997E-3</v>
      </c>
      <c r="D30" s="7">
        <v>1.6500000000000001E-2</v>
      </c>
      <c r="I30" s="5">
        <f t="shared" si="0"/>
        <v>1.0999999999999999E-2</v>
      </c>
      <c r="J30" s="6">
        <f t="shared" si="1"/>
        <v>4.9167578768879259E-3</v>
      </c>
      <c r="K30" s="7">
        <f t="shared" si="2"/>
        <v>1.5970842213533398E-2</v>
      </c>
    </row>
    <row r="31" spans="1:11" x14ac:dyDescent="0.25">
      <c r="A31">
        <v>20184</v>
      </c>
      <c r="B31" s="5">
        <v>1.0699999999999999E-2</v>
      </c>
      <c r="C31" s="6">
        <v>5.7000000000000002E-3</v>
      </c>
      <c r="D31" s="7">
        <v>1.6400000000000001E-2</v>
      </c>
      <c r="I31" s="5">
        <f t="shared" si="0"/>
        <v>1.0699999999999999E-2</v>
      </c>
      <c r="J31" s="6">
        <f t="shared" si="1"/>
        <v>5.1167578768879307E-3</v>
      </c>
      <c r="K31" s="7">
        <f t="shared" si="2"/>
        <v>1.5871507186170586E-2</v>
      </c>
    </row>
    <row r="32" spans="1:11" x14ac:dyDescent="0.25">
      <c r="A32">
        <v>20183</v>
      </c>
      <c r="B32" s="5">
        <v>1.11E-2</v>
      </c>
      <c r="C32" s="6">
        <v>5.8999999999999999E-3</v>
      </c>
      <c r="D32" s="7">
        <v>1.7000000000000001E-2</v>
      </c>
      <c r="I32" s="5">
        <f t="shared" si="0"/>
        <v>1.11E-2</v>
      </c>
      <c r="J32" s="6">
        <f t="shared" si="1"/>
        <v>1.1732421231120718E-2</v>
      </c>
      <c r="K32" s="7">
        <f t="shared" si="2"/>
        <v>2.2962651106786192E-2</v>
      </c>
    </row>
    <row r="33" spans="1:11" x14ac:dyDescent="0.25">
      <c r="A33">
        <v>20182</v>
      </c>
      <c r="B33" s="5">
        <v>1.15E-2</v>
      </c>
      <c r="C33" s="6">
        <v>3.8999999999999998E-3</v>
      </c>
      <c r="D33" s="7">
        <v>1.54E-2</v>
      </c>
      <c r="I33" s="5">
        <f t="shared" si="0"/>
        <v>1.15E-2</v>
      </c>
      <c r="J33" s="6">
        <f t="shared" si="1"/>
        <v>-5.7234950313491849E-3</v>
      </c>
      <c r="K33" s="7">
        <f t="shared" si="2"/>
        <v>5.7106847757903978E-3</v>
      </c>
    </row>
    <row r="34" spans="1:11" x14ac:dyDescent="0.25">
      <c r="A34">
        <v>20181</v>
      </c>
      <c r="B34" s="5">
        <v>1.0999999999999999E-2</v>
      </c>
      <c r="C34" s="6">
        <v>7.1999999999999998E-3</v>
      </c>
      <c r="D34" s="7">
        <v>1.8100000000000002E-2</v>
      </c>
      <c r="I34" s="5">
        <f t="shared" si="0"/>
        <v>1.0999999999999999E-2</v>
      </c>
      <c r="J34" s="6">
        <f t="shared" si="1"/>
        <v>1.507376866201297E-2</v>
      </c>
      <c r="K34" s="7">
        <f t="shared" si="2"/>
        <v>2.6239580117294992E-2</v>
      </c>
    </row>
    <row r="35" spans="1:11" x14ac:dyDescent="0.25">
      <c r="A35">
        <v>20174</v>
      </c>
      <c r="B35" s="5">
        <v>1.12E-2</v>
      </c>
      <c r="C35" s="6">
        <v>4.4999999999999997E-3</v>
      </c>
      <c r="D35" s="7">
        <v>1.5699999999999999E-2</v>
      </c>
      <c r="I35" s="5">
        <f t="shared" si="0"/>
        <v>1.12E-2</v>
      </c>
      <c r="J35" s="6">
        <f t="shared" si="1"/>
        <v>9.4575580464526087E-3</v>
      </c>
      <c r="K35" s="7">
        <f t="shared" si="2"/>
        <v>2.0763482696573021E-2</v>
      </c>
    </row>
    <row r="36" spans="1:11" x14ac:dyDescent="0.25">
      <c r="A36">
        <v>20173</v>
      </c>
      <c r="B36" s="5">
        <v>1.12E-2</v>
      </c>
      <c r="C36" s="6">
        <v>2.8E-3</v>
      </c>
      <c r="D36" s="7">
        <v>1.4E-2</v>
      </c>
      <c r="I36" s="5">
        <f t="shared" si="0"/>
        <v>1.12E-2</v>
      </c>
      <c r="J36" s="6">
        <f t="shared" si="1"/>
        <v>-2.1575580464526091E-3</v>
      </c>
      <c r="K36" s="7">
        <f t="shared" si="2"/>
        <v>9.0182773034273023E-3</v>
      </c>
    </row>
    <row r="37" spans="1:11" x14ac:dyDescent="0.25">
      <c r="A37">
        <v>20172</v>
      </c>
      <c r="B37" s="5">
        <v>1.14E-2</v>
      </c>
      <c r="C37" s="6">
        <v>4.4999999999999997E-3</v>
      </c>
      <c r="D37" s="7">
        <v>1.5900000000000001E-2</v>
      </c>
      <c r="I37" s="5">
        <f t="shared" si="0"/>
        <v>1.14E-2</v>
      </c>
      <c r="J37" s="6">
        <f t="shared" si="1"/>
        <v>7.4162106155603582E-3</v>
      </c>
      <c r="K37" s="7">
        <f t="shared" si="2"/>
        <v>1.8900755416577875E-2</v>
      </c>
    </row>
    <row r="38" spans="1:11" x14ac:dyDescent="0.25">
      <c r="A38">
        <v>20171</v>
      </c>
      <c r="B38" s="5">
        <v>1.12E-2</v>
      </c>
      <c r="C38" s="6">
        <v>3.5000000000000001E-3</v>
      </c>
      <c r="D38" s="7">
        <v>1.46E-2</v>
      </c>
      <c r="I38" s="5">
        <f t="shared" si="0"/>
        <v>1.12E-2</v>
      </c>
      <c r="J38" s="6">
        <f t="shared" si="1"/>
        <v>5.2497263693362167E-3</v>
      </c>
      <c r="K38" s="7">
        <f t="shared" si="2"/>
        <v>1.6508523304672895E-2</v>
      </c>
    </row>
    <row r="39" spans="1:11" x14ac:dyDescent="0.25">
      <c r="A39">
        <v>20164</v>
      </c>
      <c r="B39" s="5">
        <v>1.0800000000000001E-2</v>
      </c>
      <c r="C39" s="6">
        <v>2.8999999999999998E-3</v>
      </c>
      <c r="D39" s="7">
        <v>1.37E-2</v>
      </c>
      <c r="I39" s="5">
        <f t="shared" ref="I39:I70" si="3">+B39</f>
        <v>1.0800000000000001E-2</v>
      </c>
      <c r="J39" s="6">
        <f t="shared" ref="J39:J70" si="4">(C39-($C$2*C40))/(1-$C$2)</f>
        <v>7.2743159233405377E-3</v>
      </c>
      <c r="K39" s="7">
        <f t="shared" ref="K39:K70" si="5">(1+I39)*(1+J39)-1</f>
        <v>1.8152878535312666E-2</v>
      </c>
    </row>
    <row r="40" spans="1:11" x14ac:dyDescent="0.25">
      <c r="A40">
        <v>20163</v>
      </c>
      <c r="B40" s="5">
        <v>1.11E-2</v>
      </c>
      <c r="C40" s="6">
        <v>1.4E-3</v>
      </c>
      <c r="D40" s="7">
        <v>1.2500000000000001E-2</v>
      </c>
      <c r="I40" s="5">
        <f t="shared" si="3"/>
        <v>1.11E-2</v>
      </c>
      <c r="J40" s="6">
        <f t="shared" si="4"/>
        <v>-1.1431326708465576E-2</v>
      </c>
      <c r="K40" s="7">
        <f t="shared" si="5"/>
        <v>-4.5821443492943814E-4</v>
      </c>
    </row>
    <row r="41" spans="1:11" x14ac:dyDescent="0.25">
      <c r="A41">
        <v>20162</v>
      </c>
      <c r="B41" s="5">
        <v>1.15E-2</v>
      </c>
      <c r="C41" s="6">
        <v>5.7999999999999996E-3</v>
      </c>
      <c r="D41" s="7">
        <v>1.7299999999999999E-2</v>
      </c>
      <c r="I41" s="5">
        <f t="shared" si="3"/>
        <v>1.15E-2</v>
      </c>
      <c r="J41" s="6">
        <f t="shared" si="4"/>
        <v>4.0502736306637808E-3</v>
      </c>
      <c r="K41" s="7">
        <f t="shared" si="5"/>
        <v>1.5596851777416543E-2</v>
      </c>
    </row>
    <row r="42" spans="1:11" x14ac:dyDescent="0.25">
      <c r="A42">
        <v>20161</v>
      </c>
      <c r="B42" s="5">
        <v>1.1299999999999999E-2</v>
      </c>
      <c r="C42" s="6">
        <v>6.4000000000000003E-3</v>
      </c>
      <c r="D42" s="7">
        <v>1.77E-2</v>
      </c>
      <c r="I42" s="5">
        <f t="shared" si="3"/>
        <v>1.1299999999999999E-2</v>
      </c>
      <c r="J42" s="6">
        <f t="shared" si="4"/>
        <v>-1.4888337493590621E-2</v>
      </c>
      <c r="K42" s="7">
        <f t="shared" si="5"/>
        <v>-3.7565757072681727E-3</v>
      </c>
    </row>
    <row r="43" spans="1:11" x14ac:dyDescent="0.25">
      <c r="A43">
        <v>20154</v>
      </c>
      <c r="B43" s="5">
        <v>1.12E-2</v>
      </c>
      <c r="C43" s="6">
        <v>1.37E-2</v>
      </c>
      <c r="D43" s="7">
        <v>2.4899999999999999E-2</v>
      </c>
      <c r="I43" s="5">
        <f t="shared" si="3"/>
        <v>1.12E-2</v>
      </c>
      <c r="J43" s="6">
        <f t="shared" si="4"/>
        <v>1.1602943530904632E-3</v>
      </c>
      <c r="K43" s="7">
        <f t="shared" si="5"/>
        <v>1.2373289649845187E-2</v>
      </c>
    </row>
    <row r="44" spans="1:11" x14ac:dyDescent="0.25">
      <c r="A44">
        <v>20153</v>
      </c>
      <c r="B44" s="5">
        <v>1.17E-2</v>
      </c>
      <c r="C44" s="6">
        <v>1.7999999999999999E-2</v>
      </c>
      <c r="D44" s="7">
        <v>2.9600000000000001E-2</v>
      </c>
      <c r="I44" s="5">
        <f t="shared" si="3"/>
        <v>1.17E-2</v>
      </c>
      <c r="J44" s="6">
        <f t="shared" si="4"/>
        <v>1.6541894692219818E-2</v>
      </c>
      <c r="K44" s="7">
        <f t="shared" si="5"/>
        <v>2.8435434860118791E-2</v>
      </c>
    </row>
    <row r="45" spans="1:11" x14ac:dyDescent="0.25">
      <c r="A45">
        <v>20152</v>
      </c>
      <c r="B45" s="5">
        <v>1.23E-2</v>
      </c>
      <c r="C45" s="6">
        <v>1.8499999999999999E-2</v>
      </c>
      <c r="D45" s="7">
        <v>3.0800000000000001E-2</v>
      </c>
      <c r="I45" s="5">
        <f t="shared" si="3"/>
        <v>1.23E-2</v>
      </c>
      <c r="J45" s="6">
        <f t="shared" si="4"/>
        <v>-2.496716432034586E-3</v>
      </c>
      <c r="K45" s="7">
        <f t="shared" si="5"/>
        <v>9.7725739558514046E-3</v>
      </c>
    </row>
    <row r="46" spans="1:11" x14ac:dyDescent="0.25">
      <c r="A46">
        <v>20151</v>
      </c>
      <c r="B46" s="5">
        <v>1.18E-2</v>
      </c>
      <c r="C46" s="6">
        <v>2.5700000000000001E-2</v>
      </c>
      <c r="D46" s="7">
        <v>3.7499999999999999E-2</v>
      </c>
      <c r="I46" s="5">
        <f t="shared" si="3"/>
        <v>1.18E-2</v>
      </c>
      <c r="J46" s="6">
        <f t="shared" si="4"/>
        <v>4.6696716432034588E-2</v>
      </c>
      <c r="K46" s="7">
        <f t="shared" si="5"/>
        <v>5.9047737685932633E-2</v>
      </c>
    </row>
    <row r="47" spans="1:11" x14ac:dyDescent="0.25">
      <c r="A47">
        <v>20144</v>
      </c>
      <c r="B47" s="5">
        <v>1.2500000000000001E-2</v>
      </c>
      <c r="C47" s="6">
        <v>1.8499999999999999E-2</v>
      </c>
      <c r="D47" s="7">
        <v>3.1E-2</v>
      </c>
      <c r="I47" s="5">
        <f t="shared" si="3"/>
        <v>1.2500000000000001E-2</v>
      </c>
      <c r="J47" s="6">
        <f t="shared" si="4"/>
        <v>2.8998358216017286E-2</v>
      </c>
      <c r="K47" s="7">
        <f t="shared" si="5"/>
        <v>4.1860837693717512E-2</v>
      </c>
    </row>
    <row r="48" spans="1:11" x14ac:dyDescent="0.25">
      <c r="A48">
        <v>20143</v>
      </c>
      <c r="B48" s="5">
        <v>1.2800000000000001E-2</v>
      </c>
      <c r="C48" s="6">
        <v>1.49E-2</v>
      </c>
      <c r="D48" s="7">
        <v>2.7699999999999999E-2</v>
      </c>
      <c r="I48" s="5">
        <f t="shared" si="3"/>
        <v>1.2800000000000001E-2</v>
      </c>
      <c r="J48" s="6">
        <f t="shared" si="4"/>
        <v>1.0525684076659455E-2</v>
      </c>
      <c r="K48" s="7">
        <f t="shared" si="5"/>
        <v>2.3460412832840616E-2</v>
      </c>
    </row>
    <row r="49" spans="1:11" x14ac:dyDescent="0.25">
      <c r="A49">
        <v>20142</v>
      </c>
      <c r="B49" s="5">
        <v>1.3299999999999999E-2</v>
      </c>
      <c r="C49" s="6">
        <v>1.6400000000000001E-2</v>
      </c>
      <c r="D49" s="7">
        <v>2.9700000000000001E-2</v>
      </c>
      <c r="I49" s="5">
        <f t="shared" si="3"/>
        <v>1.3299999999999999E-2</v>
      </c>
      <c r="J49" s="6">
        <f t="shared" si="4"/>
        <v>2.6023495031349191E-2</v>
      </c>
      <c r="K49" s="7">
        <f t="shared" si="5"/>
        <v>3.966960751526627E-2</v>
      </c>
    </row>
    <row r="50" spans="1:11" x14ac:dyDescent="0.25">
      <c r="A50">
        <v>20141</v>
      </c>
      <c r="B50" s="5">
        <v>1.26E-2</v>
      </c>
      <c r="C50" s="6">
        <v>1.3100000000000001E-2</v>
      </c>
      <c r="D50" s="7">
        <v>2.58E-2</v>
      </c>
      <c r="I50" s="5">
        <f t="shared" si="3"/>
        <v>1.26E-2</v>
      </c>
      <c r="J50" s="6">
        <f t="shared" si="4"/>
        <v>2.0098905477344865E-2</v>
      </c>
      <c r="K50" s="7">
        <f t="shared" si="5"/>
        <v>3.2952151686359343E-2</v>
      </c>
    </row>
    <row r="51" spans="1:11" x14ac:dyDescent="0.25">
      <c r="A51">
        <v>20134</v>
      </c>
      <c r="B51" s="5">
        <v>1.2699999999999999E-2</v>
      </c>
      <c r="C51" s="6">
        <v>1.0699999999999999E-2</v>
      </c>
      <c r="D51" s="7">
        <v>2.3400000000000001E-2</v>
      </c>
      <c r="I51" s="5">
        <f t="shared" si="3"/>
        <v>1.2699999999999999E-2</v>
      </c>
      <c r="J51" s="6">
        <f t="shared" si="4"/>
        <v>9.5335157537758553E-3</v>
      </c>
      <c r="K51" s="7">
        <f t="shared" si="5"/>
        <v>2.2354591403848767E-2</v>
      </c>
    </row>
    <row r="52" spans="1:11" x14ac:dyDescent="0.25">
      <c r="A52">
        <v>20133</v>
      </c>
      <c r="B52" s="5">
        <v>1.32E-2</v>
      </c>
      <c r="C52" s="6">
        <v>1.11E-2</v>
      </c>
      <c r="D52" s="7">
        <v>2.4299999999999999E-2</v>
      </c>
      <c r="I52" s="5">
        <f t="shared" si="3"/>
        <v>1.32E-2</v>
      </c>
      <c r="J52" s="6">
        <f t="shared" si="4"/>
        <v>7.8921683228836033E-3</v>
      </c>
      <c r="K52" s="7">
        <f t="shared" si="5"/>
        <v>2.1196344944745871E-2</v>
      </c>
    </row>
    <row r="53" spans="1:11" x14ac:dyDescent="0.25">
      <c r="A53">
        <v>20132</v>
      </c>
      <c r="B53" s="5">
        <v>1.3599999999999999E-2</v>
      </c>
      <c r="C53" s="6">
        <v>1.2200000000000001E-2</v>
      </c>
      <c r="D53" s="7">
        <v>2.58E-2</v>
      </c>
      <c r="I53" s="5">
        <f t="shared" si="3"/>
        <v>1.3599999999999999E-2</v>
      </c>
      <c r="J53" s="6">
        <f t="shared" si="4"/>
        <v>2.1823495031349189E-2</v>
      </c>
      <c r="K53" s="7">
        <f t="shared" si="5"/>
        <v>3.5720294563775568E-2</v>
      </c>
    </row>
    <row r="54" spans="1:11" x14ac:dyDescent="0.25">
      <c r="A54">
        <v>20131</v>
      </c>
      <c r="B54" s="5">
        <v>1.3299999999999999E-2</v>
      </c>
      <c r="C54" s="6">
        <v>8.8999999999999999E-3</v>
      </c>
      <c r="D54" s="7">
        <v>2.2200000000000001E-2</v>
      </c>
      <c r="I54" s="5">
        <f t="shared" si="3"/>
        <v>1.3299999999999999E-2</v>
      </c>
      <c r="J54" s="6">
        <f t="shared" si="4"/>
        <v>1.0941347430892248E-2</v>
      </c>
      <c r="K54" s="7">
        <f t="shared" si="5"/>
        <v>2.4386867351723129E-2</v>
      </c>
    </row>
    <row r="55" spans="1:11" x14ac:dyDescent="0.25">
      <c r="A55">
        <v>20124</v>
      </c>
      <c r="B55" s="5">
        <v>1.35E-2</v>
      </c>
      <c r="C55" s="6">
        <v>8.2000000000000007E-3</v>
      </c>
      <c r="D55" s="7">
        <v>2.1700000000000001E-2</v>
      </c>
      <c r="I55" s="5">
        <f t="shared" si="3"/>
        <v>1.35E-2</v>
      </c>
      <c r="J55" s="6">
        <f t="shared" si="4"/>
        <v>3.8256840766594628E-3</v>
      </c>
      <c r="K55" s="7">
        <f t="shared" si="5"/>
        <v>1.7377330811694458E-2</v>
      </c>
    </row>
    <row r="56" spans="1:11" x14ac:dyDescent="0.25">
      <c r="A56">
        <v>20123</v>
      </c>
      <c r="B56" s="5">
        <v>1.38E-2</v>
      </c>
      <c r="C56" s="6">
        <v>9.7000000000000003E-3</v>
      </c>
      <c r="D56" s="7">
        <v>2.35E-2</v>
      </c>
      <c r="I56" s="5">
        <f t="shared" si="3"/>
        <v>1.38E-2</v>
      </c>
      <c r="J56" s="6">
        <f t="shared" si="4"/>
        <v>9.4083789384439669E-3</v>
      </c>
      <c r="K56" s="7">
        <f t="shared" si="5"/>
        <v>2.3338214567794502E-2</v>
      </c>
    </row>
    <row r="57" spans="1:11" x14ac:dyDescent="0.25">
      <c r="A57">
        <v>20122</v>
      </c>
      <c r="B57" s="5">
        <v>1.4200000000000001E-2</v>
      </c>
      <c r="C57" s="6">
        <v>9.7999999999999997E-3</v>
      </c>
      <c r="D57" s="7">
        <v>2.4E-2</v>
      </c>
      <c r="I57" s="5">
        <f t="shared" si="3"/>
        <v>1.4200000000000001E-2</v>
      </c>
      <c r="J57" s="6">
        <f t="shared" si="4"/>
        <v>6.8837893844396376E-3</v>
      </c>
      <c r="K57" s="7">
        <f t="shared" si="5"/>
        <v>2.1181539193698695E-2</v>
      </c>
    </row>
    <row r="58" spans="1:11" x14ac:dyDescent="0.25">
      <c r="A58">
        <v>20121</v>
      </c>
      <c r="B58" s="5">
        <v>1.41E-2</v>
      </c>
      <c r="C58" s="6">
        <v>1.0800000000000001E-2</v>
      </c>
      <c r="D58" s="7">
        <v>2.5000000000000001E-2</v>
      </c>
      <c r="I58" s="5">
        <f t="shared" si="3"/>
        <v>1.41E-2</v>
      </c>
      <c r="J58" s="6">
        <f t="shared" si="4"/>
        <v>1.0508378938443967E-2</v>
      </c>
      <c r="K58" s="7">
        <f t="shared" si="5"/>
        <v>2.4756547081475899E-2</v>
      </c>
    </row>
    <row r="59" spans="1:11" x14ac:dyDescent="0.25">
      <c r="A59">
        <v>20114</v>
      </c>
      <c r="B59" s="5">
        <v>1.4E-2</v>
      </c>
      <c r="C59" s="6">
        <v>1.09E-2</v>
      </c>
      <c r="D59" s="7">
        <v>2.4899999999999999E-2</v>
      </c>
      <c r="I59" s="5">
        <f t="shared" si="3"/>
        <v>1.4E-2</v>
      </c>
      <c r="J59" s="6">
        <f t="shared" si="4"/>
        <v>-2.2229477700216149E-3</v>
      </c>
      <c r="K59" s="7">
        <f t="shared" si="5"/>
        <v>1.1745930961198026E-2</v>
      </c>
    </row>
    <row r="60" spans="1:11" x14ac:dyDescent="0.25">
      <c r="A60">
        <v>20113</v>
      </c>
      <c r="B60" s="5">
        <v>1.43E-2</v>
      </c>
      <c r="C60" s="6">
        <v>1.54E-2</v>
      </c>
      <c r="D60" s="7">
        <v>2.9700000000000001E-2</v>
      </c>
      <c r="I60" s="5">
        <f t="shared" si="3"/>
        <v>1.43E-2</v>
      </c>
      <c r="J60" s="6">
        <f t="shared" si="4"/>
        <v>-2.105263269450449E-2</v>
      </c>
      <c r="K60" s="7">
        <f t="shared" si="5"/>
        <v>-7.0536853420359868E-3</v>
      </c>
    </row>
    <row r="61" spans="1:11" x14ac:dyDescent="0.25">
      <c r="A61">
        <v>20112</v>
      </c>
      <c r="B61" s="5">
        <v>1.55E-2</v>
      </c>
      <c r="C61" s="6">
        <v>2.7900000000000001E-2</v>
      </c>
      <c r="D61" s="7">
        <v>4.3499999999999997E-2</v>
      </c>
      <c r="I61" s="5">
        <f t="shared" si="3"/>
        <v>1.55E-2</v>
      </c>
      <c r="J61" s="6">
        <f t="shared" si="4"/>
        <v>5.8228590401827734E-2</v>
      </c>
      <c r="K61" s="7">
        <f t="shared" si="5"/>
        <v>7.4631133553056284E-2</v>
      </c>
    </row>
    <row r="62" spans="1:11" x14ac:dyDescent="0.25">
      <c r="A62">
        <v>20111</v>
      </c>
      <c r="B62" s="5">
        <v>1.54E-2</v>
      </c>
      <c r="C62" s="6">
        <v>1.7500000000000002E-2</v>
      </c>
      <c r="D62" s="7">
        <v>3.2899999999999999E-2</v>
      </c>
      <c r="I62" s="5">
        <f t="shared" si="3"/>
        <v>1.54E-2</v>
      </c>
      <c r="J62" s="6">
        <f t="shared" si="4"/>
        <v>4.6686732915344259E-3</v>
      </c>
      <c r="K62" s="7">
        <f t="shared" si="5"/>
        <v>2.0140570860224027E-2</v>
      </c>
    </row>
    <row r="63" spans="1:11" x14ac:dyDescent="0.25">
      <c r="A63">
        <v>20104</v>
      </c>
      <c r="B63" s="5">
        <v>1.5800000000000002E-2</v>
      </c>
      <c r="C63" s="6">
        <v>2.1899999999999999E-2</v>
      </c>
      <c r="D63" s="7">
        <v>3.7699999999999997E-2</v>
      </c>
      <c r="I63" s="5">
        <f t="shared" si="3"/>
        <v>1.5800000000000002E-2</v>
      </c>
      <c r="J63" s="6">
        <f t="shared" si="4"/>
        <v>3.6772674139357829E-2</v>
      </c>
      <c r="K63" s="7">
        <f t="shared" si="5"/>
        <v>5.3153682390759904E-2</v>
      </c>
    </row>
    <row r="64" spans="1:11" x14ac:dyDescent="0.25">
      <c r="A64">
        <v>20103</v>
      </c>
      <c r="B64" s="5">
        <v>1.66E-2</v>
      </c>
      <c r="C64" s="6">
        <v>1.6799999999999999E-2</v>
      </c>
      <c r="D64" s="7">
        <v>3.3399999999999999E-2</v>
      </c>
      <c r="I64" s="5">
        <f t="shared" si="3"/>
        <v>1.66E-2</v>
      </c>
      <c r="J64" s="6">
        <f t="shared" si="4"/>
        <v>1.825810530778018E-2</v>
      </c>
      <c r="K64" s="7">
        <f t="shared" si="5"/>
        <v>3.516118985588923E-2</v>
      </c>
    </row>
    <row r="65" spans="1:11" x14ac:dyDescent="0.25">
      <c r="A65">
        <v>20102</v>
      </c>
      <c r="B65" s="5">
        <v>1.7899999999999999E-2</v>
      </c>
      <c r="C65" s="6">
        <v>1.6299999999999999E-2</v>
      </c>
      <c r="D65" s="7">
        <v>3.4200000000000001E-2</v>
      </c>
      <c r="I65" s="5">
        <f t="shared" si="3"/>
        <v>1.7899999999999999E-2</v>
      </c>
      <c r="J65" s="6">
        <f t="shared" si="4"/>
        <v>8.8330402204340866E-2</v>
      </c>
      <c r="K65" s="7">
        <f t="shared" si="5"/>
        <v>0.10781151640379871</v>
      </c>
    </row>
    <row r="66" spans="1:11" x14ac:dyDescent="0.25">
      <c r="A66">
        <v>20101</v>
      </c>
      <c r="B66" s="5">
        <v>1.7500000000000002E-2</v>
      </c>
      <c r="C66" s="6">
        <v>-8.3999999999999995E-3</v>
      </c>
      <c r="D66" s="7">
        <v>9.1999999999999998E-3</v>
      </c>
      <c r="I66" s="5">
        <f t="shared" si="3"/>
        <v>1.7500000000000002E-2</v>
      </c>
      <c r="J66" s="6">
        <f t="shared" si="4"/>
        <v>9.5708718975504842E-2</v>
      </c>
      <c r="K66" s="7">
        <f t="shared" si="5"/>
        <v>0.11488362155757614</v>
      </c>
    </row>
    <row r="67" spans="1:11" x14ac:dyDescent="0.25">
      <c r="A67">
        <v>20094</v>
      </c>
      <c r="B67" s="5">
        <v>1.6400000000000001E-2</v>
      </c>
      <c r="C67" s="6">
        <v>-4.41E-2</v>
      </c>
      <c r="D67" s="7">
        <v>-2.76E-2</v>
      </c>
      <c r="I67" s="5">
        <f t="shared" si="3"/>
        <v>1.6400000000000001E-2</v>
      </c>
      <c r="J67" s="6">
        <f t="shared" si="4"/>
        <v>-2.8644083737530093E-2</v>
      </c>
      <c r="K67" s="7">
        <f t="shared" si="5"/>
        <v>-1.2713846710825649E-2</v>
      </c>
    </row>
    <row r="68" spans="1:11" x14ac:dyDescent="0.25">
      <c r="A68">
        <v>20093</v>
      </c>
      <c r="B68" s="5">
        <v>1.6299999999999999E-2</v>
      </c>
      <c r="C68" s="6">
        <v>-4.9399999999999999E-2</v>
      </c>
      <c r="D68" s="7">
        <v>-3.3099999999999997E-2</v>
      </c>
      <c r="I68" s="5">
        <f t="shared" si="3"/>
        <v>1.6299999999999999E-2</v>
      </c>
      <c r="J68" s="6">
        <f t="shared" si="4"/>
        <v>6.1707624452849656E-2</v>
      </c>
      <c r="K68" s="7">
        <f t="shared" si="5"/>
        <v>7.9013458731431063E-2</v>
      </c>
    </row>
    <row r="69" spans="1:11" x14ac:dyDescent="0.25">
      <c r="A69">
        <v>20092</v>
      </c>
      <c r="B69" s="5">
        <v>1.5599999999999999E-2</v>
      </c>
      <c r="C69" s="6">
        <v>-8.7499999999999994E-2</v>
      </c>
      <c r="D69" s="7">
        <v>-7.1900000000000006E-2</v>
      </c>
      <c r="I69" s="5">
        <f t="shared" si="3"/>
        <v>1.5599999999999999E-2</v>
      </c>
      <c r="J69" s="6">
        <f t="shared" si="4"/>
        <v>-7.116922055286197E-2</v>
      </c>
      <c r="K69" s="7">
        <f t="shared" si="5"/>
        <v>-5.6679460393486591E-2</v>
      </c>
    </row>
    <row r="70" spans="1:11" x14ac:dyDescent="0.25">
      <c r="A70">
        <v>20091</v>
      </c>
      <c r="B70" s="5">
        <v>1.38E-2</v>
      </c>
      <c r="C70" s="6">
        <v>-9.3100000000000002E-2</v>
      </c>
      <c r="D70" s="7">
        <v>-7.9299999999999995E-2</v>
      </c>
      <c r="I70" s="5">
        <f t="shared" si="3"/>
        <v>1.38E-2</v>
      </c>
      <c r="J70" s="6">
        <f t="shared" si="4"/>
        <v>-5.9271956859499819E-2</v>
      </c>
      <c r="K70" s="7">
        <f t="shared" si="5"/>
        <v>-4.6289909864160927E-2</v>
      </c>
    </row>
    <row r="71" spans="1:11" x14ac:dyDescent="0.25">
      <c r="A71">
        <v>20084</v>
      </c>
      <c r="B71" s="5">
        <v>1.1900000000000001E-2</v>
      </c>
      <c r="C71" s="6">
        <v>-0.1047</v>
      </c>
      <c r="D71" s="7">
        <v>-9.2799999999999994E-2</v>
      </c>
      <c r="I71" s="5">
        <f t="shared" ref="I71:I102" si="6">+B71</f>
        <v>1.1900000000000001E-2</v>
      </c>
      <c r="J71" s="6">
        <f t="shared" ref="J71:J102" si="7">(C71-($C$2*C72))/(1-$C$2)</f>
        <v>-0.36686733433887625</v>
      </c>
      <c r="K71" s="7">
        <f t="shared" ref="K71:K102" si="8">(1+I71)*(1+J71)-1</f>
        <v>-0.35933305561750883</v>
      </c>
    </row>
    <row r="72" spans="1:11" x14ac:dyDescent="0.25">
      <c r="A72">
        <v>20083</v>
      </c>
      <c r="B72" s="5">
        <v>1.17E-2</v>
      </c>
      <c r="C72" s="6">
        <v>-1.4800000000000001E-2</v>
      </c>
      <c r="D72" s="7">
        <v>-3.0999999999999999E-3</v>
      </c>
      <c r="I72" s="5">
        <f t="shared" si="6"/>
        <v>1.17E-2</v>
      </c>
      <c r="J72" s="6">
        <f t="shared" si="7"/>
        <v>-3.8129684924482876E-2</v>
      </c>
      <c r="K72" s="7">
        <f t="shared" si="8"/>
        <v>-2.6875802238099267E-2</v>
      </c>
    </row>
    <row r="73" spans="1:11" x14ac:dyDescent="0.25">
      <c r="A73">
        <v>20082</v>
      </c>
      <c r="B73" s="5">
        <v>1.2200000000000001E-2</v>
      </c>
      <c r="C73" s="6">
        <v>-6.7999999999999996E-3</v>
      </c>
      <c r="D73" s="7">
        <v>5.4000000000000003E-3</v>
      </c>
      <c r="I73" s="5">
        <f t="shared" si="6"/>
        <v>1.2200000000000001E-2</v>
      </c>
      <c r="J73" s="6">
        <f t="shared" si="7"/>
        <v>-5.0834780294961419E-2</v>
      </c>
      <c r="K73" s="7">
        <f t="shared" si="8"/>
        <v>-3.9254964614560017E-2</v>
      </c>
    </row>
    <row r="74" spans="1:11" x14ac:dyDescent="0.25">
      <c r="A74">
        <v>20081</v>
      </c>
      <c r="B74" s="5">
        <v>1.23E-2</v>
      </c>
      <c r="C74" s="6">
        <v>8.3000000000000001E-3</v>
      </c>
      <c r="D74" s="7">
        <v>2.06E-2</v>
      </c>
      <c r="I74" s="5">
        <f t="shared" si="6"/>
        <v>1.23E-2</v>
      </c>
      <c r="J74" s="6">
        <f t="shared" si="7"/>
        <v>-4.5358275326310614E-2</v>
      </c>
      <c r="K74" s="7">
        <f t="shared" si="8"/>
        <v>-3.3616182112824244E-2</v>
      </c>
    </row>
    <row r="75" spans="1:11" x14ac:dyDescent="0.25">
      <c r="A75">
        <v>20074</v>
      </c>
      <c r="B75" s="5">
        <v>1.2699999999999999E-2</v>
      </c>
      <c r="C75" s="6">
        <v>2.6700000000000002E-2</v>
      </c>
      <c r="D75" s="7">
        <v>3.9399999999999998E-2</v>
      </c>
      <c r="I75" s="5">
        <f t="shared" si="6"/>
        <v>1.2699999999999999E-2</v>
      </c>
      <c r="J75" s="6">
        <f t="shared" si="7"/>
        <v>2.787072952405057E-3</v>
      </c>
      <c r="K75" s="7">
        <f t="shared" si="8"/>
        <v>1.5522468778900622E-2</v>
      </c>
    </row>
    <row r="76" spans="1:11" x14ac:dyDescent="0.25">
      <c r="A76">
        <v>20073</v>
      </c>
      <c r="B76" s="5">
        <v>1.2699999999999999E-2</v>
      </c>
      <c r="C76" s="6">
        <v>3.49E-2</v>
      </c>
      <c r="D76" s="7">
        <v>4.7600000000000003E-2</v>
      </c>
      <c r="I76" s="5">
        <f t="shared" si="6"/>
        <v>1.2699999999999999E-2</v>
      </c>
      <c r="J76" s="6">
        <f t="shared" si="7"/>
        <v>9.528967644624884E-3</v>
      </c>
      <c r="K76" s="7">
        <f t="shared" si="8"/>
        <v>2.2349985533711481E-2</v>
      </c>
    </row>
    <row r="77" spans="1:11" x14ac:dyDescent="0.25">
      <c r="A77">
        <v>20072</v>
      </c>
      <c r="B77" s="5">
        <v>1.3899999999999999E-2</v>
      </c>
      <c r="C77" s="6">
        <v>4.36E-2</v>
      </c>
      <c r="D77" s="7">
        <v>5.7500000000000002E-2</v>
      </c>
      <c r="I77" s="5">
        <f t="shared" si="6"/>
        <v>1.3899999999999999E-2</v>
      </c>
      <c r="J77" s="6">
        <f t="shared" si="7"/>
        <v>7.917776950983639E-2</v>
      </c>
      <c r="K77" s="7">
        <f t="shared" si="8"/>
        <v>9.4178340506023028E-2</v>
      </c>
    </row>
    <row r="78" spans="1:11" x14ac:dyDescent="0.25">
      <c r="A78">
        <v>20071</v>
      </c>
      <c r="B78" s="5">
        <v>1.4200000000000001E-2</v>
      </c>
      <c r="C78" s="6">
        <v>3.1399999999999997E-2</v>
      </c>
      <c r="D78" s="7">
        <v>4.5600000000000002E-2</v>
      </c>
      <c r="I78" s="5">
        <f t="shared" si="6"/>
        <v>1.4200000000000001E-2</v>
      </c>
      <c r="J78" s="6">
        <f t="shared" si="7"/>
        <v>-1.5550990910521785E-2</v>
      </c>
      <c r="K78" s="7">
        <f t="shared" si="8"/>
        <v>-1.5718149814512028E-3</v>
      </c>
    </row>
    <row r="79" spans="1:11" x14ac:dyDescent="0.25">
      <c r="A79">
        <v>20064</v>
      </c>
      <c r="B79" s="5">
        <v>1.46E-2</v>
      </c>
      <c r="C79" s="6">
        <v>4.7500000000000001E-2</v>
      </c>
      <c r="D79" s="7">
        <v>6.2100000000000002E-2</v>
      </c>
      <c r="I79" s="5">
        <f t="shared" si="6"/>
        <v>1.46E-2</v>
      </c>
      <c r="J79" s="6">
        <f t="shared" si="7"/>
        <v>0.10874042292676754</v>
      </c>
      <c r="K79" s="7">
        <f t="shared" si="8"/>
        <v>0.12492803310149814</v>
      </c>
    </row>
    <row r="80" spans="1:11" x14ac:dyDescent="0.25">
      <c r="A80">
        <v>20063</v>
      </c>
      <c r="B80" s="5">
        <v>1.61E-2</v>
      </c>
      <c r="C80" s="6">
        <v>2.6499999999999999E-2</v>
      </c>
      <c r="D80" s="7">
        <v>4.2599999999999999E-2</v>
      </c>
      <c r="I80" s="5">
        <f t="shared" si="6"/>
        <v>1.61E-2</v>
      </c>
      <c r="J80" s="6">
        <f t="shared" si="7"/>
        <v>2.9707831677116391E-2</v>
      </c>
      <c r="K80" s="7">
        <f t="shared" si="8"/>
        <v>4.6286127767118046E-2</v>
      </c>
    </row>
    <row r="81" spans="1:11" x14ac:dyDescent="0.25">
      <c r="A81">
        <v>20062</v>
      </c>
      <c r="B81" s="5">
        <v>1.54E-2</v>
      </c>
      <c r="C81" s="6">
        <v>2.5399999999999999E-2</v>
      </c>
      <c r="D81" s="7">
        <v>4.0800000000000003E-2</v>
      </c>
      <c r="I81" s="5">
        <f t="shared" si="6"/>
        <v>1.54E-2</v>
      </c>
      <c r="J81" s="6">
        <f t="shared" si="7"/>
        <v>3.2982147600456924E-2</v>
      </c>
      <c r="K81" s="7">
        <f t="shared" si="8"/>
        <v>4.8890072673503981E-2</v>
      </c>
    </row>
    <row r="82" spans="1:11" x14ac:dyDescent="0.25">
      <c r="A82">
        <v>20061</v>
      </c>
      <c r="B82" s="5">
        <v>1.54E-2</v>
      </c>
      <c r="C82" s="6">
        <v>2.2800000000000001E-2</v>
      </c>
      <c r="D82" s="7">
        <v>3.8300000000000001E-2</v>
      </c>
      <c r="I82" s="5">
        <f t="shared" si="6"/>
        <v>1.54E-2</v>
      </c>
      <c r="J82" s="6">
        <f t="shared" si="7"/>
        <v>-1.8026948617845026E-2</v>
      </c>
      <c r="K82" s="7">
        <f t="shared" si="8"/>
        <v>-2.9045636265597752E-3</v>
      </c>
    </row>
    <row r="83" spans="1:11" x14ac:dyDescent="0.25">
      <c r="A83">
        <v>20054</v>
      </c>
      <c r="B83" s="5">
        <v>1.6E-2</v>
      </c>
      <c r="C83" s="6">
        <v>3.6799999999999999E-2</v>
      </c>
      <c r="D83" s="7">
        <v>5.2699999999999997E-2</v>
      </c>
      <c r="I83" s="5">
        <f t="shared" si="6"/>
        <v>1.6E-2</v>
      </c>
      <c r="J83" s="6">
        <f t="shared" si="7"/>
        <v>4.4965389723569005E-2</v>
      </c>
      <c r="K83" s="7">
        <f t="shared" si="8"/>
        <v>6.1684835959145978E-2</v>
      </c>
    </row>
    <row r="84" spans="1:11" x14ac:dyDescent="0.25">
      <c r="A84">
        <v>20053</v>
      </c>
      <c r="B84" s="5">
        <v>1.6400000000000001E-2</v>
      </c>
      <c r="C84" s="6">
        <v>3.4000000000000002E-2</v>
      </c>
      <c r="D84" s="7">
        <v>5.04E-2</v>
      </c>
      <c r="I84" s="5">
        <f t="shared" si="6"/>
        <v>1.6400000000000001E-2</v>
      </c>
      <c r="J84" s="6">
        <f t="shared" si="7"/>
        <v>4.4206737154461266E-2</v>
      </c>
      <c r="K84" s="7">
        <f t="shared" si="8"/>
        <v>6.1331727643794354E-2</v>
      </c>
    </row>
    <row r="85" spans="1:11" x14ac:dyDescent="0.25">
      <c r="A85">
        <v>20052</v>
      </c>
      <c r="B85" s="5">
        <v>1.72E-2</v>
      </c>
      <c r="C85" s="6">
        <v>3.0499999999999999E-2</v>
      </c>
      <c r="D85" s="7">
        <v>4.7699999999999999E-2</v>
      </c>
      <c r="I85" s="5">
        <f t="shared" si="6"/>
        <v>1.72E-2</v>
      </c>
      <c r="J85" s="6">
        <f t="shared" si="7"/>
        <v>7.6576127725853677E-2</v>
      </c>
      <c r="K85" s="7">
        <f t="shared" si="8"/>
        <v>9.5093237122738428E-2</v>
      </c>
    </row>
    <row r="86" spans="1:11" x14ac:dyDescent="0.25">
      <c r="A86">
        <v>20051</v>
      </c>
      <c r="B86" s="5">
        <v>1.7899999999999999E-2</v>
      </c>
      <c r="C86" s="6">
        <v>1.47E-2</v>
      </c>
      <c r="D86" s="7">
        <v>3.2599999999999997E-2</v>
      </c>
      <c r="I86" s="5">
        <f t="shared" si="6"/>
        <v>1.7899999999999999E-2</v>
      </c>
      <c r="J86" s="6">
        <f t="shared" si="7"/>
        <v>-4.838611124254405E-3</v>
      </c>
      <c r="K86" s="7">
        <f t="shared" si="8"/>
        <v>1.2974777736621368E-2</v>
      </c>
    </row>
    <row r="87" spans="1:11" x14ac:dyDescent="0.25">
      <c r="A87">
        <v>20044</v>
      </c>
      <c r="B87" s="5">
        <v>1.7999999999999999E-2</v>
      </c>
      <c r="C87" s="6">
        <v>2.1399999999999999E-2</v>
      </c>
      <c r="D87" s="7">
        <v>3.95E-2</v>
      </c>
      <c r="I87" s="5">
        <f t="shared" si="6"/>
        <v>1.7999999999999999E-2</v>
      </c>
      <c r="J87" s="6">
        <f t="shared" si="7"/>
        <v>4.5021305986038901E-2</v>
      </c>
      <c r="K87" s="7">
        <f t="shared" si="8"/>
        <v>6.3831689493787591E-2</v>
      </c>
    </row>
    <row r="88" spans="1:11" x14ac:dyDescent="0.25">
      <c r="A88">
        <v>20043</v>
      </c>
      <c r="B88" s="5">
        <v>1.8700000000000001E-2</v>
      </c>
      <c r="C88" s="6">
        <v>1.3299999999999999E-2</v>
      </c>
      <c r="D88" s="7">
        <v>3.1899999999999998E-2</v>
      </c>
      <c r="I88" s="5">
        <f t="shared" si="6"/>
        <v>1.8700000000000001E-2</v>
      </c>
      <c r="J88" s="6">
        <f t="shared" si="7"/>
        <v>3.954589554004323E-2</v>
      </c>
      <c r="K88" s="7">
        <f t="shared" si="8"/>
        <v>5.8985403786641966E-2</v>
      </c>
    </row>
    <row r="89" spans="1:11" x14ac:dyDescent="0.25">
      <c r="A89">
        <v>20042</v>
      </c>
      <c r="B89" s="5">
        <v>1.9400000000000001E-2</v>
      </c>
      <c r="C89" s="6">
        <v>4.3E-3</v>
      </c>
      <c r="D89" s="7">
        <v>2.3699999999999999E-2</v>
      </c>
      <c r="I89" s="5">
        <f t="shared" si="6"/>
        <v>1.9400000000000001E-2</v>
      </c>
      <c r="J89" s="6">
        <f t="shared" si="7"/>
        <v>1.8297810954689724E-2</v>
      </c>
      <c r="K89" s="7">
        <f t="shared" si="8"/>
        <v>3.8052788487210609E-2</v>
      </c>
    </row>
    <row r="90" spans="1:11" x14ac:dyDescent="0.25">
      <c r="A90">
        <v>20041</v>
      </c>
      <c r="B90" s="5">
        <v>1.9199999999999998E-2</v>
      </c>
      <c r="C90" s="6">
        <v>-5.0000000000000001E-4</v>
      </c>
      <c r="D90" s="7">
        <v>1.8700000000000001E-2</v>
      </c>
      <c r="I90" s="5">
        <f t="shared" si="6"/>
        <v>1.9199999999999998E-2</v>
      </c>
      <c r="J90" s="6">
        <f t="shared" si="7"/>
        <v>5.6240422926767536E-3</v>
      </c>
      <c r="K90" s="7">
        <f t="shared" si="8"/>
        <v>2.4932023904696177E-2</v>
      </c>
    </row>
    <row r="91" spans="1:11" x14ac:dyDescent="0.25">
      <c r="A91">
        <v>20034</v>
      </c>
      <c r="B91" s="5">
        <v>1.95E-2</v>
      </c>
      <c r="C91" s="6">
        <v>-2.5999999999999999E-3</v>
      </c>
      <c r="D91" s="7">
        <v>1.6899999999999998E-2</v>
      </c>
      <c r="I91" s="5">
        <f t="shared" si="6"/>
        <v>1.95E-2</v>
      </c>
      <c r="J91" s="6">
        <f t="shared" si="7"/>
        <v>1.0231326708465579E-2</v>
      </c>
      <c r="K91" s="7">
        <f t="shared" si="8"/>
        <v>2.9930837579280611E-2</v>
      </c>
    </row>
    <row r="92" spans="1:11" x14ac:dyDescent="0.25">
      <c r="A92">
        <v>20033</v>
      </c>
      <c r="B92" s="5">
        <v>1.95E-2</v>
      </c>
      <c r="C92" s="6">
        <v>-7.0000000000000001E-3</v>
      </c>
      <c r="D92" s="7">
        <v>1.26E-2</v>
      </c>
      <c r="I92" s="5">
        <f t="shared" si="6"/>
        <v>1.95E-2</v>
      </c>
      <c r="J92" s="6">
        <f t="shared" si="7"/>
        <v>-9.6245895540043227E-3</v>
      </c>
      <c r="K92" s="7">
        <f t="shared" si="8"/>
        <v>9.6877309496925523E-3</v>
      </c>
    </row>
    <row r="93" spans="1:11" x14ac:dyDescent="0.25">
      <c r="A93">
        <v>20032</v>
      </c>
      <c r="B93" s="5">
        <v>2.0899999999999998E-2</v>
      </c>
      <c r="C93" s="6">
        <v>-6.1000000000000004E-3</v>
      </c>
      <c r="D93" s="7">
        <v>1.4800000000000001E-2</v>
      </c>
      <c r="I93" s="5">
        <f t="shared" si="6"/>
        <v>2.0899999999999998E-2</v>
      </c>
      <c r="J93" s="6">
        <f t="shared" si="7"/>
        <v>-2.6757876887928357E-4</v>
      </c>
      <c r="K93" s="7">
        <f t="shared" si="8"/>
        <v>2.0626828834851008E-2</v>
      </c>
    </row>
    <row r="94" spans="1:11" x14ac:dyDescent="0.25">
      <c r="A94">
        <v>20031</v>
      </c>
      <c r="B94" s="5">
        <v>2.07E-2</v>
      </c>
      <c r="C94" s="6">
        <v>-8.0999999999999996E-3</v>
      </c>
      <c r="D94" s="7">
        <v>1.26E-2</v>
      </c>
      <c r="I94" s="5">
        <f t="shared" si="6"/>
        <v>2.07E-2</v>
      </c>
      <c r="J94" s="6">
        <f t="shared" si="7"/>
        <v>2.19369693402717E-2</v>
      </c>
      <c r="K94" s="7">
        <f t="shared" si="8"/>
        <v>4.3091064605615292E-2</v>
      </c>
    </row>
    <row r="95" spans="1:11" x14ac:dyDescent="0.25">
      <c r="A95">
        <v>20024</v>
      </c>
      <c r="B95" s="5">
        <v>2.06E-2</v>
      </c>
      <c r="C95" s="6">
        <v>-1.84E-2</v>
      </c>
      <c r="D95" s="7">
        <v>2.0999999999999999E-3</v>
      </c>
      <c r="I95" s="5">
        <f t="shared" si="6"/>
        <v>2.06E-2</v>
      </c>
      <c r="J95" s="6">
        <f t="shared" si="7"/>
        <v>-3.38559162624699E-2</v>
      </c>
      <c r="K95" s="7">
        <f t="shared" si="8"/>
        <v>-1.395334813747684E-2</v>
      </c>
    </row>
    <row r="96" spans="1:11" x14ac:dyDescent="0.25">
      <c r="A96">
        <v>20023</v>
      </c>
      <c r="B96" s="5">
        <v>2.1299999999999999E-2</v>
      </c>
      <c r="C96" s="6">
        <v>-1.3100000000000001E-2</v>
      </c>
      <c r="D96" s="7">
        <v>8.2000000000000007E-3</v>
      </c>
      <c r="I96" s="5">
        <f t="shared" si="6"/>
        <v>2.1299999999999999E-2</v>
      </c>
      <c r="J96" s="6">
        <f t="shared" si="7"/>
        <v>-1.1058652569107753E-2</v>
      </c>
      <c r="K96" s="7">
        <f t="shared" si="8"/>
        <v>1.0005798131170307E-2</v>
      </c>
    </row>
    <row r="97" spans="1:11" x14ac:dyDescent="0.25">
      <c r="A97">
        <v>20022</v>
      </c>
      <c r="B97" s="5">
        <v>2.1899999999999999E-2</v>
      </c>
      <c r="C97" s="6">
        <v>-1.38E-2</v>
      </c>
      <c r="D97" s="7">
        <v>8.0999999999999996E-3</v>
      </c>
      <c r="I97" s="5">
        <f t="shared" si="6"/>
        <v>2.1899999999999999E-2</v>
      </c>
      <c r="J97" s="6">
        <f t="shared" si="7"/>
        <v>-1.875755804645261E-2</v>
      </c>
      <c r="K97" s="7">
        <f t="shared" si="8"/>
        <v>2.7316514323301178E-3</v>
      </c>
    </row>
    <row r="98" spans="1:11" x14ac:dyDescent="0.25">
      <c r="A98">
        <v>20021</v>
      </c>
      <c r="B98" s="5">
        <v>2.1600000000000001E-2</v>
      </c>
      <c r="C98" s="6">
        <v>-1.21E-2</v>
      </c>
      <c r="D98" s="7">
        <v>9.4999999999999998E-3</v>
      </c>
      <c r="I98" s="5">
        <f t="shared" si="6"/>
        <v>2.1600000000000001E-2</v>
      </c>
      <c r="J98" s="6">
        <f t="shared" si="7"/>
        <v>1.4437516601599273E-2</v>
      </c>
      <c r="K98" s="7">
        <f t="shared" si="8"/>
        <v>3.6349366960193974E-2</v>
      </c>
    </row>
    <row r="99" spans="1:11" x14ac:dyDescent="0.25">
      <c r="A99">
        <v>20014</v>
      </c>
      <c r="B99" s="5">
        <v>2.0899999999999998E-2</v>
      </c>
      <c r="C99" s="6">
        <v>-2.12E-2</v>
      </c>
      <c r="D99" s="7">
        <v>-2.9999999999999997E-4</v>
      </c>
      <c r="I99" s="5">
        <f t="shared" si="6"/>
        <v>2.0899999999999998E-2</v>
      </c>
      <c r="J99" s="6">
        <f t="shared" si="7"/>
        <v>-6.3776674987181245E-2</v>
      </c>
      <c r="K99" s="7">
        <f t="shared" si="8"/>
        <v>-4.4209607494413383E-2</v>
      </c>
    </row>
    <row r="100" spans="1:11" x14ac:dyDescent="0.25">
      <c r="A100">
        <v>20013</v>
      </c>
      <c r="B100" s="5">
        <v>2.12E-2</v>
      </c>
      <c r="C100" s="6">
        <v>-6.6E-3</v>
      </c>
      <c r="D100" s="7">
        <v>1.46E-2</v>
      </c>
      <c r="I100" s="5">
        <f t="shared" si="6"/>
        <v>2.12E-2</v>
      </c>
      <c r="J100" s="6">
        <f t="shared" si="7"/>
        <v>-2.9638063862926837E-2</v>
      </c>
      <c r="K100" s="7">
        <f t="shared" si="8"/>
        <v>-9.0663908168208129E-3</v>
      </c>
    </row>
    <row r="101" spans="1:11" x14ac:dyDescent="0.25">
      <c r="A101">
        <v>20012</v>
      </c>
      <c r="B101" s="5">
        <v>2.1999999999999999E-2</v>
      </c>
      <c r="C101" s="6">
        <v>1.2999999999999999E-3</v>
      </c>
      <c r="D101" s="7">
        <v>2.3199999999999998E-2</v>
      </c>
      <c r="I101" s="5">
        <f t="shared" si="6"/>
        <v>2.1999999999999999E-2</v>
      </c>
      <c r="J101" s="6">
        <f t="shared" si="7"/>
        <v>-1.3245895540043235E-3</v>
      </c>
      <c r="K101" s="7">
        <f t="shared" si="8"/>
        <v>2.064626947580761E-2</v>
      </c>
    </row>
    <row r="102" spans="1:11" x14ac:dyDescent="0.25">
      <c r="A102">
        <v>20011</v>
      </c>
      <c r="B102" s="5">
        <v>2.1399999999999999E-2</v>
      </c>
      <c r="C102" s="6">
        <v>2.2000000000000001E-3</v>
      </c>
      <c r="D102" s="7">
        <v>2.35E-2</v>
      </c>
      <c r="I102" s="5">
        <f t="shared" si="6"/>
        <v>2.1399999999999999E-2</v>
      </c>
      <c r="J102" s="6">
        <f t="shared" si="7"/>
        <v>-4.5625854095189884E-2</v>
      </c>
      <c r="K102" s="7">
        <f t="shared" si="8"/>
        <v>-2.5202247372826947E-2</v>
      </c>
    </row>
    <row r="103" spans="1:11" x14ac:dyDescent="0.25">
      <c r="A103">
        <v>20004</v>
      </c>
      <c r="B103" s="5">
        <v>2.1000000000000001E-2</v>
      </c>
      <c r="C103" s="6">
        <v>1.8599999999999998E-2</v>
      </c>
      <c r="D103" s="7">
        <v>3.9600000000000003E-2</v>
      </c>
      <c r="I103" s="5">
        <f t="shared" ref="I103:I134" si="9">+B103</f>
        <v>2.1000000000000001E-2</v>
      </c>
      <c r="J103" s="6">
        <f t="shared" ref="J103:J134" si="10">(C103-($C$2*C104))/(1-$C$2)</f>
        <v>3.7846990062698357E-2</v>
      </c>
      <c r="K103" s="7">
        <f t="shared" ref="K103:K134" si="11">(1+I103)*(1+J103)-1</f>
        <v>5.964177685401495E-2</v>
      </c>
    </row>
    <row r="104" spans="1:11" x14ac:dyDescent="0.25">
      <c r="A104">
        <v>20003</v>
      </c>
      <c r="B104" s="5">
        <v>2.12E-2</v>
      </c>
      <c r="C104" s="6">
        <v>1.2E-2</v>
      </c>
      <c r="D104" s="7">
        <v>3.32E-2</v>
      </c>
      <c r="I104" s="5">
        <f t="shared" si="9"/>
        <v>2.12E-2</v>
      </c>
      <c r="J104" s="6">
        <f t="shared" si="10"/>
        <v>7.9173051382154941E-3</v>
      </c>
      <c r="K104" s="7">
        <f t="shared" si="11"/>
        <v>2.9285152007145765E-2</v>
      </c>
    </row>
    <row r="105" spans="1:11" x14ac:dyDescent="0.25">
      <c r="A105">
        <v>20002</v>
      </c>
      <c r="B105" s="5">
        <v>2.1899999999999999E-2</v>
      </c>
      <c r="C105" s="6">
        <v>1.34E-2</v>
      </c>
      <c r="D105" s="7">
        <v>3.5200000000000002E-2</v>
      </c>
      <c r="I105" s="5">
        <f t="shared" si="9"/>
        <v>2.1899999999999999E-2</v>
      </c>
      <c r="J105" s="6">
        <f t="shared" si="10"/>
        <v>3.1772126878030264E-2</v>
      </c>
      <c r="K105" s="7">
        <f t="shared" si="11"/>
        <v>5.4367936456659161E-2</v>
      </c>
    </row>
    <row r="106" spans="1:11" x14ac:dyDescent="0.25">
      <c r="A106">
        <v>20001</v>
      </c>
      <c r="B106" s="5">
        <v>1.9400000000000001E-2</v>
      </c>
      <c r="C106" s="6">
        <v>7.1000000000000004E-3</v>
      </c>
      <c r="D106" s="7">
        <v>2.6599999999999999E-2</v>
      </c>
      <c r="I106" s="5">
        <f t="shared" si="9"/>
        <v>1.9400000000000001E-2</v>
      </c>
      <c r="J106" s="6">
        <f t="shared" si="10"/>
        <v>-2.8151160929052242E-3</v>
      </c>
      <c r="K106" s="7">
        <f t="shared" si="11"/>
        <v>1.6530270654892432E-2</v>
      </c>
    </row>
    <row r="107" spans="1:11" x14ac:dyDescent="0.25">
      <c r="A107">
        <v>19994</v>
      </c>
      <c r="B107" s="5">
        <v>1.9099999999999999E-2</v>
      </c>
      <c r="C107" s="6">
        <v>1.0500000000000001E-2</v>
      </c>
      <c r="D107" s="7">
        <v>2.9600000000000001E-2</v>
      </c>
      <c r="I107" s="5">
        <f t="shared" si="9"/>
        <v>1.9099999999999999E-2</v>
      </c>
      <c r="J107" s="6">
        <f t="shared" si="10"/>
        <v>6.1256840766594611E-3</v>
      </c>
      <c r="K107" s="7">
        <f t="shared" si="11"/>
        <v>2.5342684642523539E-2</v>
      </c>
    </row>
    <row r="108" spans="1:11" x14ac:dyDescent="0.25">
      <c r="A108">
        <v>19993</v>
      </c>
      <c r="B108" s="5">
        <v>1.9599999999999999E-2</v>
      </c>
      <c r="C108" s="6">
        <v>1.2E-2</v>
      </c>
      <c r="D108" s="7">
        <v>3.1600000000000003E-2</v>
      </c>
      <c r="I108" s="5">
        <f t="shared" si="9"/>
        <v>1.9599999999999999E-2</v>
      </c>
      <c r="J108" s="6">
        <f t="shared" si="10"/>
        <v>2.4831326708465582E-2</v>
      </c>
      <c r="K108" s="7">
        <f t="shared" si="11"/>
        <v>4.4918020711951723E-2</v>
      </c>
    </row>
    <row r="109" spans="1:11" x14ac:dyDescent="0.25">
      <c r="A109">
        <v>19992</v>
      </c>
      <c r="B109" s="5">
        <v>2.0400000000000001E-2</v>
      </c>
      <c r="C109" s="6">
        <v>7.6E-3</v>
      </c>
      <c r="D109" s="7">
        <v>2.8000000000000001E-2</v>
      </c>
      <c r="I109" s="5">
        <f t="shared" si="9"/>
        <v>2.0400000000000001E-2</v>
      </c>
      <c r="J109" s="6">
        <f t="shared" si="10"/>
        <v>5.8502736306637812E-3</v>
      </c>
      <c r="K109" s="7">
        <f t="shared" si="11"/>
        <v>2.63696192127294E-2</v>
      </c>
    </row>
    <row r="110" spans="1:11" x14ac:dyDescent="0.25">
      <c r="A110">
        <v>19991</v>
      </c>
      <c r="B110" s="5">
        <v>1.95E-2</v>
      </c>
      <c r="C110" s="6">
        <v>8.2000000000000007E-3</v>
      </c>
      <c r="D110" s="7">
        <v>2.7699999999999999E-2</v>
      </c>
      <c r="I110" s="5">
        <f t="shared" si="9"/>
        <v>1.95E-2</v>
      </c>
      <c r="J110" s="6">
        <f t="shared" si="10"/>
        <v>-3.0002359063840696E-2</v>
      </c>
      <c r="K110" s="7">
        <f t="shared" si="11"/>
        <v>-1.1087405065585587E-2</v>
      </c>
    </row>
    <row r="111" spans="1:11" x14ac:dyDescent="0.25">
      <c r="A111">
        <v>19984</v>
      </c>
      <c r="B111" s="5">
        <v>2.0199999999999999E-2</v>
      </c>
      <c r="C111" s="6">
        <v>2.1299999999999999E-2</v>
      </c>
      <c r="D111" s="7">
        <v>4.1500000000000002E-2</v>
      </c>
      <c r="I111" s="5">
        <f t="shared" si="9"/>
        <v>2.0199999999999999E-2</v>
      </c>
      <c r="J111" s="6">
        <f t="shared" si="10"/>
        <v>3.3256463523797471E-2</v>
      </c>
      <c r="K111" s="7">
        <f t="shared" si="11"/>
        <v>5.4128244086978139E-2</v>
      </c>
    </row>
    <row r="112" spans="1:11" x14ac:dyDescent="0.25">
      <c r="A112">
        <v>19983</v>
      </c>
      <c r="B112" s="5">
        <v>2.1000000000000001E-2</v>
      </c>
      <c r="C112" s="6">
        <v>1.72E-2</v>
      </c>
      <c r="D112" s="7">
        <v>3.8199999999999998E-2</v>
      </c>
      <c r="I112" s="5">
        <f t="shared" si="9"/>
        <v>2.1000000000000001E-2</v>
      </c>
      <c r="J112" s="6">
        <f t="shared" si="10"/>
        <v>-1.3420211463383768E-2</v>
      </c>
      <c r="K112" s="7">
        <f t="shared" si="11"/>
        <v>7.2979640958850123E-3</v>
      </c>
    </row>
    <row r="113" spans="1:11" x14ac:dyDescent="0.25">
      <c r="A113">
        <v>19982</v>
      </c>
      <c r="B113" s="5">
        <v>2.1000000000000001E-2</v>
      </c>
      <c r="C113" s="6">
        <v>2.7699999999999999E-2</v>
      </c>
      <c r="D113" s="7">
        <v>4.87E-2</v>
      </c>
      <c r="I113" s="5">
        <f t="shared" si="9"/>
        <v>2.1000000000000001E-2</v>
      </c>
      <c r="J113" s="6">
        <f t="shared" si="10"/>
        <v>1.3118946922198204E-2</v>
      </c>
      <c r="K113" s="7">
        <f t="shared" si="11"/>
        <v>3.4394444807564151E-2</v>
      </c>
    </row>
    <row r="114" spans="1:11" x14ac:dyDescent="0.25">
      <c r="A114">
        <v>19981</v>
      </c>
      <c r="B114" s="5">
        <v>2.2100000000000002E-2</v>
      </c>
      <c r="C114" s="6">
        <v>3.27E-2</v>
      </c>
      <c r="D114" s="7">
        <v>5.4800000000000001E-2</v>
      </c>
      <c r="I114" s="5">
        <f t="shared" si="9"/>
        <v>2.2100000000000002E-2</v>
      </c>
      <c r="J114" s="6">
        <f t="shared" si="10"/>
        <v>2.9546517212843395E-3</v>
      </c>
      <c r="K114" s="7">
        <f t="shared" si="11"/>
        <v>2.5119949524324836E-2</v>
      </c>
    </row>
    <row r="115" spans="1:11" x14ac:dyDescent="0.25">
      <c r="A115">
        <v>19974</v>
      </c>
      <c r="B115" s="5">
        <v>2.2499999999999999E-2</v>
      </c>
      <c r="C115" s="6">
        <v>4.2900000000000001E-2</v>
      </c>
      <c r="D115" s="7">
        <v>6.5500000000000003E-2</v>
      </c>
      <c r="I115" s="5">
        <f t="shared" si="9"/>
        <v>2.2499999999999999E-2</v>
      </c>
      <c r="J115" s="6">
        <f t="shared" si="10"/>
        <v>0.12192930768168572</v>
      </c>
      <c r="K115" s="7">
        <f t="shared" si="11"/>
        <v>0.14717271710452362</v>
      </c>
    </row>
    <row r="116" spans="1:11" x14ac:dyDescent="0.25">
      <c r="A116">
        <v>19973</v>
      </c>
      <c r="B116" s="5">
        <v>2.29E-2</v>
      </c>
      <c r="C116" s="6">
        <v>1.5800000000000002E-2</v>
      </c>
      <c r="D116" s="7">
        <v>3.8699999999999998E-2</v>
      </c>
      <c r="I116" s="5">
        <f t="shared" si="9"/>
        <v>2.29E-2</v>
      </c>
      <c r="J116" s="6">
        <f t="shared" si="10"/>
        <v>3.1255916262469902E-2</v>
      </c>
      <c r="K116" s="7">
        <f t="shared" si="11"/>
        <v>5.4871676744880471E-2</v>
      </c>
    </row>
    <row r="117" spans="1:11" x14ac:dyDescent="0.25">
      <c r="A117">
        <v>19972</v>
      </c>
      <c r="B117" s="5">
        <v>2.3E-2</v>
      </c>
      <c r="C117" s="6">
        <v>1.0500000000000001E-2</v>
      </c>
      <c r="D117" s="7">
        <v>3.3599999999999998E-2</v>
      </c>
      <c r="I117" s="5">
        <f t="shared" si="9"/>
        <v>2.3E-2</v>
      </c>
      <c r="J117" s="6">
        <f t="shared" si="10"/>
        <v>1.7498905477344864E-2</v>
      </c>
      <c r="K117" s="7">
        <f t="shared" si="11"/>
        <v>4.0901380303323798E-2</v>
      </c>
    </row>
    <row r="118" spans="1:11" x14ac:dyDescent="0.25">
      <c r="A118">
        <v>19971</v>
      </c>
      <c r="B118" s="5">
        <v>2.24E-2</v>
      </c>
      <c r="C118" s="6">
        <v>8.0999999999999996E-3</v>
      </c>
      <c r="D118" s="7">
        <v>3.04E-2</v>
      </c>
      <c r="I118" s="5">
        <f t="shared" si="9"/>
        <v>2.24E-2</v>
      </c>
      <c r="J118" s="6">
        <f t="shared" si="10"/>
        <v>-5.0807454434319249E-2</v>
      </c>
      <c r="K118" s="7">
        <f t="shared" si="11"/>
        <v>-2.9545541413647958E-2</v>
      </c>
    </row>
    <row r="119" spans="1:11" x14ac:dyDescent="0.25">
      <c r="A119">
        <v>19964</v>
      </c>
      <c r="B119" s="5">
        <v>2.1299999999999999E-2</v>
      </c>
      <c r="C119" s="6">
        <v>2.8299999999999999E-2</v>
      </c>
      <c r="D119" s="7">
        <v>4.9599999999999998E-2</v>
      </c>
      <c r="I119" s="5">
        <f t="shared" si="9"/>
        <v>2.1299999999999999E-2</v>
      </c>
      <c r="J119" s="6">
        <f t="shared" si="10"/>
        <v>9.9163917958116715E-2</v>
      </c>
      <c r="K119" s="7">
        <f t="shared" si="11"/>
        <v>0.1225761094106248</v>
      </c>
    </row>
    <row r="120" spans="1:11" x14ac:dyDescent="0.25">
      <c r="A120">
        <v>19963</v>
      </c>
      <c r="B120" s="5">
        <v>2.1700000000000001E-2</v>
      </c>
      <c r="C120" s="6">
        <v>4.0000000000000001E-3</v>
      </c>
      <c r="D120" s="7">
        <v>2.5700000000000001E-2</v>
      </c>
      <c r="I120" s="5">
        <f t="shared" si="9"/>
        <v>2.1700000000000001E-2</v>
      </c>
      <c r="J120" s="6">
        <f t="shared" si="10"/>
        <v>2.8335157537758564E-3</v>
      </c>
      <c r="K120" s="7">
        <f t="shared" si="11"/>
        <v>2.459500304563278E-2</v>
      </c>
    </row>
    <row r="121" spans="1:11" x14ac:dyDescent="0.25">
      <c r="A121">
        <v>19962</v>
      </c>
      <c r="B121" s="5">
        <v>2.3E-2</v>
      </c>
      <c r="C121" s="6">
        <v>4.4000000000000003E-3</v>
      </c>
      <c r="D121" s="7">
        <v>2.75E-2</v>
      </c>
      <c r="I121" s="5">
        <f t="shared" si="9"/>
        <v>2.3E-2</v>
      </c>
      <c r="J121" s="6">
        <f t="shared" si="10"/>
        <v>1.7754104459956769E-3</v>
      </c>
      <c r="K121" s="7">
        <f t="shared" si="11"/>
        <v>2.4816244886253447E-2</v>
      </c>
    </row>
    <row r="122" spans="1:11" x14ac:dyDescent="0.25">
      <c r="A122">
        <v>19961</v>
      </c>
      <c r="B122" s="5">
        <v>2.1399999999999999E-2</v>
      </c>
      <c r="C122" s="6">
        <v>5.3E-3</v>
      </c>
      <c r="D122" s="7">
        <v>2.6700000000000002E-2</v>
      </c>
      <c r="I122" s="5">
        <f t="shared" si="9"/>
        <v>2.1399999999999999E-2</v>
      </c>
      <c r="J122" s="6">
        <f t="shared" si="10"/>
        <v>5.8958275326310608E-2</v>
      </c>
      <c r="K122" s="7">
        <f t="shared" si="11"/>
        <v>8.1619982418293935E-2</v>
      </c>
    </row>
    <row r="123" spans="1:11" x14ac:dyDescent="0.25">
      <c r="A123">
        <v>19954</v>
      </c>
      <c r="B123" s="5">
        <v>2.2499999999999999E-2</v>
      </c>
      <c r="C123" s="6">
        <v>-1.3100000000000001E-2</v>
      </c>
      <c r="D123" s="7">
        <v>9.4999999999999998E-3</v>
      </c>
      <c r="I123" s="5">
        <f t="shared" si="9"/>
        <v>2.2499999999999999E-2</v>
      </c>
      <c r="J123" s="6">
        <f t="shared" si="10"/>
        <v>-4.7511285263612243E-2</v>
      </c>
      <c r="K123" s="7">
        <f t="shared" si="11"/>
        <v>-2.6080289182043526E-2</v>
      </c>
    </row>
    <row r="124" spans="1:11" x14ac:dyDescent="0.25">
      <c r="A124">
        <v>19953</v>
      </c>
      <c r="B124" s="5">
        <v>2.3E-2</v>
      </c>
      <c r="C124" s="6">
        <v>-1.2999999999999999E-3</v>
      </c>
      <c r="D124" s="7">
        <v>2.1700000000000001E-2</v>
      </c>
      <c r="I124" s="5">
        <f t="shared" si="9"/>
        <v>2.3E-2</v>
      </c>
      <c r="J124" s="6">
        <f t="shared" si="10"/>
        <v>7.1570107851250415E-3</v>
      </c>
      <c r="K124" s="7">
        <f t="shared" si="11"/>
        <v>3.0321622033182782E-2</v>
      </c>
    </row>
    <row r="125" spans="1:11" x14ac:dyDescent="0.25">
      <c r="A125">
        <v>19952</v>
      </c>
      <c r="B125" s="5">
        <v>2.3900000000000001E-2</v>
      </c>
      <c r="C125" s="6">
        <v>-4.1999999999999997E-3</v>
      </c>
      <c r="D125" s="7">
        <v>1.9800000000000002E-2</v>
      </c>
      <c r="I125" s="5">
        <f t="shared" si="9"/>
        <v>2.3900000000000001E-2</v>
      </c>
      <c r="J125" s="6">
        <f t="shared" si="10"/>
        <v>-3.3251368153318925E-3</v>
      </c>
      <c r="K125" s="7">
        <f t="shared" si="11"/>
        <v>2.049539241478171E-2</v>
      </c>
    </row>
    <row r="126" spans="1:11" x14ac:dyDescent="0.25">
      <c r="A126">
        <v>19951</v>
      </c>
      <c r="B126" s="5">
        <v>2.3599999999999999E-2</v>
      </c>
      <c r="C126" s="6">
        <v>-4.4999999999999997E-3</v>
      </c>
      <c r="D126" s="7">
        <v>1.9099999999999999E-2</v>
      </c>
      <c r="I126" s="5">
        <f t="shared" si="9"/>
        <v>2.3599999999999999E-2</v>
      </c>
      <c r="J126" s="6">
        <f t="shared" si="10"/>
        <v>1.9412927047594945E-2</v>
      </c>
      <c r="K126" s="7">
        <f t="shared" si="11"/>
        <v>4.3471072125918164E-2</v>
      </c>
    </row>
    <row r="127" spans="1:11" x14ac:dyDescent="0.25">
      <c r="A127">
        <v>19944</v>
      </c>
      <c r="B127" s="5">
        <v>2.35E-2</v>
      </c>
      <c r="C127" s="6">
        <v>-1.2699999999999999E-2</v>
      </c>
      <c r="D127" s="7">
        <v>1.0800000000000001E-2</v>
      </c>
      <c r="I127" s="5">
        <f t="shared" si="9"/>
        <v>2.35E-2</v>
      </c>
      <c r="J127" s="6">
        <f t="shared" si="10"/>
        <v>6.8386111242544102E-3</v>
      </c>
      <c r="K127" s="7">
        <f t="shared" si="11"/>
        <v>3.0499318485674554E-2</v>
      </c>
    </row>
    <row r="128" spans="1:11" x14ac:dyDescent="0.25">
      <c r="A128">
        <v>19943</v>
      </c>
      <c r="B128" s="5">
        <v>2.2599999999999999E-2</v>
      </c>
      <c r="C128" s="6">
        <v>-1.9400000000000001E-2</v>
      </c>
      <c r="D128" s="7">
        <v>3.2000000000000002E-3</v>
      </c>
      <c r="I128" s="5">
        <f t="shared" si="9"/>
        <v>2.2599999999999999E-2</v>
      </c>
      <c r="J128" s="6">
        <f t="shared" si="10"/>
        <v>-5.6435874817616562E-2</v>
      </c>
      <c r="K128" s="7">
        <f t="shared" si="11"/>
        <v>-3.5111325588494724E-2</v>
      </c>
    </row>
    <row r="129" spans="1:11" x14ac:dyDescent="0.25">
      <c r="A129">
        <v>19942</v>
      </c>
      <c r="B129" s="5">
        <v>2.23E-2</v>
      </c>
      <c r="C129" s="6">
        <v>-6.7000000000000002E-3</v>
      </c>
      <c r="D129" s="7">
        <v>1.5599999999999999E-2</v>
      </c>
      <c r="I129" s="5">
        <f t="shared" si="9"/>
        <v>2.23E-2</v>
      </c>
      <c r="J129" s="6">
        <f t="shared" si="10"/>
        <v>1.0214021570250082E-2</v>
      </c>
      <c r="K129" s="7">
        <f t="shared" si="11"/>
        <v>3.2741794251266443E-2</v>
      </c>
    </row>
    <row r="130" spans="1:11" x14ac:dyDescent="0.25">
      <c r="A130">
        <v>19941</v>
      </c>
      <c r="B130" s="5">
        <v>2.1600000000000001E-2</v>
      </c>
      <c r="C130" s="6">
        <v>-1.2500000000000001E-2</v>
      </c>
      <c r="D130" s="7">
        <v>9.1000000000000004E-3</v>
      </c>
      <c r="I130" s="5">
        <f t="shared" si="9"/>
        <v>2.1600000000000001E-2</v>
      </c>
      <c r="J130" s="6">
        <f t="shared" si="10"/>
        <v>0.101232214006854</v>
      </c>
      <c r="K130" s="7">
        <f t="shared" si="11"/>
        <v>0.12501882982940216</v>
      </c>
    </row>
    <row r="131" spans="1:11" x14ac:dyDescent="0.25">
      <c r="A131">
        <v>19934</v>
      </c>
      <c r="B131" s="5">
        <v>2.1399999999999999E-2</v>
      </c>
      <c r="C131" s="6">
        <v>-5.1499999999999997E-2</v>
      </c>
      <c r="D131" s="7">
        <v>-3.0099999999999998E-2</v>
      </c>
      <c r="I131" s="5">
        <f t="shared" si="9"/>
        <v>2.1399999999999999E-2</v>
      </c>
      <c r="J131" s="6">
        <f t="shared" si="10"/>
        <v>-0.15590034003706085</v>
      </c>
      <c r="K131" s="7">
        <f t="shared" si="11"/>
        <v>-0.13783660731385394</v>
      </c>
    </row>
    <row r="132" spans="1:11" x14ac:dyDescent="0.25">
      <c r="A132">
        <v>19933</v>
      </c>
      <c r="B132" s="5">
        <v>2.06E-2</v>
      </c>
      <c r="C132" s="6">
        <v>-1.5699999999999999E-2</v>
      </c>
      <c r="D132" s="7">
        <v>4.8999999999999998E-3</v>
      </c>
      <c r="I132" s="5">
        <f t="shared" si="9"/>
        <v>2.06E-2</v>
      </c>
      <c r="J132" s="6">
        <f t="shared" si="10"/>
        <v>5.0789602034776185E-2</v>
      </c>
      <c r="K132" s="7">
        <f t="shared" si="11"/>
        <v>7.2435867836692536E-2</v>
      </c>
    </row>
    <row r="133" spans="1:11" x14ac:dyDescent="0.25">
      <c r="A133">
        <v>19932</v>
      </c>
      <c r="B133" s="5">
        <v>1.9099999999999999E-2</v>
      </c>
      <c r="C133" s="6">
        <v>-3.85E-2</v>
      </c>
      <c r="D133" s="7">
        <v>-1.9400000000000001E-2</v>
      </c>
      <c r="I133" s="5">
        <f t="shared" si="9"/>
        <v>1.9099999999999999E-2</v>
      </c>
      <c r="J133" s="6">
        <f t="shared" si="10"/>
        <v>-0.10382311778855205</v>
      </c>
      <c r="K133" s="7">
        <f t="shared" si="11"/>
        <v>-8.6706139338313504E-2</v>
      </c>
    </row>
    <row r="134" spans="1:11" x14ac:dyDescent="0.25">
      <c r="A134">
        <v>19931</v>
      </c>
      <c r="B134" s="5">
        <v>2.1000000000000001E-2</v>
      </c>
      <c r="C134" s="6">
        <v>-1.61E-2</v>
      </c>
      <c r="D134" s="7">
        <v>5.0000000000000001E-3</v>
      </c>
      <c r="I134" s="5">
        <f t="shared" si="9"/>
        <v>2.1000000000000001E-2</v>
      </c>
      <c r="J134" s="6">
        <f t="shared" si="10"/>
        <v>0.14691617340982407</v>
      </c>
      <c r="K134" s="7">
        <f t="shared" si="11"/>
        <v>0.17100141305143035</v>
      </c>
    </row>
    <row r="135" spans="1:11" x14ac:dyDescent="0.25">
      <c r="A135">
        <v>19924</v>
      </c>
      <c r="B135" s="5">
        <v>1.9E-2</v>
      </c>
      <c r="C135" s="6">
        <v>-7.1999999999999995E-2</v>
      </c>
      <c r="D135" s="7">
        <v>-5.2999999999999999E-2</v>
      </c>
      <c r="I135" s="5">
        <f t="shared" ref="I135:I166" si="12">+B135</f>
        <v>1.9E-2</v>
      </c>
      <c r="J135" s="6">
        <f t="shared" ref="J135:J166" si="13">(C135-($C$2*C136))/(1-$C$2)</f>
        <v>-0.20031326708465577</v>
      </c>
      <c r="K135" s="7">
        <f t="shared" ref="K135:K166" si="14">(1+I135)*(1+J135)-1</f>
        <v>-0.18511921915926433</v>
      </c>
    </row>
    <row r="136" spans="1:11" x14ac:dyDescent="0.25">
      <c r="A136">
        <v>19923</v>
      </c>
      <c r="B136" s="5">
        <v>1.8200000000000001E-2</v>
      </c>
      <c r="C136" s="6">
        <v>-2.8000000000000001E-2</v>
      </c>
      <c r="D136" s="7">
        <v>-9.9000000000000008E-3</v>
      </c>
      <c r="I136" s="5">
        <f t="shared" si="12"/>
        <v>1.8200000000000001E-2</v>
      </c>
      <c r="J136" s="6">
        <f t="shared" si="13"/>
        <v>3.2034535864958408E-3</v>
      </c>
      <c r="K136" s="7">
        <f t="shared" si="14"/>
        <v>2.1461756441770063E-2</v>
      </c>
    </row>
    <row r="137" spans="1:11" x14ac:dyDescent="0.25">
      <c r="A137">
        <v>19922</v>
      </c>
      <c r="B137" s="5">
        <v>1.9900000000000001E-2</v>
      </c>
      <c r="C137" s="6">
        <v>-3.8699999999999998E-2</v>
      </c>
      <c r="D137" s="7">
        <v>-1.8800000000000001E-2</v>
      </c>
      <c r="I137" s="5">
        <f t="shared" si="12"/>
        <v>1.9900000000000001E-2</v>
      </c>
      <c r="J137" s="6">
        <f t="shared" si="13"/>
        <v>-9.8773938680543391E-2</v>
      </c>
      <c r="K137" s="7">
        <f t="shared" si="14"/>
        <v>-8.0839540060286152E-2</v>
      </c>
    </row>
    <row r="138" spans="1:11" x14ac:dyDescent="0.25">
      <c r="A138">
        <v>19921</v>
      </c>
      <c r="B138" s="5">
        <v>1.7600000000000001E-2</v>
      </c>
      <c r="C138" s="6">
        <v>-1.8100000000000002E-2</v>
      </c>
      <c r="D138" s="7">
        <v>-5.0000000000000001E-4</v>
      </c>
      <c r="I138" s="5">
        <f t="shared" si="12"/>
        <v>1.7600000000000001E-2</v>
      </c>
      <c r="J138" s="6">
        <f t="shared" si="13"/>
        <v>0.2280281759532943</v>
      </c>
      <c r="K138" s="7">
        <f t="shared" si="14"/>
        <v>0.24964147185007235</v>
      </c>
    </row>
    <row r="139" spans="1:11" x14ac:dyDescent="0.25">
      <c r="A139">
        <v>19914</v>
      </c>
      <c r="B139" s="5">
        <v>1.6E-2</v>
      </c>
      <c r="C139" s="6">
        <v>-0.10249999999999999</v>
      </c>
      <c r="D139" s="7">
        <v>-8.6400000000000005E-2</v>
      </c>
      <c r="I139" s="5">
        <f t="shared" si="12"/>
        <v>1.6E-2</v>
      </c>
      <c r="J139" s="6">
        <f t="shared" si="13"/>
        <v>-0.31800796448991048</v>
      </c>
      <c r="K139" s="7">
        <f t="shared" si="14"/>
        <v>-0.30709609192174914</v>
      </c>
    </row>
    <row r="140" spans="1:11" x14ac:dyDescent="0.25">
      <c r="A140">
        <v>19913</v>
      </c>
      <c r="B140" s="5">
        <v>1.6E-2</v>
      </c>
      <c r="C140" s="6">
        <v>-2.86E-2</v>
      </c>
      <c r="D140" s="7">
        <v>-1.26E-2</v>
      </c>
      <c r="I140" s="5">
        <f t="shared" si="12"/>
        <v>1.6E-2</v>
      </c>
      <c r="J140" s="6">
        <f t="shared" si="13"/>
        <v>-2.8016757876887934E-2</v>
      </c>
      <c r="K140" s="7">
        <f t="shared" si="14"/>
        <v>-1.24650260029181E-2</v>
      </c>
    </row>
    <row r="141" spans="1:11" x14ac:dyDescent="0.25">
      <c r="A141">
        <v>19912</v>
      </c>
      <c r="B141" s="5">
        <v>1.6199999999999999E-2</v>
      </c>
      <c r="C141" s="6">
        <v>-2.8799999999999999E-2</v>
      </c>
      <c r="D141" s="7">
        <v>-1.26E-2</v>
      </c>
      <c r="I141" s="5">
        <f t="shared" si="12"/>
        <v>1.6199999999999999E-2</v>
      </c>
      <c r="J141" s="6">
        <f t="shared" si="13"/>
        <v>-5.0088337493590616E-2</v>
      </c>
      <c r="K141" s="7">
        <f t="shared" si="14"/>
        <v>-3.4699768560986777E-2</v>
      </c>
    </row>
    <row r="142" spans="1:11" x14ac:dyDescent="0.25">
      <c r="A142">
        <v>19911</v>
      </c>
      <c r="B142" s="5">
        <v>1.5800000000000002E-2</v>
      </c>
      <c r="C142" s="6">
        <v>-2.1499999999999998E-2</v>
      </c>
      <c r="D142" s="7">
        <v>-5.7000000000000002E-3</v>
      </c>
      <c r="I142" s="5">
        <f t="shared" si="12"/>
        <v>1.5800000000000002E-2</v>
      </c>
      <c r="J142" s="6">
        <f t="shared" si="13"/>
        <v>6.0153897235690069E-2</v>
      </c>
      <c r="K142" s="7">
        <f t="shared" si="14"/>
        <v>7.6904328812013922E-2</v>
      </c>
    </row>
    <row r="143" spans="1:11" x14ac:dyDescent="0.25">
      <c r="A143">
        <v>19904</v>
      </c>
      <c r="B143" s="5">
        <v>1.5800000000000002E-2</v>
      </c>
      <c r="C143" s="6">
        <v>-4.9500000000000002E-2</v>
      </c>
      <c r="D143" s="7">
        <v>-3.3799999999999997E-2</v>
      </c>
      <c r="I143" s="5">
        <f t="shared" si="12"/>
        <v>1.5800000000000002E-2</v>
      </c>
      <c r="J143" s="6">
        <f t="shared" si="13"/>
        <v>-0.162940592945298</v>
      </c>
      <c r="K143" s="7">
        <f t="shared" si="14"/>
        <v>-0.1497150543138337</v>
      </c>
    </row>
    <row r="144" spans="1:11" x14ac:dyDescent="0.25">
      <c r="A144">
        <v>19903</v>
      </c>
      <c r="B144" s="5">
        <v>1.55E-2</v>
      </c>
      <c r="C144" s="6">
        <v>-1.06E-2</v>
      </c>
      <c r="D144" s="7">
        <v>4.8999999999999998E-3</v>
      </c>
      <c r="I144" s="5">
        <f t="shared" si="12"/>
        <v>1.55E-2</v>
      </c>
      <c r="J144" s="6">
        <f t="shared" si="13"/>
        <v>-2.0515116092905222E-2</v>
      </c>
      <c r="K144" s="7">
        <f t="shared" si="14"/>
        <v>-5.3331003923452469E-3</v>
      </c>
    </row>
    <row r="145" spans="1:11" x14ac:dyDescent="0.25">
      <c r="A145">
        <v>19902</v>
      </c>
      <c r="B145" s="5">
        <v>1.49E-2</v>
      </c>
      <c r="C145" s="6">
        <v>-7.1999999999999998E-3</v>
      </c>
      <c r="D145" s="7">
        <v>7.7000000000000002E-3</v>
      </c>
      <c r="I145" s="5">
        <f t="shared" si="12"/>
        <v>1.49E-2</v>
      </c>
      <c r="J145" s="6">
        <f t="shared" si="13"/>
        <v>-1.6531873969793148E-2</v>
      </c>
      <c r="K145" s="7">
        <f t="shared" si="14"/>
        <v>-1.8781988919431836E-3</v>
      </c>
    </row>
    <row r="146" spans="1:11" x14ac:dyDescent="0.25">
      <c r="A146">
        <v>19901</v>
      </c>
      <c r="B146" s="5">
        <v>1.52E-2</v>
      </c>
      <c r="C146" s="6">
        <v>-4.0000000000000001E-3</v>
      </c>
      <c r="D146" s="7">
        <v>1.12E-2</v>
      </c>
      <c r="I146" s="5">
        <f t="shared" si="12"/>
        <v>1.52E-2</v>
      </c>
      <c r="J146" s="6">
        <f t="shared" si="13"/>
        <v>2.6911832524939804E-2</v>
      </c>
      <c r="K146" s="7">
        <f t="shared" si="14"/>
        <v>4.2520892379318997E-2</v>
      </c>
    </row>
    <row r="147" spans="1:11" x14ac:dyDescent="0.25">
      <c r="A147">
        <v>19894</v>
      </c>
      <c r="B147" s="5">
        <v>1.49E-2</v>
      </c>
      <c r="C147" s="6">
        <v>-1.46E-2</v>
      </c>
      <c r="D147" s="7">
        <v>2.9999999999999997E-4</v>
      </c>
      <c r="I147" s="5">
        <f t="shared" si="12"/>
        <v>1.49E-2</v>
      </c>
      <c r="J147" s="6">
        <f t="shared" si="13"/>
        <v>-4.9594527386724305E-2</v>
      </c>
      <c r="K147" s="7">
        <f t="shared" si="14"/>
        <v>-3.5433485844786561E-2</v>
      </c>
    </row>
    <row r="148" spans="1:11" x14ac:dyDescent="0.25">
      <c r="A148">
        <v>19893</v>
      </c>
      <c r="B148" s="5">
        <v>1.52E-2</v>
      </c>
      <c r="C148" s="6">
        <v>-2.5999999999999999E-3</v>
      </c>
      <c r="D148" s="7">
        <v>1.2500000000000001E-2</v>
      </c>
      <c r="I148" s="5">
        <f t="shared" si="12"/>
        <v>1.52E-2</v>
      </c>
      <c r="J148" s="6">
        <f t="shared" si="13"/>
        <v>-1.0473768662012968E-2</v>
      </c>
      <c r="K148" s="7">
        <f t="shared" si="14"/>
        <v>4.5670300543245723E-3</v>
      </c>
    </row>
    <row r="149" spans="1:11" x14ac:dyDescent="0.25">
      <c r="A149">
        <v>19892</v>
      </c>
      <c r="B149" s="5">
        <v>1.6199999999999999E-2</v>
      </c>
      <c r="C149" s="6">
        <v>1E-4</v>
      </c>
      <c r="D149" s="7">
        <v>1.6299999999999999E-2</v>
      </c>
      <c r="I149" s="5">
        <f t="shared" si="12"/>
        <v>1.6199999999999999E-2</v>
      </c>
      <c r="J149" s="6">
        <f t="shared" si="13"/>
        <v>1.3222947770021615E-2</v>
      </c>
      <c r="K149" s="7">
        <f t="shared" si="14"/>
        <v>2.9637159523896006E-2</v>
      </c>
    </row>
    <row r="150" spans="1:11" x14ac:dyDescent="0.25">
      <c r="A150">
        <v>19891</v>
      </c>
      <c r="B150" s="5">
        <v>1.61E-2</v>
      </c>
      <c r="C150" s="6">
        <v>-4.4000000000000003E-3</v>
      </c>
      <c r="D150" s="7">
        <v>1.18E-2</v>
      </c>
      <c r="I150" s="5">
        <f t="shared" si="12"/>
        <v>1.61E-2</v>
      </c>
      <c r="J150" s="6">
        <f t="shared" si="13"/>
        <v>-6.7329684924482885E-3</v>
      </c>
      <c r="K150" s="7">
        <f t="shared" si="14"/>
        <v>9.2586307148232461E-3</v>
      </c>
    </row>
    <row r="151" spans="1:11" x14ac:dyDescent="0.25">
      <c r="A151">
        <v>19884</v>
      </c>
      <c r="B151" s="5">
        <v>1.5800000000000002E-2</v>
      </c>
      <c r="C151" s="6">
        <v>-3.5999999999999999E-3</v>
      </c>
      <c r="D151" s="7">
        <v>1.2200000000000001E-2</v>
      </c>
      <c r="I151" s="5">
        <f t="shared" si="12"/>
        <v>1.5800000000000002E-2</v>
      </c>
      <c r="J151" s="6">
        <f t="shared" si="13"/>
        <v>-2.4888337493590623E-2</v>
      </c>
      <c r="K151" s="7">
        <f t="shared" si="14"/>
        <v>-9.4815732259893037E-3</v>
      </c>
    </row>
    <row r="152" spans="1:11" x14ac:dyDescent="0.25">
      <c r="A152">
        <v>19883</v>
      </c>
      <c r="B152" s="5">
        <v>1.6199999999999999E-2</v>
      </c>
      <c r="C152" s="6">
        <v>3.7000000000000002E-3</v>
      </c>
      <c r="D152" s="7">
        <v>1.9800000000000002E-2</v>
      </c>
      <c r="I152" s="5">
        <f t="shared" si="12"/>
        <v>1.6199999999999999E-2</v>
      </c>
      <c r="J152" s="6">
        <f t="shared" si="13"/>
        <v>2.9362653416931162E-2</v>
      </c>
      <c r="K152" s="7">
        <f t="shared" si="14"/>
        <v>4.6038328402285389E-2</v>
      </c>
    </row>
    <row r="153" spans="1:11" x14ac:dyDescent="0.25">
      <c r="A153">
        <v>19882</v>
      </c>
      <c r="B153" s="5">
        <v>1.6299999999999999E-2</v>
      </c>
      <c r="C153" s="6">
        <v>-5.1000000000000004E-3</v>
      </c>
      <c r="D153" s="7">
        <v>1.12E-2</v>
      </c>
      <c r="I153" s="5">
        <f t="shared" si="12"/>
        <v>1.6299999999999999E-2</v>
      </c>
      <c r="J153" s="6">
        <f t="shared" si="13"/>
        <v>-1.6473221400685401E-2</v>
      </c>
      <c r="K153" s="7">
        <f t="shared" si="14"/>
        <v>-4.417349095166001E-4</v>
      </c>
    </row>
    <row r="154" spans="1:11" x14ac:dyDescent="0.25">
      <c r="A154">
        <v>19881</v>
      </c>
      <c r="B154" s="5">
        <v>1.66E-2</v>
      </c>
      <c r="C154" s="6">
        <v>-1.1999999999999999E-3</v>
      </c>
      <c r="D154" s="7">
        <v>1.5299999999999999E-2</v>
      </c>
      <c r="I154" s="5">
        <f t="shared" si="12"/>
        <v>1.66E-2</v>
      </c>
      <c r="J154" s="6">
        <f t="shared" si="13"/>
        <v>1.9505095370478551E-2</v>
      </c>
      <c r="K154" s="7">
        <f t="shared" si="14"/>
        <v>3.6428879953628313E-2</v>
      </c>
    </row>
    <row r="155" spans="1:11" x14ac:dyDescent="0.25">
      <c r="A155">
        <v>19874</v>
      </c>
      <c r="B155" s="5">
        <v>1.6500000000000001E-2</v>
      </c>
      <c r="C155" s="6">
        <v>-8.3000000000000001E-3</v>
      </c>
      <c r="D155" s="7">
        <v>8.2000000000000007E-3</v>
      </c>
      <c r="I155" s="5">
        <f t="shared" si="12"/>
        <v>1.6500000000000001E-2</v>
      </c>
      <c r="J155" s="6">
        <f t="shared" si="13"/>
        <v>-3.4254274478487196E-2</v>
      </c>
      <c r="K155" s="7">
        <f t="shared" si="14"/>
        <v>-1.831947000738221E-2</v>
      </c>
    </row>
    <row r="156" spans="1:11" x14ac:dyDescent="0.25">
      <c r="A156">
        <v>19873</v>
      </c>
      <c r="B156" s="5">
        <v>1.72E-2</v>
      </c>
      <c r="C156" s="6">
        <v>5.9999999999999995E-4</v>
      </c>
      <c r="D156" s="7">
        <v>1.77E-2</v>
      </c>
      <c r="I156" s="5">
        <f t="shared" si="12"/>
        <v>1.72E-2</v>
      </c>
      <c r="J156" s="6">
        <f t="shared" si="13"/>
        <v>5.7466107003426997E-2</v>
      </c>
      <c r="K156" s="7">
        <f t="shared" si="14"/>
        <v>7.5654524043886173E-2</v>
      </c>
    </row>
    <row r="157" spans="1:11" x14ac:dyDescent="0.25">
      <c r="A157">
        <v>19872</v>
      </c>
      <c r="B157" s="5">
        <v>1.7999999999999999E-2</v>
      </c>
      <c r="C157" s="6">
        <v>-1.89E-2</v>
      </c>
      <c r="D157" s="7">
        <v>-8.9999999999999998E-4</v>
      </c>
      <c r="I157" s="5">
        <f t="shared" si="12"/>
        <v>1.7999999999999999E-2</v>
      </c>
      <c r="J157" s="6">
        <f t="shared" si="13"/>
        <v>-6.5559369848965751E-2</v>
      </c>
      <c r="K157" s="7">
        <f t="shared" si="14"/>
        <v>-4.8739438506247068E-2</v>
      </c>
    </row>
    <row r="158" spans="1:11" x14ac:dyDescent="0.25">
      <c r="A158">
        <v>19871</v>
      </c>
      <c r="B158" s="5">
        <v>1.7000000000000001E-2</v>
      </c>
      <c r="C158" s="6">
        <v>-2.8999999999999998E-3</v>
      </c>
      <c r="D158" s="7">
        <v>1.4200000000000001E-2</v>
      </c>
      <c r="I158" s="5">
        <f t="shared" si="12"/>
        <v>1.7000000000000001E-2</v>
      </c>
      <c r="J158" s="6">
        <f t="shared" si="13"/>
        <v>1.401402157025008E-2</v>
      </c>
      <c r="K158" s="7">
        <f t="shared" si="14"/>
        <v>3.1252259936944249E-2</v>
      </c>
    </row>
    <row r="159" spans="1:11" x14ac:dyDescent="0.25">
      <c r="A159">
        <v>19864</v>
      </c>
      <c r="B159" s="5">
        <v>1.6899999999999998E-2</v>
      </c>
      <c r="C159" s="6">
        <v>-8.6999999999999994E-3</v>
      </c>
      <c r="D159" s="7">
        <v>8.3000000000000001E-3</v>
      </c>
      <c r="I159" s="5">
        <f t="shared" si="12"/>
        <v>1.6899999999999998E-2</v>
      </c>
      <c r="J159" s="6">
        <f t="shared" si="13"/>
        <v>-1.6573768662012964E-2</v>
      </c>
      <c r="K159" s="7">
        <f t="shared" si="14"/>
        <v>4.6134647598838896E-5</v>
      </c>
    </row>
    <row r="160" spans="1:11" x14ac:dyDescent="0.25">
      <c r="A160">
        <v>19863</v>
      </c>
      <c r="B160" s="5">
        <v>1.6899999999999998E-2</v>
      </c>
      <c r="C160" s="6">
        <v>-6.0000000000000001E-3</v>
      </c>
      <c r="D160" s="7">
        <v>1.0999999999999999E-2</v>
      </c>
      <c r="I160" s="5">
        <f t="shared" si="12"/>
        <v>1.6899999999999998E-2</v>
      </c>
      <c r="J160" s="6">
        <f t="shared" si="13"/>
        <v>-1.4165389723569006E-2</v>
      </c>
      <c r="K160" s="7">
        <f t="shared" si="14"/>
        <v>2.4952151901025399E-3</v>
      </c>
    </row>
    <row r="161" spans="1:11" x14ac:dyDescent="0.25">
      <c r="A161">
        <v>19862</v>
      </c>
      <c r="B161" s="5">
        <v>1.77E-2</v>
      </c>
      <c r="C161" s="6">
        <v>-3.2000000000000002E-3</v>
      </c>
      <c r="D161" s="7">
        <v>1.4500000000000001E-2</v>
      </c>
      <c r="I161" s="5">
        <f t="shared" si="12"/>
        <v>1.77E-2</v>
      </c>
      <c r="J161" s="6">
        <f t="shared" si="13"/>
        <v>-2.6821305986038907E-2</v>
      </c>
      <c r="K161" s="7">
        <f t="shared" si="14"/>
        <v>-9.5960431019918024E-3</v>
      </c>
    </row>
    <row r="162" spans="1:11" x14ac:dyDescent="0.25">
      <c r="A162">
        <v>19861</v>
      </c>
      <c r="B162" s="5">
        <v>1.72E-2</v>
      </c>
      <c r="C162" s="6">
        <v>4.8999999999999998E-3</v>
      </c>
      <c r="D162" s="7">
        <v>2.2100000000000002E-2</v>
      </c>
      <c r="I162" s="5">
        <f t="shared" si="12"/>
        <v>1.72E-2</v>
      </c>
      <c r="J162" s="6">
        <f t="shared" si="13"/>
        <v>-2.3905265389009009E-3</v>
      </c>
      <c r="K162" s="7">
        <f t="shared" si="14"/>
        <v>1.4768356404630145E-2</v>
      </c>
    </row>
    <row r="163" spans="1:11" x14ac:dyDescent="0.25">
      <c r="A163">
        <v>19854</v>
      </c>
      <c r="B163" s="5">
        <v>1.7500000000000002E-2</v>
      </c>
      <c r="C163" s="6">
        <v>7.4000000000000003E-3</v>
      </c>
      <c r="D163" s="7">
        <v>2.5000000000000001E-2</v>
      </c>
      <c r="I163" s="5">
        <f t="shared" si="12"/>
        <v>1.7500000000000002E-2</v>
      </c>
      <c r="J163" s="6">
        <f t="shared" si="13"/>
        <v>1.2940800169564686E-2</v>
      </c>
      <c r="K163" s="7">
        <f t="shared" si="14"/>
        <v>3.0667264172532294E-2</v>
      </c>
    </row>
    <row r="164" spans="1:11" x14ac:dyDescent="0.25">
      <c r="A164">
        <v>19853</v>
      </c>
      <c r="B164" s="5">
        <v>1.84E-2</v>
      </c>
      <c r="C164" s="6">
        <v>5.4999999999999997E-3</v>
      </c>
      <c r="D164" s="7">
        <v>2.4E-2</v>
      </c>
      <c r="I164" s="5">
        <f t="shared" si="12"/>
        <v>1.84E-2</v>
      </c>
      <c r="J164" s="6">
        <f t="shared" si="13"/>
        <v>1.4540252908237114E-2</v>
      </c>
      <c r="K164" s="7">
        <f t="shared" si="14"/>
        <v>3.3207793561748522E-2</v>
      </c>
    </row>
    <row r="165" spans="1:11" x14ac:dyDescent="0.25">
      <c r="A165">
        <v>19852</v>
      </c>
      <c r="B165" s="5">
        <v>1.8700000000000001E-2</v>
      </c>
      <c r="C165" s="6">
        <v>2.3999999999999998E-3</v>
      </c>
      <c r="D165" s="7">
        <v>2.12E-2</v>
      </c>
      <c r="I165" s="5">
        <f t="shared" si="12"/>
        <v>1.8700000000000001E-2</v>
      </c>
      <c r="J165" s="6">
        <f t="shared" si="13"/>
        <v>8.8156633542327886E-3</v>
      </c>
      <c r="K165" s="7">
        <f t="shared" si="14"/>
        <v>2.7680516258957066E-2</v>
      </c>
    </row>
    <row r="166" spans="1:11" x14ac:dyDescent="0.25">
      <c r="A166">
        <v>19851</v>
      </c>
      <c r="B166" s="5">
        <v>1.72E-2</v>
      </c>
      <c r="C166" s="6">
        <v>2.0000000000000001E-4</v>
      </c>
      <c r="D166" s="7">
        <v>1.7399999999999999E-2</v>
      </c>
      <c r="I166" s="5">
        <f t="shared" si="12"/>
        <v>1.72E-2</v>
      </c>
      <c r="J166" s="6">
        <f t="shared" si="13"/>
        <v>-5.0833685772306285E-2</v>
      </c>
      <c r="K166" s="7">
        <f t="shared" si="14"/>
        <v>-3.4508025167589884E-2</v>
      </c>
    </row>
    <row r="167" spans="1:11" x14ac:dyDescent="0.25">
      <c r="A167">
        <v>19844</v>
      </c>
      <c r="B167" s="5">
        <v>1.72E-2</v>
      </c>
      <c r="C167" s="6">
        <v>1.77E-2</v>
      </c>
      <c r="D167" s="7">
        <v>3.49E-2</v>
      </c>
      <c r="I167" s="5">
        <f t="shared" ref="I167:I194" si="15">+B167</f>
        <v>1.72E-2</v>
      </c>
      <c r="J167" s="6">
        <f t="shared" ref="J167:J194" si="16">(C167-($C$2*C168))/(1-$C$2)</f>
        <v>5.8526948617845027E-2</v>
      </c>
      <c r="K167" s="7">
        <f t="shared" ref="K167:K194" si="17">(1+I167)*(1+J167)-1</f>
        <v>7.6733612134072038E-2</v>
      </c>
    </row>
    <row r="168" spans="1:11" x14ac:dyDescent="0.25">
      <c r="A168">
        <v>19843</v>
      </c>
      <c r="B168" s="5">
        <v>1.7299999999999999E-2</v>
      </c>
      <c r="C168" s="6">
        <v>3.7000000000000002E-3</v>
      </c>
      <c r="D168" s="7">
        <v>2.1000000000000001E-2</v>
      </c>
      <c r="I168" s="5">
        <f t="shared" si="15"/>
        <v>1.7299999999999999E-2</v>
      </c>
      <c r="J168" s="6">
        <f t="shared" si="16"/>
        <v>-3.6252085433176914E-2</v>
      </c>
      <c r="K168" s="7">
        <f t="shared" si="17"/>
        <v>-1.9579246511170822E-2</v>
      </c>
    </row>
    <row r="169" spans="1:11" x14ac:dyDescent="0.25">
      <c r="A169">
        <v>19842</v>
      </c>
      <c r="B169" s="5">
        <v>1.8200000000000001E-2</v>
      </c>
      <c r="C169" s="6">
        <v>1.7399999999999999E-2</v>
      </c>
      <c r="D169" s="7">
        <v>3.56E-2</v>
      </c>
      <c r="I169" s="5">
        <f t="shared" si="15"/>
        <v>1.8200000000000001E-2</v>
      </c>
      <c r="J169" s="6">
        <f t="shared" si="16"/>
        <v>3.8688337493590616E-2</v>
      </c>
      <c r="K169" s="7">
        <f t="shared" si="17"/>
        <v>5.7592465235974055E-2</v>
      </c>
    </row>
    <row r="170" spans="1:11" x14ac:dyDescent="0.25">
      <c r="A170">
        <v>19841</v>
      </c>
      <c r="B170" s="5">
        <v>1.72E-2</v>
      </c>
      <c r="C170" s="6">
        <v>1.01E-2</v>
      </c>
      <c r="D170" s="7">
        <v>2.7199999999999998E-2</v>
      </c>
      <c r="I170" s="5">
        <f t="shared" si="15"/>
        <v>1.72E-2</v>
      </c>
      <c r="J170" s="6">
        <f t="shared" si="16"/>
        <v>-6.5429854943013288E-2</v>
      </c>
      <c r="K170" s="7">
        <f t="shared" si="17"/>
        <v>-4.9355248448032962E-2</v>
      </c>
    </row>
    <row r="171" spans="1:11" x14ac:dyDescent="0.25">
      <c r="A171">
        <v>19834</v>
      </c>
      <c r="B171" s="5">
        <v>1.67E-2</v>
      </c>
      <c r="C171" s="6">
        <v>3.5999999999999997E-2</v>
      </c>
      <c r="D171" s="7">
        <v>5.2699999999999997E-2</v>
      </c>
      <c r="I171" s="5">
        <f t="shared" si="15"/>
        <v>1.67E-2</v>
      </c>
      <c r="J171" s="6">
        <f t="shared" si="16"/>
        <v>0.10569743371189257</v>
      </c>
      <c r="K171" s="7">
        <f t="shared" si="17"/>
        <v>0.12416258085488119</v>
      </c>
    </row>
    <row r="172" spans="1:11" x14ac:dyDescent="0.25">
      <c r="A172">
        <v>19833</v>
      </c>
      <c r="B172" s="5">
        <v>1.7899999999999999E-2</v>
      </c>
      <c r="C172" s="6">
        <v>1.21E-2</v>
      </c>
      <c r="D172" s="7">
        <v>0.03</v>
      </c>
      <c r="I172" s="5">
        <f t="shared" si="15"/>
        <v>1.7899999999999999E-2</v>
      </c>
      <c r="J172" s="6">
        <f t="shared" si="16"/>
        <v>3.1930232185810439E-2</v>
      </c>
      <c r="K172" s="7">
        <f t="shared" si="17"/>
        <v>5.0401783341936346E-2</v>
      </c>
    </row>
    <row r="173" spans="1:11" x14ac:dyDescent="0.25">
      <c r="A173">
        <v>19832</v>
      </c>
      <c r="B173" s="5">
        <v>1.89E-2</v>
      </c>
      <c r="C173" s="6">
        <v>5.3E-3</v>
      </c>
      <c r="D173" s="7">
        <v>2.4199999999999999E-2</v>
      </c>
      <c r="I173" s="5">
        <f t="shared" si="15"/>
        <v>1.89E-2</v>
      </c>
      <c r="J173" s="6">
        <f t="shared" si="16"/>
        <v>3.4753727217159629E-2</v>
      </c>
      <c r="K173" s="7">
        <f t="shared" si="17"/>
        <v>5.4310572661563805E-2</v>
      </c>
    </row>
    <row r="174" spans="1:11" x14ac:dyDescent="0.25">
      <c r="A174">
        <v>19831</v>
      </c>
      <c r="B174" s="5">
        <v>0.02</v>
      </c>
      <c r="C174" s="6">
        <v>-4.7999999999999996E-3</v>
      </c>
      <c r="D174" s="7">
        <v>1.5100000000000001E-2</v>
      </c>
      <c r="I174" s="5">
        <f t="shared" si="15"/>
        <v>0.02</v>
      </c>
      <c r="J174" s="6">
        <f t="shared" si="16"/>
        <v>-5.7875033203198534E-2</v>
      </c>
      <c r="K174" s="7">
        <f t="shared" si="17"/>
        <v>-3.9032533867262464E-2</v>
      </c>
    </row>
    <row r="175" spans="1:11" x14ac:dyDescent="0.25">
      <c r="A175">
        <v>19824</v>
      </c>
      <c r="B175" s="5">
        <v>1.8700000000000001E-2</v>
      </c>
      <c r="C175" s="6">
        <v>1.34E-2</v>
      </c>
      <c r="D175" s="7">
        <v>3.2099999999999997E-2</v>
      </c>
      <c r="I175" s="5">
        <f t="shared" si="15"/>
        <v>1.8700000000000001E-2</v>
      </c>
      <c r="J175" s="6">
        <f t="shared" si="16"/>
        <v>5.6559917110293317E-2</v>
      </c>
      <c r="K175" s="7">
        <f t="shared" si="17"/>
        <v>7.6317587560255751E-2</v>
      </c>
    </row>
    <row r="176" spans="1:11" x14ac:dyDescent="0.25">
      <c r="A176">
        <v>19823</v>
      </c>
      <c r="B176" s="5">
        <v>1.8100000000000002E-2</v>
      </c>
      <c r="C176" s="6">
        <v>-1.4E-3</v>
      </c>
      <c r="D176" s="7">
        <v>1.66E-2</v>
      </c>
      <c r="I176" s="5">
        <f t="shared" si="15"/>
        <v>1.8100000000000002E-2</v>
      </c>
      <c r="J176" s="6">
        <f t="shared" si="16"/>
        <v>-3.4413474308922511E-3</v>
      </c>
      <c r="K176" s="7">
        <f t="shared" si="17"/>
        <v>1.4596364180608612E-2</v>
      </c>
    </row>
    <row r="177" spans="1:11" x14ac:dyDescent="0.25">
      <c r="A177">
        <v>19822</v>
      </c>
      <c r="B177" s="5">
        <v>1.7899999999999999E-2</v>
      </c>
      <c r="C177" s="6">
        <v>-6.9999999999999999E-4</v>
      </c>
      <c r="D177" s="7">
        <v>1.72E-2</v>
      </c>
      <c r="I177" s="5">
        <f t="shared" si="15"/>
        <v>1.7899999999999999E-2</v>
      </c>
      <c r="J177" s="6">
        <f t="shared" si="16"/>
        <v>-3.5986148448280346E-2</v>
      </c>
      <c r="K177" s="7">
        <f t="shared" si="17"/>
        <v>-1.8730300505504505E-2</v>
      </c>
    </row>
    <row r="178" spans="1:11" x14ac:dyDescent="0.25">
      <c r="A178">
        <v>19821</v>
      </c>
      <c r="B178" s="5">
        <v>1.7500000000000002E-2</v>
      </c>
      <c r="C178" s="6">
        <v>1.14E-2</v>
      </c>
      <c r="D178" s="7">
        <v>2.9000000000000001E-2</v>
      </c>
      <c r="I178" s="5">
        <f t="shared" si="15"/>
        <v>1.7500000000000002E-2</v>
      </c>
      <c r="J178" s="6">
        <f t="shared" si="16"/>
        <v>-0.10845625629953076</v>
      </c>
      <c r="K178" s="7">
        <f t="shared" si="17"/>
        <v>-9.2854240784772557E-2</v>
      </c>
    </row>
    <row r="179" spans="1:11" x14ac:dyDescent="0.25">
      <c r="A179">
        <v>19814</v>
      </c>
      <c r="B179" s="5">
        <v>1.89E-2</v>
      </c>
      <c r="C179" s="6">
        <v>5.2499999999999998E-2</v>
      </c>
      <c r="D179" s="7">
        <v>7.1400000000000005E-2</v>
      </c>
      <c r="I179" s="5">
        <f t="shared" si="15"/>
        <v>1.89E-2</v>
      </c>
      <c r="J179" s="6">
        <f t="shared" si="16"/>
        <v>0.17643895116131525</v>
      </c>
      <c r="K179" s="7">
        <f t="shared" si="17"/>
        <v>0.19867364733826398</v>
      </c>
    </row>
    <row r="180" spans="1:11" x14ac:dyDescent="0.25">
      <c r="A180">
        <v>19813</v>
      </c>
      <c r="B180" s="5">
        <v>1.72E-2</v>
      </c>
      <c r="C180" s="6">
        <v>0.01</v>
      </c>
      <c r="D180" s="7">
        <v>2.7199999999999998E-2</v>
      </c>
      <c r="I180" s="5">
        <f t="shared" si="15"/>
        <v>1.72E-2</v>
      </c>
      <c r="J180" s="6">
        <f t="shared" si="16"/>
        <v>-6.3780128573677083E-2</v>
      </c>
      <c r="K180" s="7">
        <f t="shared" si="17"/>
        <v>-4.7677146785144231E-2</v>
      </c>
    </row>
    <row r="181" spans="1:11" x14ac:dyDescent="0.25">
      <c r="A181">
        <v>19812</v>
      </c>
      <c r="B181" s="5">
        <v>1.95E-2</v>
      </c>
      <c r="C181" s="6">
        <v>3.5299999999999998E-2</v>
      </c>
      <c r="D181" s="7">
        <v>5.4800000000000001E-2</v>
      </c>
      <c r="I181" s="5">
        <f t="shared" si="15"/>
        <v>1.95E-2</v>
      </c>
      <c r="J181" s="6">
        <f t="shared" si="16"/>
        <v>8.1667748787409705E-2</v>
      </c>
      <c r="K181" s="7">
        <f t="shared" si="17"/>
        <v>0.10276026988876441</v>
      </c>
    </row>
    <row r="182" spans="1:11" x14ac:dyDescent="0.25">
      <c r="A182">
        <v>19811</v>
      </c>
      <c r="B182" s="5">
        <v>1.6400000000000001E-2</v>
      </c>
      <c r="C182" s="6">
        <v>1.9400000000000001E-2</v>
      </c>
      <c r="D182" s="7">
        <v>3.5799999999999998E-2</v>
      </c>
      <c r="I182" s="5">
        <f t="shared" si="15"/>
        <v>1.6400000000000001E-2</v>
      </c>
      <c r="J182" s="6">
        <f t="shared" si="16"/>
        <v>-7.5960087128823725E-2</v>
      </c>
      <c r="K182" s="7">
        <f t="shared" si="17"/>
        <v>-6.0805832557736528E-2</v>
      </c>
    </row>
    <row r="183" spans="1:11" x14ac:dyDescent="0.25">
      <c r="A183">
        <v>19804</v>
      </c>
      <c r="B183" s="5">
        <v>1.5699999999999999E-2</v>
      </c>
      <c r="C183" s="6">
        <v>5.21E-2</v>
      </c>
      <c r="D183" s="7">
        <v>6.7900000000000002E-2</v>
      </c>
      <c r="I183" s="5">
        <f t="shared" si="15"/>
        <v>1.5699999999999999E-2</v>
      </c>
      <c r="J183" s="6">
        <f t="shared" si="16"/>
        <v>0.14891819243660392</v>
      </c>
      <c r="K183" s="7">
        <f t="shared" si="17"/>
        <v>0.1669562080578586</v>
      </c>
    </row>
    <row r="184" spans="1:11" x14ac:dyDescent="0.25">
      <c r="A184">
        <v>19803</v>
      </c>
      <c r="B184" s="5">
        <v>1.9599999999999999E-2</v>
      </c>
      <c r="C184" s="6">
        <v>1.89E-2</v>
      </c>
      <c r="D184" s="7">
        <v>3.85E-2</v>
      </c>
      <c r="I184" s="5">
        <f t="shared" si="15"/>
        <v>1.9599999999999999E-2</v>
      </c>
      <c r="J184" s="6">
        <f t="shared" si="16"/>
        <v>5.3019664202056199E-2</v>
      </c>
      <c r="K184" s="7">
        <f t="shared" si="17"/>
        <v>7.3658849620416467E-2</v>
      </c>
    </row>
    <row r="185" spans="1:11" x14ac:dyDescent="0.25">
      <c r="A185">
        <v>19802</v>
      </c>
      <c r="B185" s="5">
        <v>1.9300000000000001E-2</v>
      </c>
      <c r="C185" s="6">
        <v>7.1999999999999998E-3</v>
      </c>
      <c r="D185" s="7">
        <v>2.6499999999999999E-2</v>
      </c>
      <c r="I185" s="5">
        <f t="shared" si="15"/>
        <v>1.9300000000000001E-2</v>
      </c>
      <c r="J185" s="6">
        <f t="shared" si="16"/>
        <v>-0.22493036499860461</v>
      </c>
      <c r="K185" s="7">
        <f t="shared" si="17"/>
        <v>-0.20997152104307759</v>
      </c>
    </row>
    <row r="186" spans="1:11" x14ac:dyDescent="0.25">
      <c r="A186">
        <v>19801</v>
      </c>
      <c r="B186" s="5">
        <v>0.02</v>
      </c>
      <c r="C186" s="6">
        <v>8.6800000000000002E-2</v>
      </c>
      <c r="D186" s="7">
        <v>0.1067</v>
      </c>
      <c r="I186" s="5">
        <f t="shared" si="15"/>
        <v>0.02</v>
      </c>
      <c r="J186" s="6">
        <f t="shared" si="16"/>
        <v>0.21015570903820319</v>
      </c>
      <c r="K186" s="7">
        <f t="shared" si="17"/>
        <v>0.23435882321896728</v>
      </c>
    </row>
    <row r="187" spans="1:11" x14ac:dyDescent="0.25">
      <c r="A187">
        <v>19794</v>
      </c>
      <c r="B187" s="5">
        <v>2.2499999999999999E-2</v>
      </c>
      <c r="C187" s="6">
        <v>4.4499999999999998E-2</v>
      </c>
      <c r="D187" s="7">
        <v>6.7000000000000004E-2</v>
      </c>
      <c r="I187" s="5">
        <f t="shared" si="15"/>
        <v>2.2499999999999999E-2</v>
      </c>
      <c r="J187" s="6">
        <f t="shared" si="16"/>
        <v>0.15648248763751779</v>
      </c>
      <c r="K187" s="7">
        <f t="shared" si="17"/>
        <v>0.18250334360936171</v>
      </c>
    </row>
    <row r="188" spans="1:11" x14ac:dyDescent="0.25">
      <c r="A188">
        <v>19793</v>
      </c>
      <c r="B188" s="5">
        <v>1.6899999999999998E-2</v>
      </c>
      <c r="C188" s="6">
        <v>6.1000000000000004E-3</v>
      </c>
      <c r="D188" s="7">
        <v>2.3E-2</v>
      </c>
      <c r="I188" s="5">
        <f t="shared" si="15"/>
        <v>1.6899999999999998E-2</v>
      </c>
      <c r="J188" s="6">
        <f t="shared" si="16"/>
        <v>-6.3597433711892568E-2</v>
      </c>
      <c r="K188" s="7">
        <f t="shared" si="17"/>
        <v>-4.7772230341623589E-2</v>
      </c>
    </row>
    <row r="189" spans="1:11" x14ac:dyDescent="0.25">
      <c r="A189">
        <v>19792</v>
      </c>
      <c r="B189" s="5">
        <v>1.9900000000000001E-2</v>
      </c>
      <c r="C189" s="6">
        <v>0.03</v>
      </c>
      <c r="D189" s="7">
        <v>4.9799999999999997E-2</v>
      </c>
      <c r="I189" s="5">
        <f t="shared" si="15"/>
        <v>1.9900000000000001E-2</v>
      </c>
      <c r="J189" s="6">
        <f t="shared" si="16"/>
        <v>4.9538611124254395E-2</v>
      </c>
      <c r="K189" s="7">
        <f t="shared" si="17"/>
        <v>7.0424429485627105E-2</v>
      </c>
    </row>
    <row r="190" spans="1:11" x14ac:dyDescent="0.25">
      <c r="A190">
        <v>19791</v>
      </c>
      <c r="B190" s="5">
        <v>2.0299999999999999E-2</v>
      </c>
      <c r="C190" s="6">
        <v>2.3300000000000001E-2</v>
      </c>
      <c r="D190" s="7">
        <v>4.3700000000000003E-2</v>
      </c>
      <c r="I190" s="5">
        <f t="shared" si="15"/>
        <v>2.0299999999999999E-2</v>
      </c>
      <c r="J190" s="6">
        <f t="shared" si="16"/>
        <v>-0.18987499599746221</v>
      </c>
      <c r="K190" s="7">
        <f t="shared" si="17"/>
        <v>-0.1734294584162106</v>
      </c>
    </row>
    <row r="191" spans="1:11" x14ac:dyDescent="0.25">
      <c r="A191">
        <v>19784</v>
      </c>
      <c r="B191" s="5">
        <v>2.06E-2</v>
      </c>
      <c r="C191" s="6">
        <v>9.64E-2</v>
      </c>
      <c r="D191" s="7">
        <v>0.11700000000000001</v>
      </c>
      <c r="I191" s="5">
        <f t="shared" si="15"/>
        <v>2.06E-2</v>
      </c>
      <c r="J191" s="6">
        <f t="shared" si="16"/>
        <v>0.35594274478487198</v>
      </c>
      <c r="K191" s="7">
        <f t="shared" si="17"/>
        <v>0.38387516532744037</v>
      </c>
    </row>
    <row r="192" spans="1:11" x14ac:dyDescent="0.25">
      <c r="A192">
        <v>19783</v>
      </c>
      <c r="B192" s="5">
        <v>2.2700000000000001E-2</v>
      </c>
      <c r="C192" s="6">
        <v>7.4000000000000003E-3</v>
      </c>
      <c r="D192" s="7">
        <v>3.0200000000000001E-2</v>
      </c>
      <c r="I192" s="5">
        <f t="shared" si="15"/>
        <v>2.2700000000000001E-2</v>
      </c>
      <c r="J192" s="6">
        <f t="shared" si="16"/>
        <v>1.1482694861784503E-2</v>
      </c>
      <c r="K192" s="7">
        <f t="shared" si="17"/>
        <v>3.4443352035147035E-2</v>
      </c>
    </row>
    <row r="193" spans="1:11" x14ac:dyDescent="0.25">
      <c r="A193">
        <v>19782</v>
      </c>
      <c r="B193" s="5">
        <v>2.2499999999999999E-2</v>
      </c>
      <c r="C193" s="6">
        <v>6.0000000000000001E-3</v>
      </c>
      <c r="D193" s="7">
        <v>2.8500000000000001E-2</v>
      </c>
      <c r="I193" s="5">
        <f t="shared" si="15"/>
        <v>2.2499999999999999E-2</v>
      </c>
      <c r="J193" s="6">
        <f t="shared" si="16"/>
        <v>1.8248084585353506E-2</v>
      </c>
      <c r="K193" s="7">
        <f t="shared" si="17"/>
        <v>4.1158666488523954E-2</v>
      </c>
    </row>
    <row r="194" spans="1:11" x14ac:dyDescent="0.25">
      <c r="A194">
        <v>19781</v>
      </c>
      <c r="B194" s="8">
        <v>2.2599999999999999E-2</v>
      </c>
      <c r="C194" s="9">
        <v>1.8E-3</v>
      </c>
      <c r="D194" s="10">
        <v>2.4500000000000001E-2</v>
      </c>
      <c r="I194" s="8">
        <f t="shared" si="15"/>
        <v>2.2599999999999999E-2</v>
      </c>
      <c r="J194" s="9">
        <f t="shared" si="16"/>
        <v>7.0491791080086463E-3</v>
      </c>
      <c r="K194" s="10">
        <f t="shared" si="17"/>
        <v>2.9808490555849776E-2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showGridLines="0" topLeftCell="A172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23" width="12.7109375" customWidth="1"/>
  </cols>
  <sheetData>
    <row r="1" spans="1:14" x14ac:dyDescent="0.25">
      <c r="A1" s="66" t="s">
        <v>17</v>
      </c>
      <c r="B1" s="65"/>
      <c r="C1" s="15" t="s">
        <v>7</v>
      </c>
    </row>
    <row r="2" spans="1:14" x14ac:dyDescent="0.25">
      <c r="A2" s="64" t="s">
        <v>18</v>
      </c>
      <c r="B2" s="65"/>
      <c r="C2" s="18">
        <f>CORREL(C7:C86,C9:C88)</f>
        <v>0.66379439382738392</v>
      </c>
    </row>
    <row r="3" spans="1:14" x14ac:dyDescent="0.25">
      <c r="F3" s="61" t="s">
        <v>1</v>
      </c>
      <c r="G3" s="60"/>
      <c r="M3" s="61" t="s">
        <v>19</v>
      </c>
      <c r="N3" s="60"/>
    </row>
    <row r="4" spans="1:14" x14ac:dyDescent="0.25">
      <c r="F4" s="62">
        <f t="array" ref="F4">+(STDEV(D7:D86+1)*SQRT(4))</f>
        <v>4.4648459511038678E-2</v>
      </c>
      <c r="G4" s="63"/>
      <c r="M4" s="67">
        <f t="array" ref="M4">+(STDEV(K7:K86+1)*SQRT(4))</f>
        <v>8.2179632496135718E-2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1.3899999999999999E-2</v>
      </c>
      <c r="C7" s="6">
        <v>4.7000000000000002E-3</v>
      </c>
      <c r="D7" s="7">
        <v>1.8599999999999998E-2</v>
      </c>
      <c r="I7" s="5">
        <f t="shared" ref="I7:I38" si="0">+B7</f>
        <v>1.3899999999999999E-2</v>
      </c>
      <c r="J7" s="6">
        <f t="shared" ref="J7:J38" si="1">(C7-($C$2*C8))/(1-$C$2)</f>
        <v>4.5025629609856746E-3</v>
      </c>
      <c r="K7" s="7">
        <f t="shared" ref="K7:K38" si="2">(1+I7)*(1+J7)-1</f>
        <v>1.8465148586143343E-2</v>
      </c>
    </row>
    <row r="8" spans="1:14" x14ac:dyDescent="0.25">
      <c r="A8">
        <v>20243</v>
      </c>
      <c r="B8" s="5">
        <v>1.37E-2</v>
      </c>
      <c r="C8" s="6">
        <v>4.7999999999999996E-3</v>
      </c>
      <c r="D8" s="7">
        <v>1.8499999999999999E-2</v>
      </c>
      <c r="I8" s="5">
        <f t="shared" si="0"/>
        <v>1.37E-2</v>
      </c>
      <c r="J8" s="6">
        <f t="shared" si="1"/>
        <v>2.2766770550303791E-2</v>
      </c>
      <c r="K8" s="7">
        <f t="shared" si="2"/>
        <v>3.6778675306843089E-2</v>
      </c>
    </row>
    <row r="9" spans="1:14" x14ac:dyDescent="0.25">
      <c r="A9">
        <v>20242</v>
      </c>
      <c r="B9" s="5">
        <v>1.3299999999999999E-2</v>
      </c>
      <c r="C9" s="6">
        <v>-4.3E-3</v>
      </c>
      <c r="D9" s="7">
        <v>8.9999999999999993E-3</v>
      </c>
      <c r="I9" s="5">
        <f t="shared" si="0"/>
        <v>1.3299999999999999E-2</v>
      </c>
      <c r="J9" s="6">
        <f t="shared" si="1"/>
        <v>2.0179852484584751E-3</v>
      </c>
      <c r="K9" s="7">
        <f t="shared" si="2"/>
        <v>1.5344824452263151E-2</v>
      </c>
    </row>
    <row r="10" spans="1:14" x14ac:dyDescent="0.25">
      <c r="A10">
        <v>20241</v>
      </c>
      <c r="B10" s="5">
        <v>1.38E-2</v>
      </c>
      <c r="C10" s="6">
        <v>-7.4999999999999997E-3</v>
      </c>
      <c r="D10" s="7">
        <v>6.1999999999999998E-3</v>
      </c>
      <c r="I10" s="5">
        <f t="shared" si="0"/>
        <v>1.38E-2</v>
      </c>
      <c r="J10" s="6">
        <f t="shared" si="1"/>
        <v>2.7248918866521619E-2</v>
      </c>
      <c r="K10" s="7">
        <f t="shared" si="2"/>
        <v>4.1424953946879839E-2</v>
      </c>
    </row>
    <row r="11" spans="1:14" x14ac:dyDescent="0.25">
      <c r="A11">
        <v>20234</v>
      </c>
      <c r="B11" s="5">
        <v>1.3299999999999999E-2</v>
      </c>
      <c r="C11" s="6">
        <v>-2.5100000000000001E-2</v>
      </c>
      <c r="D11" s="7">
        <v>-1.18E-2</v>
      </c>
      <c r="I11" s="5">
        <f t="shared" si="0"/>
        <v>1.3299999999999999E-2</v>
      </c>
      <c r="J11" s="6">
        <f t="shared" si="1"/>
        <v>-4.7212948369604664E-2</v>
      </c>
      <c r="K11" s="7">
        <f t="shared" si="2"/>
        <v>-3.4540880582920264E-2</v>
      </c>
    </row>
    <row r="12" spans="1:14" x14ac:dyDescent="0.25">
      <c r="A12">
        <v>20233</v>
      </c>
      <c r="B12" s="5">
        <v>1.2800000000000001E-2</v>
      </c>
      <c r="C12" s="6">
        <v>-1.3899999999999999E-2</v>
      </c>
      <c r="D12" s="7">
        <v>-1.1000000000000001E-3</v>
      </c>
      <c r="I12" s="5">
        <f t="shared" si="0"/>
        <v>1.2800000000000001E-2</v>
      </c>
      <c r="J12" s="6">
        <f t="shared" si="1"/>
        <v>-1.3110251843942685E-2</v>
      </c>
      <c r="K12" s="7">
        <f t="shared" si="2"/>
        <v>-4.780630675451647E-4</v>
      </c>
    </row>
    <row r="13" spans="1:14" x14ac:dyDescent="0.25">
      <c r="A13">
        <v>20232</v>
      </c>
      <c r="B13" s="5">
        <v>1.2699999999999999E-2</v>
      </c>
      <c r="C13" s="6">
        <v>-1.43E-2</v>
      </c>
      <c r="D13" s="7">
        <v>-1.6000000000000001E-3</v>
      </c>
      <c r="I13" s="5">
        <f t="shared" si="0"/>
        <v>1.2699999999999999E-2</v>
      </c>
      <c r="J13" s="6">
        <f t="shared" si="1"/>
        <v>-2.713340753593128E-2</v>
      </c>
      <c r="K13" s="7">
        <f t="shared" si="2"/>
        <v>-1.4778001811637687E-2</v>
      </c>
    </row>
    <row r="14" spans="1:14" x14ac:dyDescent="0.25">
      <c r="A14">
        <v>20231</v>
      </c>
      <c r="B14" s="5">
        <v>1.29E-2</v>
      </c>
      <c r="C14" s="6">
        <v>-7.7999999999999996E-3</v>
      </c>
      <c r="D14" s="7">
        <v>5.1999999999999998E-3</v>
      </c>
      <c r="I14" s="5">
        <f t="shared" si="0"/>
        <v>1.29E-2</v>
      </c>
      <c r="J14" s="6">
        <f t="shared" si="1"/>
        <v>3.2279718919908461E-2</v>
      </c>
      <c r="K14" s="7">
        <f t="shared" si="2"/>
        <v>4.5596127293975108E-2</v>
      </c>
    </row>
    <row r="15" spans="1:14" x14ac:dyDescent="0.25">
      <c r="A15">
        <v>20224</v>
      </c>
      <c r="B15" s="5">
        <v>1.2500000000000001E-2</v>
      </c>
      <c r="C15" s="6">
        <v>-2.81E-2</v>
      </c>
      <c r="D15" s="7">
        <v>-1.5599999999999999E-2</v>
      </c>
      <c r="I15" s="5">
        <f t="shared" si="0"/>
        <v>1.2500000000000001E-2</v>
      </c>
      <c r="J15" s="6">
        <f t="shared" si="1"/>
        <v>-6.7982281880894141E-2</v>
      </c>
      <c r="K15" s="7">
        <f t="shared" si="2"/>
        <v>-5.6332060404405415E-2</v>
      </c>
    </row>
    <row r="16" spans="1:14" x14ac:dyDescent="0.25">
      <c r="A16">
        <v>20223</v>
      </c>
      <c r="B16" s="5">
        <v>1.1900000000000001E-2</v>
      </c>
      <c r="C16" s="6">
        <v>-7.9000000000000008E-3</v>
      </c>
      <c r="D16" s="7">
        <v>4.0000000000000001E-3</v>
      </c>
      <c r="I16" s="5">
        <f t="shared" si="0"/>
        <v>1.1900000000000001E-2</v>
      </c>
      <c r="J16" s="6">
        <f t="shared" si="1"/>
        <v>-3.1987318759747946E-2</v>
      </c>
      <c r="K16" s="7">
        <f t="shared" si="2"/>
        <v>-2.0467967852988878E-2</v>
      </c>
    </row>
    <row r="17" spans="1:11" x14ac:dyDescent="0.25">
      <c r="A17">
        <v>20222</v>
      </c>
      <c r="B17" s="5">
        <v>1.2500000000000001E-2</v>
      </c>
      <c r="C17" s="6">
        <v>4.3E-3</v>
      </c>
      <c r="D17" s="7">
        <v>1.6799999999999999E-2</v>
      </c>
      <c r="I17" s="5">
        <f t="shared" si="0"/>
        <v>1.2500000000000001E-2</v>
      </c>
      <c r="J17" s="6">
        <f t="shared" si="1"/>
        <v>-3.5974815605730971E-3</v>
      </c>
      <c r="K17" s="7">
        <f t="shared" si="2"/>
        <v>8.8575499199197161E-3</v>
      </c>
    </row>
    <row r="18" spans="1:11" x14ac:dyDescent="0.25">
      <c r="A18">
        <v>20221</v>
      </c>
      <c r="B18" s="5">
        <v>1.2200000000000001E-2</v>
      </c>
      <c r="C18" s="6">
        <v>8.3000000000000001E-3</v>
      </c>
      <c r="D18" s="7">
        <v>2.0500000000000001E-2</v>
      </c>
      <c r="I18" s="5">
        <f t="shared" si="0"/>
        <v>1.2200000000000001E-2</v>
      </c>
      <c r="J18" s="6">
        <f t="shared" si="1"/>
        <v>6.3256296098567286E-3</v>
      </c>
      <c r="K18" s="7">
        <f t="shared" si="2"/>
        <v>1.860280229109712E-2</v>
      </c>
    </row>
    <row r="19" spans="1:11" x14ac:dyDescent="0.25">
      <c r="A19">
        <v>20214</v>
      </c>
      <c r="B19" s="5">
        <v>1.24E-2</v>
      </c>
      <c r="C19" s="6">
        <v>9.2999999999999992E-3</v>
      </c>
      <c r="D19" s="7">
        <v>2.1700000000000001E-2</v>
      </c>
      <c r="I19" s="5">
        <f t="shared" si="0"/>
        <v>1.24E-2</v>
      </c>
      <c r="J19" s="6">
        <f t="shared" si="1"/>
        <v>2.0751348262830985E-2</v>
      </c>
      <c r="K19" s="7">
        <f t="shared" si="2"/>
        <v>3.3408664981290137E-2</v>
      </c>
    </row>
    <row r="20" spans="1:11" x14ac:dyDescent="0.25">
      <c r="A20">
        <v>20213</v>
      </c>
      <c r="B20" s="5">
        <v>1.1900000000000001E-2</v>
      </c>
      <c r="C20" s="6">
        <v>3.5000000000000001E-3</v>
      </c>
      <c r="D20" s="7">
        <v>1.54E-2</v>
      </c>
      <c r="I20" s="5">
        <f t="shared" si="0"/>
        <v>1.1900000000000001E-2</v>
      </c>
      <c r="J20" s="6">
        <f t="shared" si="1"/>
        <v>1.5741096418888299E-2</v>
      </c>
      <c r="K20" s="7">
        <f t="shared" si="2"/>
        <v>2.7828415466272904E-2</v>
      </c>
    </row>
    <row r="21" spans="1:11" x14ac:dyDescent="0.25">
      <c r="A21">
        <v>20212</v>
      </c>
      <c r="B21" s="5">
        <v>1.14E-2</v>
      </c>
      <c r="C21" s="6">
        <v>-2.7000000000000001E-3</v>
      </c>
      <c r="D21" s="7">
        <v>8.6999999999999994E-3</v>
      </c>
      <c r="I21" s="5">
        <f t="shared" si="0"/>
        <v>1.14E-2</v>
      </c>
      <c r="J21" s="6">
        <f t="shared" si="1"/>
        <v>2.17821928377766E-2</v>
      </c>
      <c r="K21" s="7">
        <f t="shared" si="2"/>
        <v>3.3430509836127387E-2</v>
      </c>
    </row>
    <row r="22" spans="1:11" x14ac:dyDescent="0.25">
      <c r="A22">
        <v>20211</v>
      </c>
      <c r="B22" s="5">
        <v>1.06E-2</v>
      </c>
      <c r="C22" s="6">
        <v>-1.5100000000000001E-2</v>
      </c>
      <c r="D22" s="7">
        <v>-4.4999999999999997E-3</v>
      </c>
      <c r="I22" s="5">
        <f t="shared" si="0"/>
        <v>1.06E-2</v>
      </c>
      <c r="J22" s="6">
        <f t="shared" si="1"/>
        <v>-2.9222207392545069E-4</v>
      </c>
      <c r="K22" s="7">
        <f t="shared" si="2"/>
        <v>1.030468037209098E-2</v>
      </c>
    </row>
    <row r="23" spans="1:11" x14ac:dyDescent="0.25">
      <c r="A23">
        <v>20204</v>
      </c>
      <c r="B23" s="5">
        <v>1.0200000000000001E-2</v>
      </c>
      <c r="C23" s="6">
        <v>-2.2599999999999999E-2</v>
      </c>
      <c r="D23" s="7">
        <v>-1.24E-2</v>
      </c>
      <c r="I23" s="5">
        <f t="shared" si="0"/>
        <v>1.0200000000000001E-2</v>
      </c>
      <c r="J23" s="6">
        <f t="shared" si="1"/>
        <v>-3.7802652004103203E-2</v>
      </c>
      <c r="K23" s="7">
        <f t="shared" si="2"/>
        <v>-2.7988239054545061E-2</v>
      </c>
    </row>
    <row r="24" spans="1:11" x14ac:dyDescent="0.25">
      <c r="A24">
        <v>20203</v>
      </c>
      <c r="B24" s="5">
        <v>9.7000000000000003E-3</v>
      </c>
      <c r="C24" s="6">
        <v>-1.49E-2</v>
      </c>
      <c r="D24" s="7">
        <v>-5.1999999999999998E-3</v>
      </c>
      <c r="I24" s="5">
        <f t="shared" si="0"/>
        <v>9.7000000000000003E-3</v>
      </c>
      <c r="J24" s="6">
        <f t="shared" si="1"/>
        <v>4.8082415445570445E-2</v>
      </c>
      <c r="K24" s="7">
        <f t="shared" si="2"/>
        <v>5.8248814875392352E-2</v>
      </c>
    </row>
    <row r="25" spans="1:11" x14ac:dyDescent="0.25">
      <c r="A25">
        <v>20202</v>
      </c>
      <c r="B25" s="5">
        <v>8.2000000000000007E-3</v>
      </c>
      <c r="C25" s="6">
        <v>-4.6800000000000001E-2</v>
      </c>
      <c r="D25" s="7">
        <v>-3.85E-2</v>
      </c>
      <c r="I25" s="5">
        <f t="shared" si="0"/>
        <v>8.2000000000000007E-3</v>
      </c>
      <c r="J25" s="6">
        <f t="shared" si="1"/>
        <v>-7.5625807696091799E-2</v>
      </c>
      <c r="K25" s="7">
        <f t="shared" si="2"/>
        <v>-6.8045939319199777E-2</v>
      </c>
    </row>
    <row r="26" spans="1:11" x14ac:dyDescent="0.25">
      <c r="A26">
        <v>20201</v>
      </c>
      <c r="B26" s="5">
        <v>1.1599999999999999E-2</v>
      </c>
      <c r="C26" s="6">
        <v>-3.2199999999999999E-2</v>
      </c>
      <c r="D26" s="7">
        <v>-2.06E-2</v>
      </c>
      <c r="I26" s="5">
        <f t="shared" si="0"/>
        <v>1.1599999999999999E-2</v>
      </c>
      <c r="J26" s="6">
        <f t="shared" si="1"/>
        <v>-7.3464341153994431E-2</v>
      </c>
      <c r="K26" s="7">
        <f t="shared" si="2"/>
        <v>-6.2716527511380793E-2</v>
      </c>
    </row>
    <row r="27" spans="1:11" x14ac:dyDescent="0.25">
      <c r="A27">
        <v>20194</v>
      </c>
      <c r="B27" s="5">
        <v>1.1900000000000001E-2</v>
      </c>
      <c r="C27" s="6">
        <v>-1.1299999999999999E-2</v>
      </c>
      <c r="D27" s="7">
        <v>5.0000000000000001E-4</v>
      </c>
      <c r="I27" s="5">
        <f t="shared" si="0"/>
        <v>1.1900000000000001E-2</v>
      </c>
      <c r="J27" s="6">
        <f t="shared" si="1"/>
        <v>-1.4656429663243566E-2</v>
      </c>
      <c r="K27" s="7">
        <f t="shared" si="2"/>
        <v>-2.9308411762360986E-3</v>
      </c>
    </row>
    <row r="28" spans="1:11" x14ac:dyDescent="0.25">
      <c r="A28">
        <v>20193</v>
      </c>
      <c r="B28" s="5">
        <v>1.18E-2</v>
      </c>
      <c r="C28" s="6">
        <v>-9.5999999999999992E-3</v>
      </c>
      <c r="D28" s="7">
        <v>2.2000000000000001E-3</v>
      </c>
      <c r="I28" s="5">
        <f t="shared" si="0"/>
        <v>1.18E-2</v>
      </c>
      <c r="J28" s="6">
        <f t="shared" si="1"/>
        <v>-3.676888829570174E-3</v>
      </c>
      <c r="K28" s="7">
        <f t="shared" si="2"/>
        <v>8.0797238822409856E-3</v>
      </c>
    </row>
    <row r="29" spans="1:11" x14ac:dyDescent="0.25">
      <c r="A29">
        <v>20192</v>
      </c>
      <c r="B29" s="5">
        <v>1.14E-2</v>
      </c>
      <c r="C29" s="6">
        <v>-1.26E-2</v>
      </c>
      <c r="D29" s="7">
        <v>-1.1999999999999999E-3</v>
      </c>
      <c r="I29" s="5">
        <f t="shared" si="0"/>
        <v>1.14E-2</v>
      </c>
      <c r="J29" s="6">
        <f t="shared" si="1"/>
        <v>-4.8928415178636241E-2</v>
      </c>
      <c r="K29" s="7">
        <f t="shared" si="2"/>
        <v>-3.8086199111672547E-2</v>
      </c>
    </row>
    <row r="30" spans="1:11" x14ac:dyDescent="0.25">
      <c r="A30">
        <v>20191</v>
      </c>
      <c r="B30" s="5">
        <v>1.1599999999999999E-2</v>
      </c>
      <c r="C30" s="6">
        <v>5.7999999999999996E-3</v>
      </c>
      <c r="D30" s="7">
        <v>1.7299999999999999E-2</v>
      </c>
      <c r="I30" s="5">
        <f t="shared" si="0"/>
        <v>1.1599999999999999E-2</v>
      </c>
      <c r="J30" s="6">
        <f t="shared" si="1"/>
        <v>4.8446400427094721E-2</v>
      </c>
      <c r="K30" s="7">
        <f t="shared" si="2"/>
        <v>6.0608378672049268E-2</v>
      </c>
    </row>
    <row r="31" spans="1:11" x14ac:dyDescent="0.25">
      <c r="A31">
        <v>20184</v>
      </c>
      <c r="B31" s="5">
        <v>1.1599999999999999E-2</v>
      </c>
      <c r="C31" s="6">
        <v>-1.5800000000000002E-2</v>
      </c>
      <c r="D31" s="7">
        <v>-4.1999999999999997E-3</v>
      </c>
      <c r="I31" s="5">
        <f t="shared" si="0"/>
        <v>1.1599999999999999E-2</v>
      </c>
      <c r="J31" s="6">
        <f t="shared" si="1"/>
        <v>-3.5741140940447072E-2</v>
      </c>
      <c r="K31" s="7">
        <f t="shared" si="2"/>
        <v>-2.4555738175356279E-2</v>
      </c>
    </row>
    <row r="32" spans="1:11" x14ac:dyDescent="0.25">
      <c r="A32">
        <v>20183</v>
      </c>
      <c r="B32" s="5">
        <v>1.1299999999999999E-2</v>
      </c>
      <c r="C32" s="6">
        <v>-5.7000000000000002E-3</v>
      </c>
      <c r="D32" s="7">
        <v>5.5999999999999999E-3</v>
      </c>
      <c r="I32" s="5">
        <f t="shared" si="0"/>
        <v>1.1299999999999999E-2</v>
      </c>
      <c r="J32" s="6">
        <f t="shared" si="1"/>
        <v>-2.031034088706023E-2</v>
      </c>
      <c r="K32" s="7">
        <f t="shared" si="2"/>
        <v>-9.2398477390839284E-3</v>
      </c>
    </row>
    <row r="33" spans="1:11" x14ac:dyDescent="0.25">
      <c r="A33">
        <v>20182</v>
      </c>
      <c r="B33" s="5">
        <v>1.15E-2</v>
      </c>
      <c r="C33" s="6">
        <v>1.6999999999999999E-3</v>
      </c>
      <c r="D33" s="7">
        <v>1.32E-2</v>
      </c>
      <c r="I33" s="5">
        <f t="shared" si="0"/>
        <v>1.15E-2</v>
      </c>
      <c r="J33" s="6">
        <f t="shared" si="1"/>
        <v>1.3348785301845316E-2</v>
      </c>
      <c r="K33" s="7">
        <f t="shared" si="2"/>
        <v>2.5002296332816476E-2</v>
      </c>
    </row>
    <row r="34" spans="1:11" x14ac:dyDescent="0.25">
      <c r="A34">
        <v>20181</v>
      </c>
      <c r="B34" s="5">
        <v>1.14E-2</v>
      </c>
      <c r="C34" s="6">
        <v>-4.1999999999999997E-3</v>
      </c>
      <c r="D34" s="7">
        <v>7.1999999999999998E-3</v>
      </c>
      <c r="I34" s="5">
        <f t="shared" si="0"/>
        <v>1.14E-2</v>
      </c>
      <c r="J34" s="6">
        <f t="shared" si="1"/>
        <v>-1.5059037145788007E-2</v>
      </c>
      <c r="K34" s="7">
        <f t="shared" si="2"/>
        <v>-3.8307101692499623E-3</v>
      </c>
    </row>
    <row r="35" spans="1:11" x14ac:dyDescent="0.25">
      <c r="A35">
        <v>20174</v>
      </c>
      <c r="B35" s="5">
        <v>1.14E-2</v>
      </c>
      <c r="C35" s="6">
        <v>1.2999999999999999E-3</v>
      </c>
      <c r="D35" s="7">
        <v>1.2699999999999999E-2</v>
      </c>
      <c r="I35" s="5">
        <f t="shared" si="0"/>
        <v>1.14E-2</v>
      </c>
      <c r="J35" s="6">
        <f t="shared" si="1"/>
        <v>2.4846222340859639E-3</v>
      </c>
      <c r="K35" s="7">
        <f t="shared" si="2"/>
        <v>1.3912946927554515E-2</v>
      </c>
    </row>
    <row r="36" spans="1:11" x14ac:dyDescent="0.25">
      <c r="A36">
        <v>20173</v>
      </c>
      <c r="B36" s="5">
        <v>1.14E-2</v>
      </c>
      <c r="C36" s="6">
        <v>6.9999999999999999E-4</v>
      </c>
      <c r="D36" s="7">
        <v>1.21E-2</v>
      </c>
      <c r="I36" s="5">
        <f t="shared" si="0"/>
        <v>1.14E-2</v>
      </c>
      <c r="J36" s="6">
        <f t="shared" si="1"/>
        <v>-5.2231111704298221E-3</v>
      </c>
      <c r="K36" s="7">
        <f t="shared" si="2"/>
        <v>6.117345362227411E-3</v>
      </c>
    </row>
    <row r="37" spans="1:11" x14ac:dyDescent="0.25">
      <c r="A37">
        <v>20172</v>
      </c>
      <c r="B37" s="5">
        <v>1.15E-2</v>
      </c>
      <c r="C37" s="6">
        <v>3.7000000000000002E-3</v>
      </c>
      <c r="D37" s="7">
        <v>1.52E-2</v>
      </c>
      <c r="I37" s="5">
        <f t="shared" si="0"/>
        <v>1.15E-2</v>
      </c>
      <c r="J37" s="6">
        <f t="shared" si="1"/>
        <v>3.5025629609856733E-3</v>
      </c>
      <c r="K37" s="7">
        <f t="shared" si="2"/>
        <v>1.5042842435037063E-2</v>
      </c>
    </row>
    <row r="38" spans="1:11" x14ac:dyDescent="0.25">
      <c r="A38">
        <v>20171</v>
      </c>
      <c r="B38" s="5">
        <v>1.1900000000000001E-2</v>
      </c>
      <c r="C38" s="6">
        <v>3.8E-3</v>
      </c>
      <c r="D38" s="7">
        <v>1.5599999999999999E-2</v>
      </c>
      <c r="I38" s="5">
        <f t="shared" si="0"/>
        <v>1.1900000000000001E-2</v>
      </c>
      <c r="J38" s="6">
        <f t="shared" si="1"/>
        <v>2.0230666488710528E-3</v>
      </c>
      <c r="K38" s="7">
        <f t="shared" si="2"/>
        <v>1.394714114199247E-2</v>
      </c>
    </row>
    <row r="39" spans="1:11" x14ac:dyDescent="0.25">
      <c r="A39">
        <v>20164</v>
      </c>
      <c r="B39" s="5">
        <v>1.18E-2</v>
      </c>
      <c r="C39" s="6">
        <v>4.7000000000000002E-3</v>
      </c>
      <c r="D39" s="7">
        <v>1.6500000000000001E-2</v>
      </c>
      <c r="I39" s="5">
        <f t="shared" ref="I39:I70" si="3">+B39</f>
        <v>1.18E-2</v>
      </c>
      <c r="J39" s="6">
        <f t="shared" ref="J39:J70" si="4">(C39-($C$2*C40))/(1-$C$2)</f>
        <v>-1.2231111704298211E-3</v>
      </c>
      <c r="K39" s="7">
        <f t="shared" ref="K39:K70" si="5">(1+I39)*(1+J39)-1</f>
        <v>1.0562456117759078E-2</v>
      </c>
    </row>
    <row r="40" spans="1:11" x14ac:dyDescent="0.25">
      <c r="A40">
        <v>20163</v>
      </c>
      <c r="B40" s="5">
        <v>1.1900000000000001E-2</v>
      </c>
      <c r="C40" s="6">
        <v>7.7000000000000002E-3</v>
      </c>
      <c r="D40" s="7">
        <v>1.9599999999999999E-2</v>
      </c>
      <c r="I40" s="5">
        <f t="shared" si="3"/>
        <v>1.1900000000000001E-2</v>
      </c>
      <c r="J40" s="6">
        <f t="shared" si="4"/>
        <v>3.553822180699127E-3</v>
      </c>
      <c r="K40" s="7">
        <f t="shared" si="5"/>
        <v>1.5496112664649564E-2</v>
      </c>
    </row>
    <row r="41" spans="1:11" x14ac:dyDescent="0.25">
      <c r="A41">
        <v>20162</v>
      </c>
      <c r="B41" s="5">
        <v>1.1900000000000001E-2</v>
      </c>
      <c r="C41" s="6">
        <v>9.7999999999999997E-3</v>
      </c>
      <c r="D41" s="7">
        <v>2.18E-2</v>
      </c>
      <c r="I41" s="5">
        <f t="shared" si="3"/>
        <v>1.1900000000000001E-2</v>
      </c>
      <c r="J41" s="6">
        <f t="shared" si="4"/>
        <v>-5.2052149650888809E-3</v>
      </c>
      <c r="K41" s="7">
        <f t="shared" si="5"/>
        <v>6.6328429768265362E-3</v>
      </c>
    </row>
    <row r="42" spans="1:11" x14ac:dyDescent="0.25">
      <c r="A42">
        <v>20161</v>
      </c>
      <c r="B42" s="5">
        <v>1.21E-2</v>
      </c>
      <c r="C42" s="6">
        <v>1.7399999999999999E-2</v>
      </c>
      <c r="D42" s="7">
        <v>2.9399999999999999E-2</v>
      </c>
      <c r="I42" s="5">
        <f t="shared" si="3"/>
        <v>1.21E-2</v>
      </c>
      <c r="J42" s="6">
        <f t="shared" si="4"/>
        <v>8.3178962053409387E-3</v>
      </c>
      <c r="K42" s="7">
        <f t="shared" si="5"/>
        <v>2.0518542749425661E-2</v>
      </c>
    </row>
    <row r="43" spans="1:11" x14ac:dyDescent="0.25">
      <c r="A43">
        <v>20154</v>
      </c>
      <c r="B43" s="5">
        <v>1.2500000000000001E-2</v>
      </c>
      <c r="C43" s="6">
        <v>2.1999999999999999E-2</v>
      </c>
      <c r="D43" s="7">
        <v>3.4500000000000003E-2</v>
      </c>
      <c r="I43" s="5">
        <f t="shared" si="3"/>
        <v>1.2500000000000001E-2</v>
      </c>
      <c r="J43" s="6">
        <f t="shared" si="4"/>
        <v>2.8910296365501454E-2</v>
      </c>
      <c r="K43" s="7">
        <f t="shared" si="5"/>
        <v>4.1771675070070291E-2</v>
      </c>
    </row>
    <row r="44" spans="1:11" x14ac:dyDescent="0.25">
      <c r="A44">
        <v>20153</v>
      </c>
      <c r="B44" s="5">
        <v>1.26E-2</v>
      </c>
      <c r="C44" s="6">
        <v>1.8499999999999999E-2</v>
      </c>
      <c r="D44" s="7">
        <v>3.1099999999999999E-2</v>
      </c>
      <c r="I44" s="5">
        <f t="shared" si="3"/>
        <v>1.26E-2</v>
      </c>
      <c r="J44" s="6">
        <f t="shared" si="4"/>
        <v>2.126411854620058E-2</v>
      </c>
      <c r="K44" s="7">
        <f t="shared" si="5"/>
        <v>3.4132046439882657E-2</v>
      </c>
    </row>
    <row r="45" spans="1:11" x14ac:dyDescent="0.25">
      <c r="A45">
        <v>20152</v>
      </c>
      <c r="B45" s="5">
        <v>1.2699999999999999E-2</v>
      </c>
      <c r="C45" s="6">
        <v>1.7100000000000001E-2</v>
      </c>
      <c r="D45" s="7">
        <v>2.98E-2</v>
      </c>
      <c r="I45" s="5">
        <f t="shared" si="3"/>
        <v>1.2699999999999999E-2</v>
      </c>
      <c r="J45" s="6">
        <f t="shared" si="4"/>
        <v>-2.021560037370787E-2</v>
      </c>
      <c r="K45" s="7">
        <f t="shared" si="5"/>
        <v>-7.7723384984540456E-3</v>
      </c>
    </row>
    <row r="46" spans="1:11" x14ac:dyDescent="0.25">
      <c r="A46">
        <v>20151</v>
      </c>
      <c r="B46" s="5">
        <v>1.3100000000000001E-2</v>
      </c>
      <c r="C46" s="6">
        <v>3.5999999999999997E-2</v>
      </c>
      <c r="D46" s="7">
        <v>4.9099999999999998E-2</v>
      </c>
      <c r="I46" s="5">
        <f t="shared" si="3"/>
        <v>1.3100000000000001E-2</v>
      </c>
      <c r="J46" s="6">
        <f t="shared" si="4"/>
        <v>8.062077081723798E-2</v>
      </c>
      <c r="K46" s="7">
        <f t="shared" si="5"/>
        <v>9.4776902914943895E-2</v>
      </c>
    </row>
    <row r="47" spans="1:11" x14ac:dyDescent="0.25">
      <c r="A47">
        <v>20144</v>
      </c>
      <c r="B47" s="5">
        <v>1.3599999999999999E-2</v>
      </c>
      <c r="C47" s="6">
        <v>1.34E-2</v>
      </c>
      <c r="D47" s="7">
        <v>2.7E-2</v>
      </c>
      <c r="I47" s="5">
        <f t="shared" si="3"/>
        <v>1.3599999999999999E-2</v>
      </c>
      <c r="J47" s="6">
        <f t="shared" si="4"/>
        <v>2.0310296365501457E-2</v>
      </c>
      <c r="K47" s="7">
        <f t="shared" si="5"/>
        <v>3.4186516396072397E-2</v>
      </c>
    </row>
    <row r="48" spans="1:11" x14ac:dyDescent="0.25">
      <c r="A48">
        <v>20143</v>
      </c>
      <c r="B48" s="5">
        <v>1.34E-2</v>
      </c>
      <c r="C48" s="6">
        <v>9.9000000000000008E-3</v>
      </c>
      <c r="D48" s="7">
        <v>2.3300000000000001E-2</v>
      </c>
      <c r="I48" s="5">
        <f t="shared" si="3"/>
        <v>1.34E-2</v>
      </c>
      <c r="J48" s="6">
        <f t="shared" si="4"/>
        <v>-6.6847112772034974E-3</v>
      </c>
      <c r="K48" s="7">
        <f t="shared" si="5"/>
        <v>6.6257135916820697E-3</v>
      </c>
    </row>
    <row r="49" spans="1:11" x14ac:dyDescent="0.25">
      <c r="A49">
        <v>20142</v>
      </c>
      <c r="B49" s="5">
        <v>1.38E-2</v>
      </c>
      <c r="C49" s="6">
        <v>1.83E-2</v>
      </c>
      <c r="D49" s="7">
        <v>3.2199999999999999E-2</v>
      </c>
      <c r="I49" s="5">
        <f t="shared" si="3"/>
        <v>1.38E-2</v>
      </c>
      <c r="J49" s="6">
        <f t="shared" si="4"/>
        <v>-3.2206372525616844E-3</v>
      </c>
      <c r="K49" s="7">
        <f t="shared" si="5"/>
        <v>1.0534917953352929E-2</v>
      </c>
    </row>
    <row r="50" spans="1:11" x14ac:dyDescent="0.25">
      <c r="A50">
        <v>20141</v>
      </c>
      <c r="B50" s="5">
        <v>1.38E-2</v>
      </c>
      <c r="C50" s="6">
        <v>2.92E-2</v>
      </c>
      <c r="D50" s="7">
        <v>4.2999999999999997E-2</v>
      </c>
      <c r="I50" s="5">
        <f t="shared" si="3"/>
        <v>1.38E-2</v>
      </c>
      <c r="J50" s="6">
        <f t="shared" si="4"/>
        <v>6.2764296632435657E-2</v>
      </c>
      <c r="K50" s="7">
        <f t="shared" si="5"/>
        <v>7.743044392596321E-2</v>
      </c>
    </row>
    <row r="51" spans="1:11" x14ac:dyDescent="0.25">
      <c r="A51">
        <v>20134</v>
      </c>
      <c r="B51" s="5">
        <v>1.46E-2</v>
      </c>
      <c r="C51" s="6">
        <v>1.2200000000000001E-2</v>
      </c>
      <c r="D51" s="7">
        <v>2.6800000000000001E-2</v>
      </c>
      <c r="I51" s="5">
        <f t="shared" si="3"/>
        <v>1.46E-2</v>
      </c>
      <c r="J51" s="6">
        <f t="shared" si="4"/>
        <v>1.1410251843942691E-2</v>
      </c>
      <c r="K51" s="7">
        <f t="shared" si="5"/>
        <v>2.6176841520864302E-2</v>
      </c>
    </row>
    <row r="52" spans="1:11" x14ac:dyDescent="0.25">
      <c r="A52">
        <v>20133</v>
      </c>
      <c r="B52" s="5">
        <v>1.44E-2</v>
      </c>
      <c r="C52" s="6">
        <v>1.26E-2</v>
      </c>
      <c r="D52" s="7">
        <v>2.7E-2</v>
      </c>
      <c r="I52" s="5">
        <f t="shared" si="3"/>
        <v>1.44E-2</v>
      </c>
      <c r="J52" s="6">
        <f t="shared" si="4"/>
        <v>2.7281480492836263E-3</v>
      </c>
      <c r="K52" s="7">
        <f t="shared" si="5"/>
        <v>1.7167433381193309E-2</v>
      </c>
    </row>
    <row r="53" spans="1:11" x14ac:dyDescent="0.25">
      <c r="A53">
        <v>20132</v>
      </c>
      <c r="B53" s="5">
        <v>1.4500000000000001E-2</v>
      </c>
      <c r="C53" s="6">
        <v>1.7600000000000001E-2</v>
      </c>
      <c r="D53" s="7">
        <v>3.2199999999999999E-2</v>
      </c>
      <c r="I53" s="5">
        <f t="shared" si="3"/>
        <v>1.4500000000000001E-2</v>
      </c>
      <c r="J53" s="6">
        <f t="shared" si="4"/>
        <v>7.9255850882979598E-3</v>
      </c>
      <c r="K53" s="7">
        <f t="shared" si="5"/>
        <v>2.2540506072078248E-2</v>
      </c>
    </row>
    <row r="54" spans="1:11" x14ac:dyDescent="0.25">
      <c r="A54">
        <v>20131</v>
      </c>
      <c r="B54" s="5">
        <v>1.4800000000000001E-2</v>
      </c>
      <c r="C54" s="6">
        <v>2.2499999999999999E-2</v>
      </c>
      <c r="D54" s="7">
        <v>3.73E-2</v>
      </c>
      <c r="I54" s="5">
        <f t="shared" si="3"/>
        <v>1.4800000000000001E-2</v>
      </c>
      <c r="J54" s="6">
        <f t="shared" si="4"/>
        <v>3.7505214965088879E-2</v>
      </c>
      <c r="K54" s="7">
        <f t="shared" si="5"/>
        <v>5.2860292146572174E-2</v>
      </c>
    </row>
    <row r="55" spans="1:11" x14ac:dyDescent="0.25">
      <c r="A55">
        <v>20124</v>
      </c>
      <c r="B55" s="5">
        <v>1.52E-2</v>
      </c>
      <c r="C55" s="6">
        <v>1.49E-2</v>
      </c>
      <c r="D55" s="7">
        <v>3.0099999999999998E-2</v>
      </c>
      <c r="I55" s="5">
        <f t="shared" si="3"/>
        <v>1.52E-2</v>
      </c>
      <c r="J55" s="6">
        <f t="shared" si="4"/>
        <v>2.8325718652974265E-2</v>
      </c>
      <c r="K55" s="7">
        <f t="shared" si="5"/>
        <v>4.3956269576499452E-2</v>
      </c>
    </row>
    <row r="56" spans="1:11" x14ac:dyDescent="0.25">
      <c r="A56">
        <v>20123</v>
      </c>
      <c r="B56" s="5">
        <v>1.4999999999999999E-2</v>
      </c>
      <c r="C56" s="6">
        <v>8.0999999999999996E-3</v>
      </c>
      <c r="D56" s="7">
        <v>2.3099999999999999E-2</v>
      </c>
      <c r="I56" s="5">
        <f t="shared" si="3"/>
        <v>1.4999999999999999E-2</v>
      </c>
      <c r="J56" s="6">
        <f t="shared" si="4"/>
        <v>-6.3129038480459008E-3</v>
      </c>
      <c r="K56" s="7">
        <f t="shared" si="5"/>
        <v>8.5924025942332172E-3</v>
      </c>
    </row>
    <row r="57" spans="1:11" x14ac:dyDescent="0.25">
      <c r="A57">
        <v>20122</v>
      </c>
      <c r="B57" s="5">
        <v>1.5100000000000001E-2</v>
      </c>
      <c r="C57" s="6">
        <v>1.54E-2</v>
      </c>
      <c r="D57" s="7">
        <v>3.04E-2</v>
      </c>
      <c r="I57" s="5">
        <f t="shared" si="3"/>
        <v>1.5100000000000001E-2</v>
      </c>
      <c r="J57" s="6">
        <f t="shared" si="4"/>
        <v>2.0928237092401165E-2</v>
      </c>
      <c r="K57" s="7">
        <f t="shared" si="5"/>
        <v>3.6344253472496257E-2</v>
      </c>
    </row>
    <row r="58" spans="1:11" x14ac:dyDescent="0.25">
      <c r="A58">
        <v>20121</v>
      </c>
      <c r="B58" s="5">
        <v>1.55E-2</v>
      </c>
      <c r="C58" s="6">
        <v>1.26E-2</v>
      </c>
      <c r="D58" s="7">
        <v>2.81E-2</v>
      </c>
      <c r="I58" s="5">
        <f t="shared" si="3"/>
        <v>1.55E-2</v>
      </c>
      <c r="J58" s="6">
        <f t="shared" si="4"/>
        <v>2.7281480492836263E-3</v>
      </c>
      <c r="K58" s="7">
        <f t="shared" si="5"/>
        <v>1.8270434344047626E-2</v>
      </c>
    </row>
    <row r="59" spans="1:11" x14ac:dyDescent="0.25">
      <c r="A59">
        <v>20114</v>
      </c>
      <c r="B59" s="5">
        <v>1.6E-2</v>
      </c>
      <c r="C59" s="6">
        <v>1.7600000000000001E-2</v>
      </c>
      <c r="D59" s="7">
        <v>3.3599999999999998E-2</v>
      </c>
      <c r="I59" s="5">
        <f t="shared" si="3"/>
        <v>1.6E-2</v>
      </c>
      <c r="J59" s="6">
        <f t="shared" si="4"/>
        <v>1.3256385141684797E-2</v>
      </c>
      <c r="K59" s="7">
        <f t="shared" si="5"/>
        <v>2.9468487303951685E-2</v>
      </c>
    </row>
    <row r="60" spans="1:11" x14ac:dyDescent="0.25">
      <c r="A60">
        <v>20113</v>
      </c>
      <c r="B60" s="5">
        <v>1.5900000000000001E-2</v>
      </c>
      <c r="C60" s="6">
        <v>1.9800000000000002E-2</v>
      </c>
      <c r="D60" s="7">
        <v>3.5700000000000003E-2</v>
      </c>
      <c r="I60" s="5">
        <f t="shared" si="3"/>
        <v>1.5900000000000001E-2</v>
      </c>
      <c r="J60" s="6">
        <f t="shared" si="4"/>
        <v>4.072832613551871E-2</v>
      </c>
      <c r="K60" s="7">
        <f t="shared" si="5"/>
        <v>5.7275906521073505E-2</v>
      </c>
    </row>
    <row r="61" spans="1:11" x14ac:dyDescent="0.25">
      <c r="A61">
        <v>20112</v>
      </c>
      <c r="B61" s="5">
        <v>1.6199999999999999E-2</v>
      </c>
      <c r="C61" s="6">
        <v>9.1999999999999998E-3</v>
      </c>
      <c r="D61" s="7">
        <v>2.5399999999999999E-2</v>
      </c>
      <c r="I61" s="5">
        <f t="shared" si="3"/>
        <v>1.6199999999999999E-2</v>
      </c>
      <c r="J61" s="6">
        <f t="shared" si="4"/>
        <v>-1.1728326135518708E-2</v>
      </c>
      <c r="K61" s="7">
        <f t="shared" si="5"/>
        <v>4.2816749810858923E-3</v>
      </c>
    </row>
    <row r="62" spans="1:11" x14ac:dyDescent="0.25">
      <c r="A62">
        <v>20111</v>
      </c>
      <c r="B62" s="5">
        <v>1.6500000000000001E-2</v>
      </c>
      <c r="C62" s="6">
        <v>1.9800000000000002E-2</v>
      </c>
      <c r="D62" s="7">
        <v>3.6299999999999999E-2</v>
      </c>
      <c r="I62" s="5">
        <f t="shared" si="3"/>
        <v>1.6500000000000001E-2</v>
      </c>
      <c r="J62" s="6">
        <f t="shared" si="4"/>
        <v>-2.5103854086189871E-3</v>
      </c>
      <c r="K62" s="7">
        <f t="shared" si="5"/>
        <v>1.3948193232138806E-2</v>
      </c>
    </row>
    <row r="63" spans="1:11" x14ac:dyDescent="0.25">
      <c r="A63">
        <v>20104</v>
      </c>
      <c r="B63" s="5">
        <v>1.72E-2</v>
      </c>
      <c r="C63" s="6">
        <v>3.1099999999999999E-2</v>
      </c>
      <c r="D63" s="7">
        <v>4.8399999999999999E-2</v>
      </c>
      <c r="I63" s="5">
        <f t="shared" si="3"/>
        <v>1.72E-2</v>
      </c>
      <c r="J63" s="6">
        <f t="shared" si="4"/>
        <v>5.8938622501020159E-2</v>
      </c>
      <c r="K63" s="7">
        <f t="shared" si="5"/>
        <v>7.7152366808037831E-2</v>
      </c>
    </row>
    <row r="64" spans="1:11" x14ac:dyDescent="0.25">
      <c r="A64">
        <v>20103</v>
      </c>
      <c r="B64" s="5">
        <v>1.72E-2</v>
      </c>
      <c r="C64" s="6">
        <v>1.7000000000000001E-2</v>
      </c>
      <c r="D64" s="7">
        <v>3.4299999999999997E-2</v>
      </c>
      <c r="I64" s="5">
        <f t="shared" si="3"/>
        <v>1.72E-2</v>
      </c>
      <c r="J64" s="6">
        <f t="shared" si="4"/>
        <v>2.8846222340859647E-2</v>
      </c>
      <c r="K64" s="7">
        <f t="shared" si="5"/>
        <v>4.6542377365122567E-2</v>
      </c>
    </row>
    <row r="65" spans="1:11" x14ac:dyDescent="0.25">
      <c r="A65">
        <v>20102</v>
      </c>
      <c r="B65" s="5">
        <v>1.7100000000000001E-2</v>
      </c>
      <c r="C65" s="6">
        <v>1.0999999999999999E-2</v>
      </c>
      <c r="D65" s="7">
        <v>2.81E-2</v>
      </c>
      <c r="I65" s="5">
        <f t="shared" si="3"/>
        <v>1.7100000000000001E-2</v>
      </c>
      <c r="J65" s="6">
        <f t="shared" si="4"/>
        <v>4.4761733671449984E-2</v>
      </c>
      <c r="K65" s="7">
        <f t="shared" si="5"/>
        <v>6.262715931723184E-2</v>
      </c>
    </row>
    <row r="66" spans="1:11" x14ac:dyDescent="0.25">
      <c r="A66">
        <v>20101</v>
      </c>
      <c r="B66" s="5">
        <v>1.72E-2</v>
      </c>
      <c r="C66" s="6">
        <v>-6.1000000000000004E-3</v>
      </c>
      <c r="D66" s="7">
        <v>1.11E-2</v>
      </c>
      <c r="I66" s="5">
        <f t="shared" si="3"/>
        <v>1.72E-2</v>
      </c>
      <c r="J66" s="6">
        <f t="shared" si="4"/>
        <v>3.3189970763851148E-2</v>
      </c>
      <c r="K66" s="7">
        <f t="shared" si="5"/>
        <v>5.0960838260989627E-2</v>
      </c>
    </row>
    <row r="67" spans="1:11" x14ac:dyDescent="0.25">
      <c r="A67">
        <v>20094</v>
      </c>
      <c r="B67" s="5">
        <v>1.72E-2</v>
      </c>
      <c r="C67" s="6">
        <v>-2.5999999999999999E-2</v>
      </c>
      <c r="D67" s="7">
        <v>-8.8000000000000005E-3</v>
      </c>
      <c r="I67" s="5">
        <f t="shared" si="3"/>
        <v>1.72E-2</v>
      </c>
      <c r="J67" s="6">
        <f t="shared" si="4"/>
        <v>1.3684844841879814E-2</v>
      </c>
      <c r="K67" s="7">
        <f t="shared" si="5"/>
        <v>3.1120224173160294E-2</v>
      </c>
    </row>
    <row r="68" spans="1:11" x14ac:dyDescent="0.25">
      <c r="A68">
        <v>20093</v>
      </c>
      <c r="B68" s="5">
        <v>1.6E-2</v>
      </c>
      <c r="C68" s="6">
        <v>-4.6100000000000002E-2</v>
      </c>
      <c r="D68" s="7">
        <v>-3.0099999999999998E-2</v>
      </c>
      <c r="I68" s="5">
        <f t="shared" si="3"/>
        <v>1.6E-2</v>
      </c>
      <c r="J68" s="6">
        <f t="shared" si="4"/>
        <v>-4.7087185195071636E-2</v>
      </c>
      <c r="K68" s="7">
        <f t="shared" si="5"/>
        <v>-3.1840580158192688E-2</v>
      </c>
    </row>
    <row r="69" spans="1:11" x14ac:dyDescent="0.25">
      <c r="A69">
        <v>20092</v>
      </c>
      <c r="B69" s="5">
        <v>1.5299999999999999E-2</v>
      </c>
      <c r="C69" s="6">
        <v>-4.5600000000000002E-2</v>
      </c>
      <c r="D69" s="7">
        <v>-3.0300000000000001E-2</v>
      </c>
      <c r="I69" s="5">
        <f t="shared" si="3"/>
        <v>1.5299999999999999E-2</v>
      </c>
      <c r="J69" s="6">
        <f t="shared" si="4"/>
        <v>-2.2104992357295048E-2</v>
      </c>
      <c r="K69" s="7">
        <f t="shared" si="5"/>
        <v>-7.1431987403615116E-3</v>
      </c>
    </row>
    <row r="70" spans="1:11" x14ac:dyDescent="0.25">
      <c r="A70">
        <v>20091</v>
      </c>
      <c r="B70" s="5">
        <v>1.4800000000000001E-2</v>
      </c>
      <c r="C70" s="6">
        <v>-5.7500000000000002E-2</v>
      </c>
      <c r="D70" s="7">
        <v>-4.2700000000000002E-2</v>
      </c>
      <c r="I70" s="5">
        <f t="shared" si="3"/>
        <v>1.4800000000000001E-2</v>
      </c>
      <c r="J70" s="6">
        <f t="shared" si="4"/>
        <v>-1.2681792143747699E-2</v>
      </c>
      <c r="K70" s="7">
        <f t="shared" si="5"/>
        <v>1.930517332524806E-3</v>
      </c>
    </row>
    <row r="71" spans="1:11" x14ac:dyDescent="0.25">
      <c r="A71">
        <v>20084</v>
      </c>
      <c r="B71" s="5">
        <v>1.4500000000000001E-2</v>
      </c>
      <c r="C71" s="6">
        <v>-8.0199999999999994E-2</v>
      </c>
      <c r="D71" s="7">
        <v>-6.5799999999999997E-2</v>
      </c>
      <c r="I71" s="5">
        <f t="shared" ref="I71:I102" si="6">+B71</f>
        <v>1.4500000000000001E-2</v>
      </c>
      <c r="J71" s="6">
        <f t="shared" ref="J71:J102" si="7">(C71-($C$2*C72))/(1-$C$2)</f>
        <v>-0.21485206060777126</v>
      </c>
      <c r="K71" s="7">
        <f t="shared" ref="K71:K102" si="8">(1+I71)*(1+J71)-1</f>
        <v>-0.20346741548658398</v>
      </c>
    </row>
    <row r="72" spans="1:11" x14ac:dyDescent="0.25">
      <c r="A72">
        <v>20083</v>
      </c>
      <c r="B72" s="5">
        <v>1.4E-2</v>
      </c>
      <c r="C72" s="6">
        <v>-1.2E-2</v>
      </c>
      <c r="D72" s="7">
        <v>2.0999999999999999E-3</v>
      </c>
      <c r="I72" s="5">
        <f t="shared" si="6"/>
        <v>1.4E-2</v>
      </c>
      <c r="J72" s="6">
        <f t="shared" si="7"/>
        <v>-2.2464163067759352E-2</v>
      </c>
      <c r="K72" s="7">
        <f t="shared" si="8"/>
        <v>-8.7786613507079281E-3</v>
      </c>
    </row>
    <row r="73" spans="1:11" x14ac:dyDescent="0.25">
      <c r="A73">
        <v>20082</v>
      </c>
      <c r="B73" s="5">
        <v>1.37E-2</v>
      </c>
      <c r="C73" s="6">
        <v>-6.7000000000000002E-3</v>
      </c>
      <c r="D73" s="7">
        <v>7.0000000000000001E-3</v>
      </c>
      <c r="I73" s="5">
        <f t="shared" si="6"/>
        <v>1.37E-2</v>
      </c>
      <c r="J73" s="6">
        <f t="shared" si="7"/>
        <v>-1.9533407535931281E-2</v>
      </c>
      <c r="K73" s="7">
        <f t="shared" si="8"/>
        <v>-6.1010152191735001E-3</v>
      </c>
    </row>
    <row r="74" spans="1:11" x14ac:dyDescent="0.25">
      <c r="A74">
        <v>20081</v>
      </c>
      <c r="B74" s="5">
        <v>1.4E-2</v>
      </c>
      <c r="C74" s="6">
        <v>-2.0000000000000001E-4</v>
      </c>
      <c r="D74" s="7">
        <v>1.38E-2</v>
      </c>
      <c r="I74" s="5">
        <f t="shared" si="6"/>
        <v>1.4E-2</v>
      </c>
      <c r="J74" s="6">
        <f t="shared" si="7"/>
        <v>-4.857207455851021E-2</v>
      </c>
      <c r="K74" s="7">
        <f t="shared" si="8"/>
        <v>-3.5252083602329343E-2</v>
      </c>
    </row>
    <row r="75" spans="1:11" x14ac:dyDescent="0.25">
      <c r="A75">
        <v>20074</v>
      </c>
      <c r="B75" s="5">
        <v>1.5100000000000001E-2</v>
      </c>
      <c r="C75" s="6">
        <v>2.4299999999999999E-2</v>
      </c>
      <c r="D75" s="7">
        <v>3.9399999999999998E-2</v>
      </c>
      <c r="I75" s="5">
        <f t="shared" si="6"/>
        <v>1.5100000000000001E-2</v>
      </c>
      <c r="J75" s="6">
        <f t="shared" si="7"/>
        <v>5.1546311383977174E-2</v>
      </c>
      <c r="K75" s="7">
        <f t="shared" si="8"/>
        <v>6.7424660685875049E-2</v>
      </c>
    </row>
    <row r="76" spans="1:11" x14ac:dyDescent="0.25">
      <c r="A76">
        <v>20073</v>
      </c>
      <c r="B76" s="5">
        <v>1.44E-2</v>
      </c>
      <c r="C76" s="6">
        <v>1.0500000000000001E-2</v>
      </c>
      <c r="D76" s="7">
        <v>2.4899999999999999E-2</v>
      </c>
      <c r="I76" s="5">
        <f t="shared" si="6"/>
        <v>1.44E-2</v>
      </c>
      <c r="J76" s="6">
        <f t="shared" si="7"/>
        <v>-7.6642075893181161E-3</v>
      </c>
      <c r="K76" s="7">
        <f t="shared" si="8"/>
        <v>6.6254278213957463E-3</v>
      </c>
    </row>
    <row r="77" spans="1:11" x14ac:dyDescent="0.25">
      <c r="A77">
        <v>20072</v>
      </c>
      <c r="B77" s="5">
        <v>1.44E-2</v>
      </c>
      <c r="C77" s="6">
        <v>1.9699999999999999E-2</v>
      </c>
      <c r="D77" s="7">
        <v>3.4099999999999998E-2</v>
      </c>
      <c r="I77" s="5">
        <f t="shared" si="6"/>
        <v>1.44E-2</v>
      </c>
      <c r="J77" s="6">
        <f t="shared" si="7"/>
        <v>2.5425674131415492E-2</v>
      </c>
      <c r="K77" s="7">
        <f t="shared" si="8"/>
        <v>4.0191803838907747E-2</v>
      </c>
    </row>
    <row r="78" spans="1:11" x14ac:dyDescent="0.25">
      <c r="A78">
        <v>20071</v>
      </c>
      <c r="B78" s="5">
        <v>1.47E-2</v>
      </c>
      <c r="C78" s="6">
        <v>1.6799999999999999E-2</v>
      </c>
      <c r="D78" s="7">
        <v>3.15E-2</v>
      </c>
      <c r="I78" s="5">
        <f t="shared" si="6"/>
        <v>1.47E-2</v>
      </c>
      <c r="J78" s="6">
        <f t="shared" si="7"/>
        <v>1.2851259219713447E-2</v>
      </c>
      <c r="K78" s="7">
        <f t="shared" si="8"/>
        <v>2.7740172730243096E-2</v>
      </c>
    </row>
    <row r="79" spans="1:11" x14ac:dyDescent="0.25">
      <c r="A79">
        <v>20064</v>
      </c>
      <c r="B79" s="5">
        <v>1.5800000000000002E-2</v>
      </c>
      <c r="C79" s="6">
        <v>1.8800000000000001E-2</v>
      </c>
      <c r="D79" s="7">
        <v>3.4599999999999999E-2</v>
      </c>
      <c r="I79" s="5">
        <f t="shared" si="6"/>
        <v>1.5800000000000002E-2</v>
      </c>
      <c r="J79" s="6">
        <f t="shared" si="7"/>
        <v>2.748722971663041E-2</v>
      </c>
      <c r="K79" s="7">
        <f t="shared" si="8"/>
        <v>4.3721527946153138E-2</v>
      </c>
    </row>
    <row r="80" spans="1:11" x14ac:dyDescent="0.25">
      <c r="A80">
        <v>20063</v>
      </c>
      <c r="B80" s="5">
        <v>1.4800000000000001E-2</v>
      </c>
      <c r="C80" s="6">
        <v>1.44E-2</v>
      </c>
      <c r="D80" s="7">
        <v>2.92E-2</v>
      </c>
      <c r="I80" s="5">
        <f t="shared" si="6"/>
        <v>1.4800000000000001E-2</v>
      </c>
      <c r="J80" s="6">
        <f t="shared" si="7"/>
        <v>1.3610251843942689E-2</v>
      </c>
      <c r="K80" s="7">
        <f t="shared" si="8"/>
        <v>2.8611683571232893E-2</v>
      </c>
    </row>
    <row r="81" spans="1:11" x14ac:dyDescent="0.25">
      <c r="A81">
        <v>20062</v>
      </c>
      <c r="B81" s="5">
        <v>1.5299999999999999E-2</v>
      </c>
      <c r="C81" s="6">
        <v>1.4800000000000001E-2</v>
      </c>
      <c r="D81" s="7">
        <v>0.03</v>
      </c>
      <c r="I81" s="5">
        <f t="shared" si="6"/>
        <v>1.5299999999999999E-2</v>
      </c>
      <c r="J81" s="6">
        <f t="shared" si="7"/>
        <v>6.3102073223839251E-3</v>
      </c>
      <c r="K81" s="7">
        <f t="shared" si="8"/>
        <v>2.1706753494416642E-2</v>
      </c>
    </row>
    <row r="82" spans="1:11" x14ac:dyDescent="0.25">
      <c r="A82">
        <v>20061</v>
      </c>
      <c r="B82" s="5">
        <v>1.6E-2</v>
      </c>
      <c r="C82" s="6">
        <v>1.9099999999999999E-2</v>
      </c>
      <c r="D82" s="7">
        <v>3.5099999999999999E-2</v>
      </c>
      <c r="I82" s="5">
        <f t="shared" si="6"/>
        <v>1.6E-2</v>
      </c>
      <c r="J82" s="6">
        <f t="shared" si="7"/>
        <v>-2.8482326402452907E-2</v>
      </c>
      <c r="K82" s="7">
        <f t="shared" si="8"/>
        <v>-1.2938043624892148E-2</v>
      </c>
    </row>
    <row r="83" spans="1:11" x14ac:dyDescent="0.25">
      <c r="A83">
        <v>20054</v>
      </c>
      <c r="B83" s="5">
        <v>1.6799999999999999E-2</v>
      </c>
      <c r="C83" s="6">
        <v>4.3200000000000002E-2</v>
      </c>
      <c r="D83" s="7">
        <v>0.06</v>
      </c>
      <c r="I83" s="5">
        <f t="shared" si="6"/>
        <v>1.6799999999999999E-2</v>
      </c>
      <c r="J83" s="6">
        <f t="shared" si="7"/>
        <v>8.4464341153994427E-2</v>
      </c>
      <c r="K83" s="7">
        <f t="shared" si="8"/>
        <v>0.10268334208538143</v>
      </c>
    </row>
    <row r="84" spans="1:11" x14ac:dyDescent="0.25">
      <c r="A84">
        <v>20053</v>
      </c>
      <c r="B84" s="5">
        <v>1.6299999999999999E-2</v>
      </c>
      <c r="C84" s="6">
        <v>2.23E-2</v>
      </c>
      <c r="D84" s="7">
        <v>3.8600000000000002E-2</v>
      </c>
      <c r="I84" s="5">
        <f t="shared" si="6"/>
        <v>1.6299999999999999E-2</v>
      </c>
      <c r="J84" s="6">
        <f t="shared" si="7"/>
        <v>1.2428148049283629E-2</v>
      </c>
      <c r="K84" s="7">
        <f t="shared" si="8"/>
        <v>2.8930726862486988E-2</v>
      </c>
    </row>
    <row r="85" spans="1:11" x14ac:dyDescent="0.25">
      <c r="A85">
        <v>20052</v>
      </c>
      <c r="B85" s="5">
        <v>1.67E-2</v>
      </c>
      <c r="C85" s="6">
        <v>2.7300000000000001E-2</v>
      </c>
      <c r="D85" s="7">
        <v>4.3999999999999997E-2</v>
      </c>
      <c r="I85" s="5">
        <f t="shared" si="6"/>
        <v>1.67E-2</v>
      </c>
      <c r="J85" s="6">
        <f t="shared" si="7"/>
        <v>2.8089748156057314E-2</v>
      </c>
      <c r="K85" s="7">
        <f t="shared" si="8"/>
        <v>4.5258846950263498E-2</v>
      </c>
    </row>
    <row r="86" spans="1:11" x14ac:dyDescent="0.25">
      <c r="A86">
        <v>20051</v>
      </c>
      <c r="B86" s="5">
        <v>1.6799999999999999E-2</v>
      </c>
      <c r="C86" s="6">
        <v>2.69E-2</v>
      </c>
      <c r="D86" s="7">
        <v>4.3700000000000003E-2</v>
      </c>
      <c r="I86" s="5">
        <f t="shared" si="6"/>
        <v>1.6799999999999999E-2</v>
      </c>
      <c r="J86" s="6">
        <f t="shared" si="7"/>
        <v>-3.6674726562613426E-2</v>
      </c>
      <c r="K86" s="7">
        <f t="shared" si="8"/>
        <v>-2.0490861968865404E-2</v>
      </c>
    </row>
    <row r="87" spans="1:11" x14ac:dyDescent="0.25">
      <c r="A87">
        <v>20044</v>
      </c>
      <c r="B87" s="5">
        <v>1.8800000000000001E-2</v>
      </c>
      <c r="C87" s="6">
        <v>5.91E-2</v>
      </c>
      <c r="D87" s="7">
        <v>7.7899999999999997E-2</v>
      </c>
      <c r="I87" s="5">
        <f t="shared" si="6"/>
        <v>1.8800000000000001E-2</v>
      </c>
      <c r="J87" s="6">
        <f t="shared" si="7"/>
        <v>0.11102594126076809</v>
      </c>
      <c r="K87" s="7">
        <f t="shared" si="8"/>
        <v>0.1319132289564704</v>
      </c>
    </row>
    <row r="88" spans="1:11" x14ac:dyDescent="0.25">
      <c r="A88">
        <v>20043</v>
      </c>
      <c r="B88" s="5">
        <v>1.83E-2</v>
      </c>
      <c r="C88" s="6">
        <v>3.2800000000000003E-2</v>
      </c>
      <c r="D88" s="7">
        <v>5.11E-2</v>
      </c>
      <c r="I88" s="5">
        <f t="shared" si="6"/>
        <v>1.83E-2</v>
      </c>
      <c r="J88" s="6">
        <f t="shared" si="7"/>
        <v>2.7864074024641829E-2</v>
      </c>
      <c r="K88" s="7">
        <f t="shared" si="8"/>
        <v>4.6673986579292892E-2</v>
      </c>
    </row>
    <row r="89" spans="1:11" x14ac:dyDescent="0.25">
      <c r="A89">
        <v>20042</v>
      </c>
      <c r="B89" s="5">
        <v>1.89E-2</v>
      </c>
      <c r="C89" s="6">
        <v>3.5299999999999998E-2</v>
      </c>
      <c r="D89" s="7">
        <v>5.4199999999999998E-2</v>
      </c>
      <c r="I89" s="5">
        <f t="shared" si="6"/>
        <v>1.89E-2</v>
      </c>
      <c r="J89" s="6">
        <f t="shared" si="7"/>
        <v>7.9328459700195003E-2</v>
      </c>
      <c r="K89" s="7">
        <f t="shared" si="8"/>
        <v>9.9727767588528637E-2</v>
      </c>
    </row>
    <row r="90" spans="1:11" x14ac:dyDescent="0.25">
      <c r="A90">
        <v>20041</v>
      </c>
      <c r="B90" s="5">
        <v>1.89E-2</v>
      </c>
      <c r="C90" s="6">
        <v>1.2999999999999999E-2</v>
      </c>
      <c r="D90" s="7">
        <v>3.1899999999999998E-2</v>
      </c>
      <c r="I90" s="5">
        <f t="shared" si="6"/>
        <v>1.89E-2</v>
      </c>
      <c r="J90" s="6">
        <f t="shared" si="7"/>
        <v>-4.8402919133455825E-2</v>
      </c>
      <c r="K90" s="7">
        <f t="shared" si="8"/>
        <v>-3.0417734305078215E-2</v>
      </c>
    </row>
    <row r="91" spans="1:11" x14ac:dyDescent="0.25">
      <c r="A91">
        <v>20034</v>
      </c>
      <c r="B91" s="5">
        <v>2.1000000000000001E-2</v>
      </c>
      <c r="C91" s="6">
        <v>4.41E-2</v>
      </c>
      <c r="D91" s="7">
        <v>6.5199999999999994E-2</v>
      </c>
      <c r="I91" s="5">
        <f t="shared" si="6"/>
        <v>2.1000000000000001E-2</v>
      </c>
      <c r="J91" s="6">
        <f t="shared" si="7"/>
        <v>0.11004397103078535</v>
      </c>
      <c r="K91" s="7">
        <f t="shared" si="8"/>
        <v>0.13335489442243187</v>
      </c>
    </row>
    <row r="92" spans="1:11" x14ac:dyDescent="0.25">
      <c r="A92">
        <v>20033</v>
      </c>
      <c r="B92" s="5">
        <v>2.0199999999999999E-2</v>
      </c>
      <c r="C92" s="6">
        <v>1.0699999999999999E-2</v>
      </c>
      <c r="D92" s="7">
        <v>3.09E-2</v>
      </c>
      <c r="I92" s="5">
        <f t="shared" si="6"/>
        <v>2.0199999999999999E-2</v>
      </c>
      <c r="J92" s="6">
        <f t="shared" si="7"/>
        <v>-8.4513927843897618E-3</v>
      </c>
      <c r="K92" s="7">
        <f t="shared" si="8"/>
        <v>1.1577889081365589E-2</v>
      </c>
    </row>
    <row r="93" spans="1:11" x14ac:dyDescent="0.25">
      <c r="A93">
        <v>20032</v>
      </c>
      <c r="B93" s="5">
        <v>2.01E-2</v>
      </c>
      <c r="C93" s="6">
        <v>2.0400000000000001E-2</v>
      </c>
      <c r="D93" s="7">
        <v>4.0500000000000001E-2</v>
      </c>
      <c r="I93" s="5">
        <f t="shared" si="6"/>
        <v>2.01E-2</v>
      </c>
      <c r="J93" s="6">
        <f t="shared" si="7"/>
        <v>4.3697570603690637E-2</v>
      </c>
      <c r="K93" s="7">
        <f t="shared" si="8"/>
        <v>6.4675891772824734E-2</v>
      </c>
    </row>
    <row r="94" spans="1:11" x14ac:dyDescent="0.25">
      <c r="A94">
        <v>20031</v>
      </c>
      <c r="B94" s="5">
        <v>2.07E-2</v>
      </c>
      <c r="C94" s="6">
        <v>8.6E-3</v>
      </c>
      <c r="D94" s="7">
        <v>2.9399999999999999E-2</v>
      </c>
      <c r="I94" s="5">
        <f t="shared" si="6"/>
        <v>2.07E-2</v>
      </c>
      <c r="J94" s="6">
        <f t="shared" si="7"/>
        <v>-2.2200178086235072E-2</v>
      </c>
      <c r="K94" s="7">
        <f t="shared" si="8"/>
        <v>-1.9597217726201599E-3</v>
      </c>
    </row>
    <row r="95" spans="1:11" x14ac:dyDescent="0.25">
      <c r="A95">
        <v>20024</v>
      </c>
      <c r="B95" s="5">
        <v>2.1399999999999999E-2</v>
      </c>
      <c r="C95" s="6">
        <v>2.4199999999999999E-2</v>
      </c>
      <c r="D95" s="7">
        <v>4.5600000000000002E-2</v>
      </c>
      <c r="I95" s="5">
        <f t="shared" si="6"/>
        <v>2.1399999999999999E-2</v>
      </c>
      <c r="J95" s="6">
        <f t="shared" si="7"/>
        <v>5.4407866969192087E-2</v>
      </c>
      <c r="K95" s="7">
        <f t="shared" si="8"/>
        <v>7.6972195322332793E-2</v>
      </c>
    </row>
    <row r="96" spans="1:11" x14ac:dyDescent="0.25">
      <c r="A96">
        <v>20023</v>
      </c>
      <c r="B96" s="5">
        <v>2.1499999999999998E-2</v>
      </c>
      <c r="C96" s="6">
        <v>8.8999999999999999E-3</v>
      </c>
      <c r="D96" s="7">
        <v>3.04E-2</v>
      </c>
      <c r="I96" s="5">
        <f t="shared" si="6"/>
        <v>2.1499999999999998E-2</v>
      </c>
      <c r="J96" s="6">
        <f t="shared" si="7"/>
        <v>-1.9590371457880052E-3</v>
      </c>
      <c r="K96" s="7">
        <f t="shared" si="8"/>
        <v>1.9498843555577627E-2</v>
      </c>
    </row>
    <row r="97" spans="1:11" x14ac:dyDescent="0.25">
      <c r="A97">
        <v>20022</v>
      </c>
      <c r="B97" s="5">
        <v>2.1299999999999999E-2</v>
      </c>
      <c r="C97" s="6">
        <v>1.44E-2</v>
      </c>
      <c r="D97" s="7">
        <v>3.56E-2</v>
      </c>
      <c r="I97" s="5">
        <f t="shared" si="6"/>
        <v>2.1299999999999999E-2</v>
      </c>
      <c r="J97" s="6">
        <f t="shared" si="7"/>
        <v>4.7766859593421328E-2</v>
      </c>
      <c r="K97" s="7">
        <f t="shared" si="8"/>
        <v>7.0084293702761258E-2</v>
      </c>
    </row>
    <row r="98" spans="1:11" x14ac:dyDescent="0.25">
      <c r="A98">
        <v>20021</v>
      </c>
      <c r="B98" s="5">
        <v>2.1499999999999998E-2</v>
      </c>
      <c r="C98" s="6">
        <v>-2.5000000000000001E-3</v>
      </c>
      <c r="D98" s="7">
        <v>1.9E-2</v>
      </c>
      <c r="I98" s="5">
        <f t="shared" si="6"/>
        <v>2.1499999999999998E-2</v>
      </c>
      <c r="J98" s="6">
        <f t="shared" si="7"/>
        <v>1.1320592731002917E-2</v>
      </c>
      <c r="K98" s="7">
        <f t="shared" si="8"/>
        <v>3.306398547471967E-2</v>
      </c>
    </row>
    <row r="99" spans="1:11" x14ac:dyDescent="0.25">
      <c r="A99">
        <v>20014</v>
      </c>
      <c r="B99" s="5">
        <v>2.18E-2</v>
      </c>
      <c r="C99" s="6">
        <v>-9.4999999999999998E-3</v>
      </c>
      <c r="D99" s="7">
        <v>1.23E-2</v>
      </c>
      <c r="I99" s="5">
        <f t="shared" si="6"/>
        <v>2.18E-2</v>
      </c>
      <c r="J99" s="6">
        <f t="shared" si="7"/>
        <v>-1.246155558521491E-2</v>
      </c>
      <c r="K99" s="7">
        <f t="shared" si="8"/>
        <v>9.066782503027504E-3</v>
      </c>
    </row>
    <row r="100" spans="1:11" x14ac:dyDescent="0.25">
      <c r="A100">
        <v>20013</v>
      </c>
      <c r="B100" s="5">
        <v>2.1000000000000001E-2</v>
      </c>
      <c r="C100" s="6">
        <v>-8.0000000000000002E-3</v>
      </c>
      <c r="D100" s="7">
        <v>1.3100000000000001E-2</v>
      </c>
      <c r="I100" s="5">
        <f t="shared" si="6"/>
        <v>2.1000000000000001E-2</v>
      </c>
      <c r="J100" s="6">
        <f t="shared" si="7"/>
        <v>-1.945134826283099E-2</v>
      </c>
      <c r="K100" s="7">
        <f t="shared" si="8"/>
        <v>1.1401734236493599E-3</v>
      </c>
    </row>
    <row r="101" spans="1:11" x14ac:dyDescent="0.25">
      <c r="A101">
        <v>20012</v>
      </c>
      <c r="B101" s="5">
        <v>2.12E-2</v>
      </c>
      <c r="C101" s="6">
        <v>-2.2000000000000001E-3</v>
      </c>
      <c r="D101" s="7">
        <v>1.9E-2</v>
      </c>
      <c r="I101" s="5">
        <f t="shared" si="6"/>
        <v>2.12E-2</v>
      </c>
      <c r="J101" s="6">
        <f t="shared" si="7"/>
        <v>-7.7282370924011672E-3</v>
      </c>
      <c r="K101" s="7">
        <f t="shared" si="8"/>
        <v>1.3307924281240169E-2</v>
      </c>
    </row>
    <row r="102" spans="1:11" x14ac:dyDescent="0.25">
      <c r="A102">
        <v>20011</v>
      </c>
      <c r="B102" s="5">
        <v>2.1700000000000001E-2</v>
      </c>
      <c r="C102" s="6">
        <v>5.9999999999999995E-4</v>
      </c>
      <c r="D102" s="7">
        <v>2.24E-2</v>
      </c>
      <c r="I102" s="5">
        <f t="shared" si="6"/>
        <v>2.1700000000000001E-2</v>
      </c>
      <c r="J102" s="6">
        <f t="shared" si="7"/>
        <v>1.2446222340859642E-2</v>
      </c>
      <c r="K102" s="7">
        <f t="shared" si="8"/>
        <v>3.4416305365656319E-2</v>
      </c>
    </row>
    <row r="103" spans="1:11" x14ac:dyDescent="0.25">
      <c r="A103">
        <v>20004</v>
      </c>
      <c r="B103" s="5">
        <v>2.1600000000000001E-2</v>
      </c>
      <c r="C103" s="6">
        <v>-5.4000000000000003E-3</v>
      </c>
      <c r="D103" s="7">
        <v>1.6199999999999999E-2</v>
      </c>
      <c r="I103" s="5">
        <f t="shared" ref="I103:I134" si="9">+B103</f>
        <v>2.1600000000000001E-2</v>
      </c>
      <c r="J103" s="6">
        <f t="shared" ref="J103:J134" si="10">(C103-($C$2*C104))/(1-$C$2)</f>
        <v>-1.4876977872687717E-2</v>
      </c>
      <c r="K103" s="7">
        <f t="shared" ref="K103:K134" si="11">(1+I103)*(1+J103)-1</f>
        <v>6.4016794052623727E-3</v>
      </c>
    </row>
    <row r="104" spans="1:11" x14ac:dyDescent="0.25">
      <c r="A104">
        <v>20003</v>
      </c>
      <c r="B104" s="5">
        <v>1.9800000000000002E-2</v>
      </c>
      <c r="C104" s="6">
        <v>-5.9999999999999995E-4</v>
      </c>
      <c r="D104" s="7">
        <v>1.9199999999999998E-2</v>
      </c>
      <c r="I104" s="5">
        <f t="shared" si="9"/>
        <v>1.9800000000000002E-2</v>
      </c>
      <c r="J104" s="6">
        <f t="shared" si="10"/>
        <v>-1.3897481560573093E-3</v>
      </c>
      <c r="K104" s="7">
        <f t="shared" si="11"/>
        <v>1.8382734830452829E-2</v>
      </c>
    </row>
    <row r="105" spans="1:11" x14ac:dyDescent="0.25">
      <c r="A105">
        <v>20002</v>
      </c>
      <c r="B105" s="5">
        <v>2.07E-2</v>
      </c>
      <c r="C105" s="6">
        <v>-2.0000000000000001E-4</v>
      </c>
      <c r="D105" s="7">
        <v>2.0500000000000001E-2</v>
      </c>
      <c r="I105" s="5">
        <f t="shared" si="9"/>
        <v>2.07E-2</v>
      </c>
      <c r="J105" s="6">
        <f t="shared" si="10"/>
        <v>-2.5629609856727226E-6</v>
      </c>
      <c r="K105" s="7">
        <f t="shared" si="11"/>
        <v>2.0697383985721851E-2</v>
      </c>
    </row>
    <row r="106" spans="1:11" x14ac:dyDescent="0.25">
      <c r="A106">
        <v>20001</v>
      </c>
      <c r="B106" s="5">
        <v>2.0400000000000001E-2</v>
      </c>
      <c r="C106" s="6">
        <v>-2.9999999999999997E-4</v>
      </c>
      <c r="D106" s="7">
        <v>2.01E-2</v>
      </c>
      <c r="I106" s="5">
        <f t="shared" si="9"/>
        <v>2.0400000000000001E-2</v>
      </c>
      <c r="J106" s="6">
        <f t="shared" si="10"/>
        <v>-1.1553911223816661E-2</v>
      </c>
      <c r="K106" s="7">
        <f t="shared" si="11"/>
        <v>8.6103889872175543E-3</v>
      </c>
    </row>
    <row r="107" spans="1:11" x14ac:dyDescent="0.25">
      <c r="A107">
        <v>19994</v>
      </c>
      <c r="B107" s="5">
        <v>2.0500000000000001E-2</v>
      </c>
      <c r="C107" s="6">
        <v>5.4000000000000003E-3</v>
      </c>
      <c r="D107" s="7">
        <v>2.5899999999999999E-2</v>
      </c>
      <c r="I107" s="5">
        <f t="shared" si="9"/>
        <v>2.0500000000000001E-2</v>
      </c>
      <c r="J107" s="6">
        <f t="shared" si="10"/>
        <v>1.2705170443530114E-2</v>
      </c>
      <c r="K107" s="7">
        <f t="shared" si="11"/>
        <v>3.346562643762252E-2</v>
      </c>
    </row>
    <row r="108" spans="1:11" x14ac:dyDescent="0.25">
      <c r="A108">
        <v>19993</v>
      </c>
      <c r="B108" s="5">
        <v>1.9900000000000001E-2</v>
      </c>
      <c r="C108" s="6">
        <v>1.6999999999999999E-3</v>
      </c>
      <c r="D108" s="7">
        <v>2.1600000000000001E-2</v>
      </c>
      <c r="I108" s="5">
        <f t="shared" si="9"/>
        <v>1.9900000000000001E-2</v>
      </c>
      <c r="J108" s="6">
        <f t="shared" si="10"/>
        <v>2.4897481560573094E-3</v>
      </c>
      <c r="K108" s="7">
        <f t="shared" si="11"/>
        <v>2.2439294144362965E-2</v>
      </c>
    </row>
    <row r="109" spans="1:11" x14ac:dyDescent="0.25">
      <c r="A109">
        <v>19992</v>
      </c>
      <c r="B109" s="5">
        <v>2.1299999999999999E-2</v>
      </c>
      <c r="C109" s="6">
        <v>1.2999999999999999E-3</v>
      </c>
      <c r="D109" s="7">
        <v>2.2599999999999999E-2</v>
      </c>
      <c r="I109" s="5">
        <f t="shared" si="9"/>
        <v>2.1299999999999999E-2</v>
      </c>
      <c r="J109" s="6">
        <f t="shared" si="10"/>
        <v>9.0512592197134465E-4</v>
      </c>
      <c r="K109" s="7">
        <f t="shared" si="11"/>
        <v>2.2224405104109612E-2</v>
      </c>
    </row>
    <row r="110" spans="1:11" x14ac:dyDescent="0.25">
      <c r="A110">
        <v>19991</v>
      </c>
      <c r="B110" s="5">
        <v>2.06E-2</v>
      </c>
      <c r="C110" s="6">
        <v>1.5E-3</v>
      </c>
      <c r="D110" s="7">
        <v>2.2100000000000002E-2</v>
      </c>
      <c r="I110" s="5">
        <f t="shared" si="9"/>
        <v>2.06E-2</v>
      </c>
      <c r="J110" s="6">
        <f t="shared" si="10"/>
        <v>-1.5084711277203502E-2</v>
      </c>
      <c r="K110" s="7">
        <f t="shared" si="11"/>
        <v>5.2045436704861725E-3</v>
      </c>
    </row>
    <row r="111" spans="1:11" x14ac:dyDescent="0.25">
      <c r="A111">
        <v>19984</v>
      </c>
      <c r="B111" s="5">
        <v>2.1399999999999999E-2</v>
      </c>
      <c r="C111" s="6">
        <v>9.9000000000000008E-3</v>
      </c>
      <c r="D111" s="7">
        <v>3.1300000000000001E-2</v>
      </c>
      <c r="I111" s="5">
        <f t="shared" si="9"/>
        <v>2.1399999999999999E-2</v>
      </c>
      <c r="J111" s="6">
        <f t="shared" si="10"/>
        <v>1.5033363014372515E-2</v>
      </c>
      <c r="K111" s="7">
        <f t="shared" si="11"/>
        <v>3.6755076982880164E-2</v>
      </c>
    </row>
    <row r="112" spans="1:11" x14ac:dyDescent="0.25">
      <c r="A112">
        <v>19983</v>
      </c>
      <c r="B112" s="5">
        <v>2.0400000000000001E-2</v>
      </c>
      <c r="C112" s="6">
        <v>7.3000000000000001E-3</v>
      </c>
      <c r="D112" s="7">
        <v>2.76E-2</v>
      </c>
      <c r="I112" s="5">
        <f t="shared" si="9"/>
        <v>2.0400000000000001E-2</v>
      </c>
      <c r="J112" s="6">
        <f t="shared" si="10"/>
        <v>-6.9154668090315712E-3</v>
      </c>
      <c r="K112" s="7">
        <f t="shared" si="11"/>
        <v>1.3343457668064218E-2</v>
      </c>
    </row>
    <row r="113" spans="1:11" x14ac:dyDescent="0.25">
      <c r="A113">
        <v>19982</v>
      </c>
      <c r="B113" s="5">
        <v>2.07E-2</v>
      </c>
      <c r="C113" s="6">
        <v>1.4500000000000001E-2</v>
      </c>
      <c r="D113" s="7">
        <v>3.5200000000000002E-2</v>
      </c>
      <c r="I113" s="5">
        <f t="shared" si="9"/>
        <v>2.07E-2</v>
      </c>
      <c r="J113" s="6">
        <f t="shared" si="10"/>
        <v>2.8123155691988592E-2</v>
      </c>
      <c r="K113" s="7">
        <f t="shared" si="11"/>
        <v>4.9405305014812662E-2</v>
      </c>
    </row>
    <row r="114" spans="1:11" x14ac:dyDescent="0.25">
      <c r="A114">
        <v>19981</v>
      </c>
      <c r="B114" s="5">
        <v>2.1600000000000001E-2</v>
      </c>
      <c r="C114" s="6">
        <v>7.6E-3</v>
      </c>
      <c r="D114" s="7">
        <v>2.9100000000000001E-2</v>
      </c>
      <c r="I114" s="5">
        <f t="shared" si="9"/>
        <v>2.1600000000000001E-2</v>
      </c>
      <c r="J114" s="6">
        <f t="shared" si="10"/>
        <v>4.2435703367564364E-3</v>
      </c>
      <c r="K114" s="7">
        <f t="shared" si="11"/>
        <v>2.5935231456030383E-2</v>
      </c>
    </row>
    <row r="115" spans="1:11" x14ac:dyDescent="0.25">
      <c r="A115">
        <v>19974</v>
      </c>
      <c r="B115" s="5">
        <v>2.1499999999999998E-2</v>
      </c>
      <c r="C115" s="6">
        <v>9.2999999999999992E-3</v>
      </c>
      <c r="D115" s="7">
        <v>3.0700000000000002E-2</v>
      </c>
      <c r="I115" s="5">
        <f t="shared" si="9"/>
        <v>2.1499999999999998E-2</v>
      </c>
      <c r="J115" s="6">
        <f t="shared" si="10"/>
        <v>2.2133407535931279E-2</v>
      </c>
      <c r="K115" s="7">
        <f t="shared" si="11"/>
        <v>4.4109275797953762E-2</v>
      </c>
    </row>
    <row r="116" spans="1:11" x14ac:dyDescent="0.25">
      <c r="A116">
        <v>19973</v>
      </c>
      <c r="B116" s="5">
        <v>2.0500000000000001E-2</v>
      </c>
      <c r="C116" s="6">
        <v>2.8E-3</v>
      </c>
      <c r="D116" s="7">
        <v>2.3300000000000001E-2</v>
      </c>
      <c r="I116" s="5">
        <f t="shared" si="9"/>
        <v>2.0500000000000001E-2</v>
      </c>
      <c r="J116" s="6">
        <f t="shared" si="10"/>
        <v>1.6818029770017243E-2</v>
      </c>
      <c r="K116" s="7">
        <f t="shared" si="11"/>
        <v>3.7662799380302703E-2</v>
      </c>
    </row>
    <row r="117" spans="1:11" x14ac:dyDescent="0.25">
      <c r="A117">
        <v>19972</v>
      </c>
      <c r="B117" s="5">
        <v>2.0799999999999999E-2</v>
      </c>
      <c r="C117" s="6">
        <v>-4.3E-3</v>
      </c>
      <c r="D117" s="7">
        <v>1.6400000000000001E-2</v>
      </c>
      <c r="I117" s="5">
        <f t="shared" si="9"/>
        <v>2.0799999999999999E-2</v>
      </c>
      <c r="J117" s="6">
        <f t="shared" si="10"/>
        <v>2.4128593264871314E-3</v>
      </c>
      <c r="K117" s="7">
        <f t="shared" si="11"/>
        <v>2.3263046800477971E-2</v>
      </c>
    </row>
    <row r="118" spans="1:11" x14ac:dyDescent="0.25">
      <c r="A118">
        <v>19971</v>
      </c>
      <c r="B118" s="5">
        <v>2.01E-2</v>
      </c>
      <c r="C118" s="6">
        <v>-7.7000000000000002E-3</v>
      </c>
      <c r="D118" s="7">
        <v>1.24E-2</v>
      </c>
      <c r="I118" s="5">
        <f t="shared" si="9"/>
        <v>2.01E-2</v>
      </c>
      <c r="J118" s="6">
        <f t="shared" si="10"/>
        <v>1.6979629876790924E-2</v>
      </c>
      <c r="K118" s="7">
        <f t="shared" si="11"/>
        <v>3.7420920437314598E-2</v>
      </c>
    </row>
    <row r="119" spans="1:11" x14ac:dyDescent="0.25">
      <c r="A119">
        <v>19964</v>
      </c>
      <c r="B119" s="5">
        <v>2.06E-2</v>
      </c>
      <c r="C119" s="6">
        <v>-2.0199999999999999E-2</v>
      </c>
      <c r="D119" s="7">
        <v>4.0000000000000002E-4</v>
      </c>
      <c r="I119" s="5">
        <f t="shared" si="9"/>
        <v>2.06E-2</v>
      </c>
      <c r="J119" s="6">
        <f t="shared" si="10"/>
        <v>-5.5936104061593259E-2</v>
      </c>
      <c r="K119" s="7">
        <f t="shared" si="11"/>
        <v>-3.648838780526209E-2</v>
      </c>
    </row>
    <row r="120" spans="1:11" x14ac:dyDescent="0.25">
      <c r="A120">
        <v>19963</v>
      </c>
      <c r="B120" s="5">
        <v>1.95E-2</v>
      </c>
      <c r="C120" s="6">
        <v>-2.0999999999999999E-3</v>
      </c>
      <c r="D120" s="7">
        <v>1.7399999999999999E-2</v>
      </c>
      <c r="I120" s="5">
        <f t="shared" si="9"/>
        <v>1.95E-2</v>
      </c>
      <c r="J120" s="6">
        <f t="shared" si="10"/>
        <v>5.9949185995874241E-3</v>
      </c>
      <c r="K120" s="7">
        <f t="shared" si="11"/>
        <v>2.5611819512279421E-2</v>
      </c>
    </row>
    <row r="121" spans="1:11" x14ac:dyDescent="0.25">
      <c r="A121">
        <v>19962</v>
      </c>
      <c r="B121" s="5">
        <v>1.9400000000000001E-2</v>
      </c>
      <c r="C121" s="6">
        <v>-6.1999999999999998E-3</v>
      </c>
      <c r="D121" s="7">
        <v>1.32E-2</v>
      </c>
      <c r="I121" s="5">
        <f t="shared" si="9"/>
        <v>1.9400000000000001E-2</v>
      </c>
      <c r="J121" s="6">
        <f t="shared" si="10"/>
        <v>-1.212311117042982E-2</v>
      </c>
      <c r="K121" s="7">
        <f t="shared" si="11"/>
        <v>7.0417004728637878E-3</v>
      </c>
    </row>
    <row r="122" spans="1:11" x14ac:dyDescent="0.25">
      <c r="A122">
        <v>19961</v>
      </c>
      <c r="B122" s="5">
        <v>0.02</v>
      </c>
      <c r="C122" s="6">
        <v>-3.2000000000000002E-3</v>
      </c>
      <c r="D122" s="7">
        <v>1.6799999999999999E-2</v>
      </c>
      <c r="I122" s="5">
        <f t="shared" si="9"/>
        <v>0.02</v>
      </c>
      <c r="J122" s="6">
        <f t="shared" si="10"/>
        <v>4.201308193428098E-2</v>
      </c>
      <c r="K122" s="7">
        <f t="shared" si="11"/>
        <v>6.2853343572966569E-2</v>
      </c>
    </row>
    <row r="123" spans="1:11" x14ac:dyDescent="0.25">
      <c r="A123">
        <v>19954</v>
      </c>
      <c r="B123" s="5">
        <v>2.0299999999999999E-2</v>
      </c>
      <c r="C123" s="6">
        <v>-2.6100000000000002E-2</v>
      </c>
      <c r="D123" s="7">
        <v>-5.7999999999999996E-3</v>
      </c>
      <c r="I123" s="5">
        <f t="shared" si="9"/>
        <v>2.0299999999999999E-2</v>
      </c>
      <c r="J123" s="6">
        <f t="shared" si="10"/>
        <v>-6.4995096685822498E-2</v>
      </c>
      <c r="K123" s="7">
        <f t="shared" si="11"/>
        <v>-4.6014497148544664E-2</v>
      </c>
    </row>
    <row r="124" spans="1:11" x14ac:dyDescent="0.25">
      <c r="A124">
        <v>19953</v>
      </c>
      <c r="B124" s="5">
        <v>1.95E-2</v>
      </c>
      <c r="C124" s="6">
        <v>-6.4000000000000003E-3</v>
      </c>
      <c r="D124" s="7">
        <v>1.32E-2</v>
      </c>
      <c r="I124" s="5">
        <f t="shared" si="9"/>
        <v>1.95E-2</v>
      </c>
      <c r="J124" s="6">
        <f t="shared" si="10"/>
        <v>-8.769244468171929E-3</v>
      </c>
      <c r="K124" s="7">
        <f t="shared" si="11"/>
        <v>1.0559755264698767E-2</v>
      </c>
    </row>
    <row r="125" spans="1:11" x14ac:dyDescent="0.25">
      <c r="A125">
        <v>19952</v>
      </c>
      <c r="B125" s="5">
        <v>1.9800000000000002E-2</v>
      </c>
      <c r="C125" s="6">
        <v>-5.1999999999999998E-3</v>
      </c>
      <c r="D125" s="7">
        <v>1.46E-2</v>
      </c>
      <c r="I125" s="5">
        <f t="shared" si="9"/>
        <v>1.9800000000000002E-2</v>
      </c>
      <c r="J125" s="6">
        <f t="shared" si="10"/>
        <v>-1.1517985248458476E-2</v>
      </c>
      <c r="K125" s="7">
        <f t="shared" si="11"/>
        <v>8.0539586436221278E-3</v>
      </c>
    </row>
    <row r="126" spans="1:11" x14ac:dyDescent="0.25">
      <c r="A126">
        <v>19951</v>
      </c>
      <c r="B126" s="5">
        <v>1.95E-2</v>
      </c>
      <c r="C126" s="6">
        <v>-2E-3</v>
      </c>
      <c r="D126" s="7">
        <v>1.7500000000000002E-2</v>
      </c>
      <c r="I126" s="5">
        <f t="shared" si="9"/>
        <v>1.95E-2</v>
      </c>
      <c r="J126" s="6">
        <f t="shared" si="10"/>
        <v>4.3179852484584768E-3</v>
      </c>
      <c r="K126" s="7">
        <f t="shared" si="11"/>
        <v>2.3902185960803513E-2</v>
      </c>
    </row>
    <row r="127" spans="1:11" x14ac:dyDescent="0.25">
      <c r="A127">
        <v>19944</v>
      </c>
      <c r="B127" s="5">
        <v>1.9699999999999999E-2</v>
      </c>
      <c r="C127" s="6">
        <v>-5.1999999999999998E-3</v>
      </c>
      <c r="D127" s="7">
        <v>1.4500000000000001E-2</v>
      </c>
      <c r="I127" s="5">
        <f t="shared" si="9"/>
        <v>1.9699999999999999E-2</v>
      </c>
      <c r="J127" s="6">
        <f t="shared" si="10"/>
        <v>-1.9810340887060227E-2</v>
      </c>
      <c r="K127" s="7">
        <f t="shared" si="11"/>
        <v>-5.0060460253531502E-4</v>
      </c>
    </row>
    <row r="128" spans="1:11" x14ac:dyDescent="0.25">
      <c r="A128">
        <v>19943</v>
      </c>
      <c r="B128" s="5">
        <v>1.8700000000000001E-2</v>
      </c>
      <c r="C128" s="6">
        <v>2.2000000000000001E-3</v>
      </c>
      <c r="D128" s="7">
        <v>2.0799999999999999E-2</v>
      </c>
      <c r="I128" s="5">
        <f t="shared" si="9"/>
        <v>1.8700000000000001E-2</v>
      </c>
      <c r="J128" s="6">
        <f t="shared" si="10"/>
        <v>1.7600089043117537E-2</v>
      </c>
      <c r="K128" s="7">
        <f t="shared" si="11"/>
        <v>3.6629210708223781E-2</v>
      </c>
    </row>
    <row r="129" spans="1:11" x14ac:dyDescent="0.25">
      <c r="A129">
        <v>19942</v>
      </c>
      <c r="B129" s="5">
        <v>1.8200000000000001E-2</v>
      </c>
      <c r="C129" s="6">
        <v>-5.5999999999999999E-3</v>
      </c>
      <c r="D129" s="7">
        <v>1.2699999999999999E-2</v>
      </c>
      <c r="I129" s="5">
        <f t="shared" si="9"/>
        <v>1.8200000000000001E-2</v>
      </c>
      <c r="J129" s="6">
        <f t="shared" si="10"/>
        <v>-3.0333184928137439E-3</v>
      </c>
      <c r="K129" s="7">
        <f t="shared" si="11"/>
        <v>1.5111475110616945E-2</v>
      </c>
    </row>
    <row r="130" spans="1:11" x14ac:dyDescent="0.25">
      <c r="A130">
        <v>19941</v>
      </c>
      <c r="B130" s="5">
        <v>1.77E-2</v>
      </c>
      <c r="C130" s="6">
        <v>-6.8999999999999999E-3</v>
      </c>
      <c r="D130" s="7">
        <v>1.0800000000000001E-2</v>
      </c>
      <c r="I130" s="5">
        <f t="shared" si="9"/>
        <v>1.77E-2</v>
      </c>
      <c r="J130" s="6">
        <f t="shared" si="10"/>
        <v>-8.4794963121146202E-3</v>
      </c>
      <c r="K130" s="7">
        <f t="shared" si="11"/>
        <v>9.0704166031609912E-3</v>
      </c>
    </row>
    <row r="131" spans="1:11" x14ac:dyDescent="0.25">
      <c r="A131">
        <v>19934</v>
      </c>
      <c r="B131" s="5">
        <v>1.83E-2</v>
      </c>
      <c r="C131" s="6">
        <v>-6.1000000000000004E-3</v>
      </c>
      <c r="D131" s="7">
        <v>1.2200000000000001E-2</v>
      </c>
      <c r="I131" s="5">
        <f t="shared" si="9"/>
        <v>1.83E-2</v>
      </c>
      <c r="J131" s="6">
        <f t="shared" si="10"/>
        <v>-1.458979267761608E-2</v>
      </c>
      <c r="K131" s="7">
        <f t="shared" si="11"/>
        <v>3.4432141163835972E-3</v>
      </c>
    </row>
    <row r="132" spans="1:11" x14ac:dyDescent="0.25">
      <c r="A132">
        <v>19933</v>
      </c>
      <c r="B132" s="5">
        <v>1.7299999999999999E-2</v>
      </c>
      <c r="C132" s="6">
        <v>-1.8E-3</v>
      </c>
      <c r="D132" s="7">
        <v>1.55E-2</v>
      </c>
      <c r="I132" s="5">
        <f t="shared" si="9"/>
        <v>1.7299999999999999E-2</v>
      </c>
      <c r="J132" s="6">
        <f t="shared" si="10"/>
        <v>8.8616001067736792E-3</v>
      </c>
      <c r="K132" s="7">
        <f t="shared" si="11"/>
        <v>2.6314905788620946E-2</v>
      </c>
    </row>
    <row r="133" spans="1:11" x14ac:dyDescent="0.25">
      <c r="A133">
        <v>19932</v>
      </c>
      <c r="B133" s="5">
        <v>1.7500000000000002E-2</v>
      </c>
      <c r="C133" s="6">
        <v>-7.1999999999999998E-3</v>
      </c>
      <c r="D133" s="7">
        <v>1.03E-2</v>
      </c>
      <c r="I133" s="5">
        <f t="shared" si="9"/>
        <v>1.7500000000000002E-2</v>
      </c>
      <c r="J133" s="6">
        <f t="shared" si="10"/>
        <v>-5.8179407268997068E-3</v>
      </c>
      <c r="K133" s="7">
        <f t="shared" si="11"/>
        <v>1.1580245310379711E-2</v>
      </c>
    </row>
    <row r="134" spans="1:11" x14ac:dyDescent="0.25">
      <c r="A134">
        <v>19931</v>
      </c>
      <c r="B134" s="5">
        <v>1.7500000000000002E-2</v>
      </c>
      <c r="C134" s="6">
        <v>-7.9000000000000008E-3</v>
      </c>
      <c r="D134" s="7">
        <v>9.4999999999999998E-3</v>
      </c>
      <c r="I134" s="5">
        <f t="shared" si="9"/>
        <v>1.7500000000000002E-2</v>
      </c>
      <c r="J134" s="6">
        <f t="shared" si="10"/>
        <v>4.4025941260768107E-2</v>
      </c>
      <c r="K134" s="7">
        <f t="shared" si="11"/>
        <v>6.2296395232831703E-2</v>
      </c>
    </row>
    <row r="135" spans="1:11" x14ac:dyDescent="0.25">
      <c r="A135">
        <v>19924</v>
      </c>
      <c r="B135" s="5">
        <v>1.72E-2</v>
      </c>
      <c r="C135" s="6">
        <v>-3.4200000000000001E-2</v>
      </c>
      <c r="D135" s="7">
        <v>-1.7000000000000001E-2</v>
      </c>
      <c r="I135" s="5">
        <f t="shared" ref="I135:I166" si="12">+B135</f>
        <v>1.72E-2</v>
      </c>
      <c r="J135" s="6">
        <f t="shared" ref="J135:J166" si="13">(C135-($C$2*C136))/(1-$C$2)</f>
        <v>-7.0528415178636242E-2</v>
      </c>
      <c r="K135" s="7">
        <f t="shared" ref="K135:K166" si="14">(1+I135)*(1+J135)-1</f>
        <v>-5.4541503919708689E-2</v>
      </c>
    </row>
    <row r="136" spans="1:11" x14ac:dyDescent="0.25">
      <c r="A136">
        <v>19923</v>
      </c>
      <c r="B136" s="5">
        <v>1.6500000000000001E-2</v>
      </c>
      <c r="C136" s="6">
        <v>-1.5800000000000002E-2</v>
      </c>
      <c r="D136" s="7">
        <v>6.9999999999999999E-4</v>
      </c>
      <c r="I136" s="5">
        <f t="shared" si="12"/>
        <v>1.6500000000000001E-2</v>
      </c>
      <c r="J136" s="6">
        <f t="shared" si="13"/>
        <v>-2.0247391786814179E-4</v>
      </c>
      <c r="K136" s="7">
        <f t="shared" si="14"/>
        <v>1.6294185262486938E-2</v>
      </c>
    </row>
    <row r="137" spans="1:11" x14ac:dyDescent="0.25">
      <c r="A137">
        <v>19922</v>
      </c>
      <c r="B137" s="5">
        <v>1.6299999999999999E-2</v>
      </c>
      <c r="C137" s="6">
        <v>-2.3699999999999999E-2</v>
      </c>
      <c r="D137" s="7">
        <v>-7.4999999999999997E-3</v>
      </c>
      <c r="I137" s="5">
        <f t="shared" si="12"/>
        <v>1.6299999999999999E-2</v>
      </c>
      <c r="J137" s="6">
        <f t="shared" si="13"/>
        <v>-4.0679585355232147E-2</v>
      </c>
      <c r="K137" s="7">
        <f t="shared" si="14"/>
        <v>-2.5042662596522547E-2</v>
      </c>
    </row>
    <row r="138" spans="1:11" x14ac:dyDescent="0.25">
      <c r="A138">
        <v>19921</v>
      </c>
      <c r="B138" s="5">
        <v>1.6400000000000001E-2</v>
      </c>
      <c r="C138" s="6">
        <v>-1.5100000000000001E-2</v>
      </c>
      <c r="D138" s="7">
        <v>1.1999999999999999E-3</v>
      </c>
      <c r="I138" s="5">
        <f t="shared" si="12"/>
        <v>1.6400000000000001E-2</v>
      </c>
      <c r="J138" s="6">
        <f t="shared" si="13"/>
        <v>5.8149141474315463E-2</v>
      </c>
      <c r="K138" s="7">
        <f t="shared" si="14"/>
        <v>7.5502787394494231E-2</v>
      </c>
    </row>
    <row r="139" spans="1:11" x14ac:dyDescent="0.25">
      <c r="A139">
        <v>19914</v>
      </c>
      <c r="B139" s="5">
        <v>1.55E-2</v>
      </c>
      <c r="C139" s="6">
        <v>-5.2200000000000003E-2</v>
      </c>
      <c r="D139" s="7">
        <v>-3.6700000000000003E-2</v>
      </c>
      <c r="I139" s="5">
        <f t="shared" si="12"/>
        <v>1.55E-2</v>
      </c>
      <c r="J139" s="6">
        <f t="shared" si="13"/>
        <v>-0.1335440600739029</v>
      </c>
      <c r="K139" s="7">
        <f t="shared" si="14"/>
        <v>-0.12011399300504833</v>
      </c>
    </row>
    <row r="140" spans="1:11" x14ac:dyDescent="0.25">
      <c r="A140">
        <v>19913</v>
      </c>
      <c r="B140" s="5">
        <v>1.4500000000000001E-2</v>
      </c>
      <c r="C140" s="6">
        <v>-1.0999999999999999E-2</v>
      </c>
      <c r="D140" s="7">
        <v>3.5000000000000001E-3</v>
      </c>
      <c r="I140" s="5">
        <f t="shared" si="12"/>
        <v>1.4500000000000001E-2</v>
      </c>
      <c r="J140" s="6">
        <f t="shared" si="13"/>
        <v>-1.4553866702257891E-2</v>
      </c>
      <c r="K140" s="7">
        <f t="shared" si="14"/>
        <v>-2.6489776944071952E-4</v>
      </c>
    </row>
    <row r="141" spans="1:11" x14ac:dyDescent="0.25">
      <c r="A141">
        <v>19912</v>
      </c>
      <c r="B141" s="5">
        <v>1.54E-2</v>
      </c>
      <c r="C141" s="6">
        <v>-9.1999999999999998E-3</v>
      </c>
      <c r="D141" s="7">
        <v>6.1999999999999998E-3</v>
      </c>
      <c r="I141" s="5">
        <f t="shared" si="12"/>
        <v>1.54E-2</v>
      </c>
      <c r="J141" s="6">
        <f t="shared" si="13"/>
        <v>-1.4925674131415493E-2</v>
      </c>
      <c r="K141" s="7">
        <f t="shared" si="14"/>
        <v>2.4447048696063511E-4</v>
      </c>
    </row>
    <row r="142" spans="1:11" x14ac:dyDescent="0.25">
      <c r="A142">
        <v>19911</v>
      </c>
      <c r="B142" s="5">
        <v>1.5299999999999999E-2</v>
      </c>
      <c r="C142" s="6">
        <v>-6.3E-3</v>
      </c>
      <c r="D142" s="7">
        <v>8.9999999999999993E-3</v>
      </c>
      <c r="I142" s="5">
        <f t="shared" si="12"/>
        <v>1.5299999999999999E-2</v>
      </c>
      <c r="J142" s="6">
        <f t="shared" si="13"/>
        <v>4.9539112238166641E-3</v>
      </c>
      <c r="K142" s="7">
        <f t="shared" si="14"/>
        <v>2.0329706065541187E-2</v>
      </c>
    </row>
    <row r="143" spans="1:11" x14ac:dyDescent="0.25">
      <c r="A143">
        <v>19904</v>
      </c>
      <c r="B143" s="5">
        <v>1.5599999999999999E-2</v>
      </c>
      <c r="C143" s="6">
        <v>-1.2E-2</v>
      </c>
      <c r="D143" s="7">
        <v>3.5000000000000001E-3</v>
      </c>
      <c r="I143" s="5">
        <f t="shared" si="12"/>
        <v>1.5599999999999999E-2</v>
      </c>
      <c r="J143" s="6">
        <f t="shared" si="13"/>
        <v>-3.3520637252561686E-2</v>
      </c>
      <c r="K143" s="7">
        <f t="shared" si="14"/>
        <v>-1.8443559193701664E-2</v>
      </c>
    </row>
    <row r="144" spans="1:11" x14ac:dyDescent="0.25">
      <c r="A144">
        <v>19903</v>
      </c>
      <c r="B144" s="5">
        <v>1.47E-2</v>
      </c>
      <c r="C144" s="6">
        <v>-1.1000000000000001E-3</v>
      </c>
      <c r="D144" s="7">
        <v>1.3599999999999999E-2</v>
      </c>
      <c r="I144" s="5">
        <f t="shared" si="12"/>
        <v>1.47E-2</v>
      </c>
      <c r="J144" s="6">
        <f t="shared" si="13"/>
        <v>-2.2818074291576017E-2</v>
      </c>
      <c r="K144" s="7">
        <f t="shared" si="14"/>
        <v>-8.4534999836621827E-3</v>
      </c>
    </row>
    <row r="145" spans="1:11" x14ac:dyDescent="0.25">
      <c r="A145">
        <v>19902</v>
      </c>
      <c r="B145" s="5">
        <v>1.52E-2</v>
      </c>
      <c r="C145" s="6">
        <v>9.9000000000000008E-3</v>
      </c>
      <c r="D145" s="7">
        <v>2.5000000000000001E-2</v>
      </c>
      <c r="I145" s="5">
        <f t="shared" si="12"/>
        <v>1.52E-2</v>
      </c>
      <c r="J145" s="6">
        <f t="shared" si="13"/>
        <v>2.7077022394246489E-2</v>
      </c>
      <c r="K145" s="7">
        <f t="shared" si="14"/>
        <v>4.2688593134639019E-2</v>
      </c>
    </row>
    <row r="146" spans="1:11" x14ac:dyDescent="0.25">
      <c r="A146">
        <v>19901</v>
      </c>
      <c r="B146" s="5">
        <v>1.5100000000000001E-2</v>
      </c>
      <c r="C146" s="6">
        <v>1.1999999999999999E-3</v>
      </c>
      <c r="D146" s="7">
        <v>1.6299999999999999E-2</v>
      </c>
      <c r="I146" s="5">
        <f t="shared" si="12"/>
        <v>1.5100000000000001E-2</v>
      </c>
      <c r="J146" s="6">
        <f t="shared" si="13"/>
        <v>-4.4407956012309631E-2</v>
      </c>
      <c r="K146" s="7">
        <f t="shared" si="14"/>
        <v>-2.9978516148095657E-2</v>
      </c>
    </row>
    <row r="147" spans="1:11" x14ac:dyDescent="0.25">
      <c r="A147">
        <v>19894</v>
      </c>
      <c r="B147" s="5">
        <v>1.5299999999999999E-2</v>
      </c>
      <c r="C147" s="6">
        <v>2.4299999999999999E-2</v>
      </c>
      <c r="D147" s="7">
        <v>3.9600000000000003E-2</v>
      </c>
      <c r="I147" s="5">
        <f t="shared" si="12"/>
        <v>1.5299999999999999E-2</v>
      </c>
      <c r="J147" s="6">
        <f t="shared" si="13"/>
        <v>4.9571940993833906E-2</v>
      </c>
      <c r="K147" s="7">
        <f t="shared" si="14"/>
        <v>6.563039169103968E-2</v>
      </c>
    </row>
    <row r="148" spans="1:11" x14ac:dyDescent="0.25">
      <c r="A148">
        <v>19893</v>
      </c>
      <c r="B148" s="5">
        <v>1.4500000000000001E-2</v>
      </c>
      <c r="C148" s="6">
        <v>1.15E-2</v>
      </c>
      <c r="D148" s="7">
        <v>2.5999999999999999E-2</v>
      </c>
      <c r="I148" s="5">
        <f t="shared" si="12"/>
        <v>1.4500000000000001E-2</v>
      </c>
      <c r="J148" s="6">
        <f t="shared" si="13"/>
        <v>5.3794517905558503E-3</v>
      </c>
      <c r="K148" s="7">
        <f t="shared" si="14"/>
        <v>1.9957453841518813E-2</v>
      </c>
    </row>
    <row r="149" spans="1:11" x14ac:dyDescent="0.25">
      <c r="A149">
        <v>19892</v>
      </c>
      <c r="B149" s="5">
        <v>1.55E-2</v>
      </c>
      <c r="C149" s="6">
        <v>1.46E-2</v>
      </c>
      <c r="D149" s="7">
        <v>3.0200000000000001E-2</v>
      </c>
      <c r="I149" s="5">
        <f t="shared" si="12"/>
        <v>1.55E-2</v>
      </c>
      <c r="J149" s="6">
        <f t="shared" si="13"/>
        <v>2.763084457494561E-2</v>
      </c>
      <c r="K149" s="7">
        <f t="shared" si="14"/>
        <v>4.3559122665857375E-2</v>
      </c>
    </row>
    <row r="150" spans="1:11" x14ac:dyDescent="0.25">
      <c r="A150">
        <v>19891</v>
      </c>
      <c r="B150" s="5">
        <v>1.61E-2</v>
      </c>
      <c r="C150" s="6">
        <v>8.0000000000000002E-3</v>
      </c>
      <c r="D150" s="7">
        <v>2.41E-2</v>
      </c>
      <c r="I150" s="5">
        <f t="shared" si="12"/>
        <v>1.61E-2</v>
      </c>
      <c r="J150" s="6">
        <f t="shared" si="13"/>
        <v>-7.0185067449673663E-2</v>
      </c>
      <c r="K150" s="7">
        <f t="shared" si="14"/>
        <v>-5.5215047035613418E-2</v>
      </c>
    </row>
    <row r="151" spans="1:11" x14ac:dyDescent="0.25">
      <c r="A151">
        <v>19884</v>
      </c>
      <c r="B151" s="5">
        <v>1.7299999999999999E-2</v>
      </c>
      <c r="C151" s="6">
        <v>4.7600000000000003E-2</v>
      </c>
      <c r="D151" s="7">
        <v>6.4899999999999999E-2</v>
      </c>
      <c r="I151" s="5">
        <f t="shared" si="12"/>
        <v>1.7299999999999999E-2</v>
      </c>
      <c r="J151" s="6">
        <f t="shared" si="13"/>
        <v>0.12124401555234414</v>
      </c>
      <c r="K151" s="7">
        <f t="shared" si="14"/>
        <v>0.14064153702139981</v>
      </c>
    </row>
    <row r="152" spans="1:11" x14ac:dyDescent="0.25">
      <c r="A152">
        <v>19883</v>
      </c>
      <c r="B152" s="5">
        <v>1.61E-2</v>
      </c>
      <c r="C152" s="6">
        <v>1.03E-2</v>
      </c>
      <c r="D152" s="7">
        <v>2.64E-2</v>
      </c>
      <c r="I152" s="5">
        <f t="shared" si="12"/>
        <v>1.61E-2</v>
      </c>
      <c r="J152" s="6">
        <f t="shared" si="13"/>
        <v>1.4153332443552667E-3</v>
      </c>
      <c r="K152" s="7">
        <f t="shared" si="14"/>
        <v>1.7538120109589217E-2</v>
      </c>
    </row>
    <row r="153" spans="1:11" x14ac:dyDescent="0.25">
      <c r="A153">
        <v>19882</v>
      </c>
      <c r="B153" s="5">
        <v>1.7100000000000001E-2</v>
      </c>
      <c r="C153" s="6">
        <v>1.4800000000000001E-2</v>
      </c>
      <c r="D153" s="7">
        <v>3.1899999999999998E-2</v>
      </c>
      <c r="I153" s="5">
        <f t="shared" si="12"/>
        <v>1.7100000000000001E-2</v>
      </c>
      <c r="J153" s="6">
        <f t="shared" si="13"/>
        <v>3.9677066915805255E-2</v>
      </c>
      <c r="K153" s="7">
        <f t="shared" si="14"/>
        <v>5.7455544760065536E-2</v>
      </c>
    </row>
    <row r="154" spans="1:11" x14ac:dyDescent="0.25">
      <c r="A154">
        <v>19881</v>
      </c>
      <c r="B154" s="5">
        <v>1.6899999999999998E-2</v>
      </c>
      <c r="C154" s="6">
        <v>2.2000000000000001E-3</v>
      </c>
      <c r="D154" s="7">
        <v>1.9099999999999999E-2</v>
      </c>
      <c r="I154" s="5">
        <f t="shared" si="12"/>
        <v>1.6899999999999998E-2</v>
      </c>
      <c r="J154" s="6">
        <f t="shared" si="13"/>
        <v>-5.7425985782326869E-2</v>
      </c>
      <c r="K154" s="7">
        <f t="shared" si="14"/>
        <v>-4.1496484942048273E-2</v>
      </c>
    </row>
    <row r="155" spans="1:11" x14ac:dyDescent="0.25">
      <c r="A155">
        <v>19874</v>
      </c>
      <c r="B155" s="5">
        <v>1.77E-2</v>
      </c>
      <c r="C155" s="6">
        <v>3.2399999999999998E-2</v>
      </c>
      <c r="D155" s="7">
        <v>5.0099999999999999E-2</v>
      </c>
      <c r="I155" s="5">
        <f t="shared" si="12"/>
        <v>1.77E-2</v>
      </c>
      <c r="J155" s="6">
        <f t="shared" si="13"/>
        <v>8.4523378299782431E-2</v>
      </c>
      <c r="K155" s="7">
        <f t="shared" si="14"/>
        <v>0.10371944209568862</v>
      </c>
    </row>
    <row r="156" spans="1:11" x14ac:dyDescent="0.25">
      <c r="A156">
        <v>19873</v>
      </c>
      <c r="B156" s="5">
        <v>1.6799999999999999E-2</v>
      </c>
      <c r="C156" s="6">
        <v>6.0000000000000001E-3</v>
      </c>
      <c r="D156" s="7">
        <v>2.2800000000000001E-2</v>
      </c>
      <c r="I156" s="5">
        <f t="shared" si="12"/>
        <v>1.6799999999999999E-2</v>
      </c>
      <c r="J156" s="6">
        <f t="shared" si="13"/>
        <v>2.7432586858450571E-4</v>
      </c>
      <c r="K156" s="7">
        <f t="shared" si="14"/>
        <v>1.7078934543176549E-2</v>
      </c>
    </row>
    <row r="157" spans="1:11" x14ac:dyDescent="0.25">
      <c r="A157">
        <v>19872</v>
      </c>
      <c r="B157" s="5">
        <v>1.6899999999999998E-2</v>
      </c>
      <c r="C157" s="6">
        <v>8.8999999999999999E-3</v>
      </c>
      <c r="D157" s="7">
        <v>2.5899999999999999E-2</v>
      </c>
      <c r="I157" s="5">
        <f t="shared" si="12"/>
        <v>1.6899999999999998E-2</v>
      </c>
      <c r="J157" s="6">
        <f t="shared" si="13"/>
        <v>2.2128281613959935E-2</v>
      </c>
      <c r="K157" s="7">
        <f t="shared" si="14"/>
        <v>3.9402249573235792E-2</v>
      </c>
    </row>
    <row r="158" spans="1:11" x14ac:dyDescent="0.25">
      <c r="A158">
        <v>19871</v>
      </c>
      <c r="B158" s="5">
        <v>1.77E-2</v>
      </c>
      <c r="C158" s="6">
        <v>2.2000000000000001E-3</v>
      </c>
      <c r="D158" s="7">
        <v>1.9900000000000001E-2</v>
      </c>
      <c r="I158" s="5">
        <f t="shared" si="12"/>
        <v>1.77E-2</v>
      </c>
      <c r="J158" s="6">
        <f t="shared" si="13"/>
        <v>-6.3743971030785343E-2</v>
      </c>
      <c r="K158" s="7">
        <f t="shared" si="14"/>
        <v>-4.7172239318030162E-2</v>
      </c>
    </row>
    <row r="159" spans="1:11" x14ac:dyDescent="0.25">
      <c r="A159">
        <v>19864</v>
      </c>
      <c r="B159" s="5">
        <v>1.7899999999999999E-2</v>
      </c>
      <c r="C159" s="6">
        <v>3.56E-2</v>
      </c>
      <c r="D159" s="7">
        <v>5.3499999999999999E-2</v>
      </c>
      <c r="I159" s="5">
        <f t="shared" si="12"/>
        <v>1.7899999999999999E-2</v>
      </c>
      <c r="J159" s="6">
        <f t="shared" si="13"/>
        <v>0.10016191175768506</v>
      </c>
      <c r="K159" s="7">
        <f t="shared" si="14"/>
        <v>0.11985480997814757</v>
      </c>
    </row>
    <row r="160" spans="1:11" x14ac:dyDescent="0.25">
      <c r="A160">
        <v>19863</v>
      </c>
      <c r="B160" s="5">
        <v>1.7600000000000001E-2</v>
      </c>
      <c r="C160" s="6">
        <v>2.8999999999999998E-3</v>
      </c>
      <c r="D160" s="7">
        <v>2.0500000000000001E-2</v>
      </c>
      <c r="I160" s="5">
        <f t="shared" si="12"/>
        <v>1.7600000000000001E-2</v>
      </c>
      <c r="J160" s="6">
        <f t="shared" si="13"/>
        <v>-5.7872297166304057E-3</v>
      </c>
      <c r="K160" s="7">
        <f t="shared" si="14"/>
        <v>1.1710915040356928E-2</v>
      </c>
    </row>
    <row r="161" spans="1:11" x14ac:dyDescent="0.25">
      <c r="A161">
        <v>19862</v>
      </c>
      <c r="B161" s="5">
        <v>1.8800000000000001E-2</v>
      </c>
      <c r="C161" s="6">
        <v>7.3000000000000001E-3</v>
      </c>
      <c r="D161" s="7">
        <v>2.6100000000000002E-2</v>
      </c>
      <c r="I161" s="5">
        <f t="shared" si="12"/>
        <v>1.8800000000000001E-2</v>
      </c>
      <c r="J161" s="6">
        <f t="shared" si="13"/>
        <v>1.8751348262830991E-2</v>
      </c>
      <c r="K161" s="7">
        <f t="shared" si="14"/>
        <v>3.7903873610172223E-2</v>
      </c>
    </row>
    <row r="162" spans="1:11" x14ac:dyDescent="0.25">
      <c r="A162">
        <v>19861</v>
      </c>
      <c r="B162" s="5">
        <v>1.8499999999999999E-2</v>
      </c>
      <c r="C162" s="6">
        <v>1.5E-3</v>
      </c>
      <c r="D162" s="7">
        <v>0.02</v>
      </c>
      <c r="I162" s="5">
        <f t="shared" si="12"/>
        <v>1.8499999999999999E-2</v>
      </c>
      <c r="J162" s="6">
        <f t="shared" si="13"/>
        <v>-7.8264563761788267E-2</v>
      </c>
      <c r="K162" s="7">
        <f t="shared" si="14"/>
        <v>-6.1212458191381325E-2</v>
      </c>
    </row>
    <row r="163" spans="1:11" x14ac:dyDescent="0.25">
      <c r="A163">
        <v>19854</v>
      </c>
      <c r="B163" s="5">
        <v>1.7399999999999999E-2</v>
      </c>
      <c r="C163" s="6">
        <v>4.19E-2</v>
      </c>
      <c r="D163" s="7">
        <v>5.9200000000000003E-2</v>
      </c>
      <c r="I163" s="5">
        <f t="shared" si="12"/>
        <v>1.7399999999999999E-2</v>
      </c>
      <c r="J163" s="6">
        <f t="shared" si="13"/>
        <v>0.12166456376178827</v>
      </c>
      <c r="K163" s="7">
        <f t="shared" si="14"/>
        <v>0.14118152717124355</v>
      </c>
    </row>
    <row r="164" spans="1:11" x14ac:dyDescent="0.25">
      <c r="A164">
        <v>19853</v>
      </c>
      <c r="B164" s="5">
        <v>1.8599999999999998E-2</v>
      </c>
      <c r="C164" s="6">
        <v>1.5E-3</v>
      </c>
      <c r="D164" s="7">
        <v>2.01E-2</v>
      </c>
      <c r="I164" s="5">
        <f t="shared" si="12"/>
        <v>1.8599999999999998E-2</v>
      </c>
      <c r="J164" s="6">
        <f t="shared" si="13"/>
        <v>-2.7523244735106128E-2</v>
      </c>
      <c r="K164" s="7">
        <f t="shared" si="14"/>
        <v>-9.4351770871791141E-3</v>
      </c>
    </row>
    <row r="165" spans="1:11" x14ac:dyDescent="0.25">
      <c r="A165">
        <v>19852</v>
      </c>
      <c r="B165" s="5">
        <v>1.9400000000000001E-2</v>
      </c>
      <c r="C165" s="6">
        <v>1.6199999999999999E-2</v>
      </c>
      <c r="D165" s="7">
        <v>3.56E-2</v>
      </c>
      <c r="I165" s="5">
        <f t="shared" si="12"/>
        <v>1.9400000000000001E-2</v>
      </c>
      <c r="J165" s="6">
        <f t="shared" si="13"/>
        <v>4.0484755798762269E-2</v>
      </c>
      <c r="K165" s="7">
        <f t="shared" si="14"/>
        <v>6.0670160061258249E-2</v>
      </c>
    </row>
    <row r="166" spans="1:11" x14ac:dyDescent="0.25">
      <c r="A166">
        <v>19851</v>
      </c>
      <c r="B166" s="5">
        <v>1.8499999999999999E-2</v>
      </c>
      <c r="C166" s="6">
        <v>3.8999999999999998E-3</v>
      </c>
      <c r="D166" s="7">
        <v>2.24E-2</v>
      </c>
      <c r="I166" s="5">
        <f t="shared" si="12"/>
        <v>1.8499999999999999E-2</v>
      </c>
      <c r="J166" s="6">
        <f t="shared" si="13"/>
        <v>-7.0731200747415762E-2</v>
      </c>
      <c r="K166" s="7">
        <f t="shared" si="14"/>
        <v>-5.3539727961243067E-2</v>
      </c>
    </row>
    <row r="167" spans="1:11" x14ac:dyDescent="0.25">
      <c r="A167">
        <v>19844</v>
      </c>
      <c r="B167" s="5">
        <v>2.0199999999999999E-2</v>
      </c>
      <c r="C167" s="6">
        <v>4.1700000000000001E-2</v>
      </c>
      <c r="D167" s="7">
        <v>6.1899999999999997E-2</v>
      </c>
      <c r="I167" s="5">
        <f t="shared" ref="I167:I194" si="15">+B167</f>
        <v>2.0199999999999999E-2</v>
      </c>
      <c r="J167" s="6">
        <f t="shared" ref="J167:J194" si="16">(C167-($C$2*C168))/(1-$C$2)</f>
        <v>0.10902603030388566</v>
      </c>
      <c r="K167" s="7">
        <f t="shared" ref="K167:K194" si="17">(1+I167)*(1+J167)-1</f>
        <v>0.1314283561160241</v>
      </c>
    </row>
    <row r="168" spans="1:11" x14ac:dyDescent="0.25">
      <c r="A168">
        <v>19843</v>
      </c>
      <c r="B168" s="5">
        <v>1.9599999999999999E-2</v>
      </c>
      <c r="C168" s="6">
        <v>7.6E-3</v>
      </c>
      <c r="D168" s="7">
        <v>2.7300000000000001E-2</v>
      </c>
      <c r="I168" s="5">
        <f t="shared" si="15"/>
        <v>1.9599999999999999E-2</v>
      </c>
      <c r="J168" s="6">
        <f t="shared" si="16"/>
        <v>7.0076888829570163E-3</v>
      </c>
      <c r="K168" s="7">
        <f t="shared" si="17"/>
        <v>2.6745039585063024E-2</v>
      </c>
    </row>
    <row r="169" spans="1:11" x14ac:dyDescent="0.25">
      <c r="A169">
        <v>19842</v>
      </c>
      <c r="B169" s="5">
        <v>1.8800000000000001E-2</v>
      </c>
      <c r="C169" s="6">
        <v>7.9000000000000008E-3</v>
      </c>
      <c r="D169" s="7">
        <v>2.6800000000000001E-2</v>
      </c>
      <c r="I169" s="5">
        <f t="shared" si="15"/>
        <v>1.8800000000000001E-2</v>
      </c>
      <c r="J169" s="6">
        <f t="shared" si="16"/>
        <v>-2.1123244735106121E-2</v>
      </c>
      <c r="K169" s="7">
        <f t="shared" si="17"/>
        <v>-2.720361736126109E-3</v>
      </c>
    </row>
    <row r="170" spans="1:11" x14ac:dyDescent="0.25">
      <c r="A170">
        <v>19841</v>
      </c>
      <c r="B170" s="5">
        <v>2.1000000000000001E-2</v>
      </c>
      <c r="C170" s="6">
        <v>2.2599999999999999E-2</v>
      </c>
      <c r="D170" s="7">
        <v>4.36E-2</v>
      </c>
      <c r="I170" s="5">
        <f t="shared" si="15"/>
        <v>2.1000000000000001E-2</v>
      </c>
      <c r="J170" s="6">
        <f t="shared" si="16"/>
        <v>-8.9500764270497319E-4</v>
      </c>
      <c r="K170" s="7">
        <f t="shared" si="17"/>
        <v>2.008619719679805E-2</v>
      </c>
    </row>
    <row r="171" spans="1:11" x14ac:dyDescent="0.25">
      <c r="A171">
        <v>19834</v>
      </c>
      <c r="B171" s="5">
        <v>0.02</v>
      </c>
      <c r="C171" s="6">
        <v>3.4500000000000003E-2</v>
      </c>
      <c r="D171" s="7">
        <v>5.45E-2</v>
      </c>
      <c r="I171" s="5">
        <f t="shared" si="15"/>
        <v>0.02</v>
      </c>
      <c r="J171" s="6">
        <f t="shared" si="16"/>
        <v>8.1095141207381274E-2</v>
      </c>
      <c r="K171" s="7">
        <f t="shared" si="17"/>
        <v>0.10271704403152881</v>
      </c>
    </row>
    <row r="172" spans="1:11" x14ac:dyDescent="0.25">
      <c r="A172">
        <v>19833</v>
      </c>
      <c r="B172" s="5">
        <v>2.01E-2</v>
      </c>
      <c r="C172" s="6">
        <v>1.09E-2</v>
      </c>
      <c r="D172" s="7">
        <v>3.1E-2</v>
      </c>
      <c r="I172" s="5">
        <f t="shared" si="15"/>
        <v>2.01E-2</v>
      </c>
      <c r="J172" s="6">
        <f t="shared" si="16"/>
        <v>1.8600044521558768E-2</v>
      </c>
      <c r="K172" s="7">
        <f t="shared" si="17"/>
        <v>3.9073905416442178E-2</v>
      </c>
    </row>
    <row r="173" spans="1:11" x14ac:dyDescent="0.25">
      <c r="A173">
        <v>19832</v>
      </c>
      <c r="B173" s="5">
        <v>0.02</v>
      </c>
      <c r="C173" s="6">
        <v>7.0000000000000001E-3</v>
      </c>
      <c r="D173" s="7">
        <v>2.7E-2</v>
      </c>
      <c r="I173" s="5">
        <f t="shared" si="15"/>
        <v>0.02</v>
      </c>
      <c r="J173" s="6">
        <f t="shared" si="16"/>
        <v>2.4571896472275138E-2</v>
      </c>
      <c r="K173" s="7">
        <f t="shared" si="17"/>
        <v>4.5063334401720834E-2</v>
      </c>
    </row>
    <row r="174" spans="1:11" x14ac:dyDescent="0.25">
      <c r="A174">
        <v>19831</v>
      </c>
      <c r="B174" s="5">
        <v>2.1499999999999998E-2</v>
      </c>
      <c r="C174" s="6">
        <v>-1.9E-3</v>
      </c>
      <c r="D174" s="7">
        <v>1.9599999999999999E-2</v>
      </c>
      <c r="I174" s="5">
        <f t="shared" si="15"/>
        <v>2.1499999999999998E-2</v>
      </c>
      <c r="J174" s="6">
        <f t="shared" si="16"/>
        <v>-1.2364163067759351E-2</v>
      </c>
      <c r="K174" s="7">
        <f t="shared" si="17"/>
        <v>8.8700074262839657E-3</v>
      </c>
    </row>
    <row r="175" spans="1:11" x14ac:dyDescent="0.25">
      <c r="A175">
        <v>19824</v>
      </c>
      <c r="B175" s="5">
        <v>2.3E-2</v>
      </c>
      <c r="C175" s="6">
        <v>3.3999999999999998E-3</v>
      </c>
      <c r="D175" s="7">
        <v>2.64E-2</v>
      </c>
      <c r="I175" s="5">
        <f t="shared" si="15"/>
        <v>2.3E-2</v>
      </c>
      <c r="J175" s="6">
        <f t="shared" si="16"/>
        <v>2.7487318759747945E-2</v>
      </c>
      <c r="K175" s="7">
        <f t="shared" si="17"/>
        <v>5.1119527091222139E-2</v>
      </c>
    </row>
    <row r="176" spans="1:11" x14ac:dyDescent="0.25">
      <c r="A176">
        <v>19823</v>
      </c>
      <c r="B176" s="5">
        <v>2.1000000000000001E-2</v>
      </c>
      <c r="C176" s="6">
        <v>-8.8000000000000005E-3</v>
      </c>
      <c r="D176" s="7">
        <v>1.2200000000000001E-2</v>
      </c>
      <c r="I176" s="5">
        <f t="shared" si="15"/>
        <v>2.1000000000000001E-2</v>
      </c>
      <c r="J176" s="6">
        <f t="shared" si="16"/>
        <v>-1.2551303741272222E-2</v>
      </c>
      <c r="K176" s="7">
        <f t="shared" si="17"/>
        <v>8.1851188801609354E-3</v>
      </c>
    </row>
    <row r="177" spans="1:11" x14ac:dyDescent="0.25">
      <c r="A177">
        <v>19822</v>
      </c>
      <c r="B177" s="5">
        <v>2.07E-2</v>
      </c>
      <c r="C177" s="6">
        <v>-6.8999999999999999E-3</v>
      </c>
      <c r="D177" s="7">
        <v>1.38E-2</v>
      </c>
      <c r="I177" s="5">
        <f t="shared" si="15"/>
        <v>2.07E-2</v>
      </c>
      <c r="J177" s="6">
        <f t="shared" si="16"/>
        <v>-1.2625674131415493E-2</v>
      </c>
      <c r="K177" s="7">
        <f t="shared" si="17"/>
        <v>7.8129744140642554E-3</v>
      </c>
    </row>
    <row r="178" spans="1:11" x14ac:dyDescent="0.25">
      <c r="A178">
        <v>19821</v>
      </c>
      <c r="B178" s="5">
        <v>0.02</v>
      </c>
      <c r="C178" s="6">
        <v>-4.0000000000000001E-3</v>
      </c>
      <c r="D178" s="7">
        <v>1.61E-2</v>
      </c>
      <c r="I178" s="5">
        <f t="shared" si="15"/>
        <v>0.02</v>
      </c>
      <c r="J178" s="6">
        <f t="shared" si="16"/>
        <v>-4.7041274505123368E-2</v>
      </c>
      <c r="K178" s="7">
        <f t="shared" si="17"/>
        <v>-2.7982099995225829E-2</v>
      </c>
    </row>
    <row r="179" spans="1:11" x14ac:dyDescent="0.25">
      <c r="A179">
        <v>19814</v>
      </c>
      <c r="B179" s="5">
        <v>0.02</v>
      </c>
      <c r="C179" s="6">
        <v>1.78E-2</v>
      </c>
      <c r="D179" s="7">
        <v>3.78E-2</v>
      </c>
      <c r="I179" s="5">
        <f t="shared" si="15"/>
        <v>0.02</v>
      </c>
      <c r="J179" s="6">
        <f t="shared" si="16"/>
        <v>3.7938577979461395E-2</v>
      </c>
      <c r="K179" s="7">
        <f t="shared" si="17"/>
        <v>5.8697349539050592E-2</v>
      </c>
    </row>
    <row r="180" spans="1:11" x14ac:dyDescent="0.25">
      <c r="A180">
        <v>19813</v>
      </c>
      <c r="B180" s="5">
        <v>1.9599999999999999E-2</v>
      </c>
      <c r="C180" s="6">
        <v>7.6E-3</v>
      </c>
      <c r="D180" s="7">
        <v>2.7099999999999999E-2</v>
      </c>
      <c r="I180" s="5">
        <f t="shared" si="15"/>
        <v>1.9599999999999999E-2</v>
      </c>
      <c r="J180" s="6">
        <f t="shared" si="16"/>
        <v>1.2338488936343857E-2</v>
      </c>
      <c r="K180" s="7">
        <f t="shared" si="17"/>
        <v>3.2180323319496162E-2</v>
      </c>
    </row>
    <row r="181" spans="1:11" x14ac:dyDescent="0.25">
      <c r="A181">
        <v>19812</v>
      </c>
      <c r="B181" s="5">
        <v>2.0799999999999999E-2</v>
      </c>
      <c r="C181" s="6">
        <v>5.1999999999999998E-3</v>
      </c>
      <c r="D181" s="7">
        <v>2.5999999999999999E-2</v>
      </c>
      <c r="I181" s="5">
        <f t="shared" si="15"/>
        <v>2.0799999999999999E-2</v>
      </c>
      <c r="J181" s="6">
        <f t="shared" si="16"/>
        <v>2.5930889096504376E-2</v>
      </c>
      <c r="K181" s="7">
        <f t="shared" si="17"/>
        <v>4.7270251589711654E-2</v>
      </c>
    </row>
    <row r="182" spans="1:11" x14ac:dyDescent="0.25">
      <c r="A182">
        <v>19811</v>
      </c>
      <c r="B182" s="5">
        <v>2.0500000000000001E-2</v>
      </c>
      <c r="C182" s="6">
        <v>-5.3E-3</v>
      </c>
      <c r="D182" s="7">
        <v>1.52E-2</v>
      </c>
      <c r="I182" s="5">
        <f t="shared" si="15"/>
        <v>2.0500000000000001E-2</v>
      </c>
      <c r="J182" s="6">
        <f t="shared" si="16"/>
        <v>-5.2092578246395592E-2</v>
      </c>
      <c r="K182" s="7">
        <f t="shared" si="17"/>
        <v>-3.2660476100446756E-2</v>
      </c>
    </row>
    <row r="183" spans="1:11" x14ac:dyDescent="0.25">
      <c r="A183">
        <v>19804</v>
      </c>
      <c r="B183" s="5">
        <v>2.0799999999999999E-2</v>
      </c>
      <c r="C183" s="6">
        <v>1.84E-2</v>
      </c>
      <c r="D183" s="7">
        <v>3.9300000000000002E-2</v>
      </c>
      <c r="I183" s="5">
        <f t="shared" si="15"/>
        <v>2.0799999999999999E-2</v>
      </c>
      <c r="J183" s="6">
        <f t="shared" si="16"/>
        <v>2.3730800053386843E-2</v>
      </c>
      <c r="K183" s="7">
        <f t="shared" si="17"/>
        <v>4.5024400694497313E-2</v>
      </c>
    </row>
    <row r="184" spans="1:11" x14ac:dyDescent="0.25">
      <c r="A184">
        <v>19803</v>
      </c>
      <c r="B184" s="5">
        <v>1.9800000000000002E-2</v>
      </c>
      <c r="C184" s="6">
        <v>1.5699999999999999E-2</v>
      </c>
      <c r="D184" s="7">
        <v>3.5499999999999997E-2</v>
      </c>
      <c r="I184" s="5">
        <f t="shared" si="15"/>
        <v>1.9800000000000002E-2</v>
      </c>
      <c r="J184" s="6">
        <f t="shared" si="16"/>
        <v>3.9195007642704956E-2</v>
      </c>
      <c r="K184" s="7">
        <f t="shared" si="17"/>
        <v>5.9771068794030713E-2</v>
      </c>
    </row>
    <row r="185" spans="1:11" x14ac:dyDescent="0.25">
      <c r="A185">
        <v>19802</v>
      </c>
      <c r="B185" s="5">
        <v>0.02</v>
      </c>
      <c r="C185" s="6">
        <v>3.8E-3</v>
      </c>
      <c r="D185" s="7">
        <v>2.3699999999999999E-2</v>
      </c>
      <c r="I185" s="5">
        <f t="shared" si="15"/>
        <v>0.02</v>
      </c>
      <c r="J185" s="6">
        <f t="shared" si="16"/>
        <v>4.1948740780286551E-3</v>
      </c>
      <c r="K185" s="7">
        <f t="shared" si="17"/>
        <v>2.4278771559589352E-2</v>
      </c>
    </row>
    <row r="186" spans="1:11" x14ac:dyDescent="0.25">
      <c r="A186">
        <v>19801</v>
      </c>
      <c r="B186" s="5">
        <v>2.01E-2</v>
      </c>
      <c r="C186" s="6">
        <v>3.5999999999999999E-3</v>
      </c>
      <c r="D186" s="7">
        <v>2.3699999999999999E-2</v>
      </c>
      <c r="I186" s="5">
        <f t="shared" si="15"/>
        <v>2.01E-2</v>
      </c>
      <c r="J186" s="6">
        <f t="shared" si="16"/>
        <v>-3.1543792944550279E-2</v>
      </c>
      <c r="K186" s="7">
        <f t="shared" si="17"/>
        <v>-1.2077823182735647E-2</v>
      </c>
    </row>
    <row r="187" spans="1:11" x14ac:dyDescent="0.25">
      <c r="A187">
        <v>19794</v>
      </c>
      <c r="B187" s="5">
        <v>2.2599999999999999E-2</v>
      </c>
      <c r="C187" s="6">
        <v>2.1399999999999999E-2</v>
      </c>
      <c r="D187" s="7">
        <v>4.3999999999999997E-2</v>
      </c>
      <c r="I187" s="5">
        <f t="shared" si="15"/>
        <v>2.2599999999999999E-2</v>
      </c>
      <c r="J187" s="6">
        <f t="shared" si="16"/>
        <v>5.3779674398349686E-2</v>
      </c>
      <c r="K187" s="7">
        <f t="shared" si="17"/>
        <v>7.7595095039752371E-2</v>
      </c>
    </row>
    <row r="188" spans="1:11" x14ac:dyDescent="0.25">
      <c r="A188">
        <v>19793</v>
      </c>
      <c r="B188" s="5">
        <v>0.02</v>
      </c>
      <c r="C188" s="6">
        <v>5.0000000000000001E-3</v>
      </c>
      <c r="D188" s="7">
        <v>2.5000000000000001E-2</v>
      </c>
      <c r="I188" s="5">
        <f t="shared" si="15"/>
        <v>0.02</v>
      </c>
      <c r="J188" s="6">
        <f t="shared" si="16"/>
        <v>3.0271940993833912E-2</v>
      </c>
      <c r="K188" s="7">
        <f t="shared" si="17"/>
        <v>5.0877379813710544E-2</v>
      </c>
    </row>
    <row r="189" spans="1:11" x14ac:dyDescent="0.25">
      <c r="A189">
        <v>19792</v>
      </c>
      <c r="B189" s="5">
        <v>2.3400000000000001E-2</v>
      </c>
      <c r="C189" s="6">
        <v>-7.7999999999999996E-3</v>
      </c>
      <c r="D189" s="7">
        <v>1.5599999999999999E-2</v>
      </c>
      <c r="I189" s="5">
        <f t="shared" si="15"/>
        <v>2.3400000000000001E-2</v>
      </c>
      <c r="J189" s="6">
        <f t="shared" si="16"/>
        <v>-3.0307822447633321E-2</v>
      </c>
      <c r="K189" s="7">
        <f t="shared" si="17"/>
        <v>-7.6170254929078807E-3</v>
      </c>
    </row>
    <row r="190" spans="1:11" x14ac:dyDescent="0.25">
      <c r="A190">
        <v>19791</v>
      </c>
      <c r="B190" s="5">
        <v>0.02</v>
      </c>
      <c r="C190" s="6">
        <v>3.5999999999999999E-3</v>
      </c>
      <c r="D190" s="7">
        <v>2.3599999999999999E-2</v>
      </c>
      <c r="I190" s="5">
        <f t="shared" si="15"/>
        <v>0.02</v>
      </c>
      <c r="J190" s="6">
        <f t="shared" si="16"/>
        <v>-1.9282370924011689E-3</v>
      </c>
      <c r="K190" s="7">
        <f t="shared" si="17"/>
        <v>1.8033198165750886E-2</v>
      </c>
    </row>
    <row r="191" spans="1:11" x14ac:dyDescent="0.25">
      <c r="A191">
        <v>19784</v>
      </c>
      <c r="B191" s="5">
        <v>1.9199999999999998E-2</v>
      </c>
      <c r="C191" s="6">
        <v>6.4000000000000003E-3</v>
      </c>
      <c r="D191" s="7">
        <v>2.5600000000000001E-2</v>
      </c>
      <c r="I191" s="5">
        <f t="shared" si="15"/>
        <v>1.9199999999999998E-2</v>
      </c>
      <c r="J191" s="6">
        <f t="shared" si="16"/>
        <v>6.0051259219713457E-3</v>
      </c>
      <c r="K191" s="7">
        <f t="shared" si="17"/>
        <v>2.5320424339673187E-2</v>
      </c>
    </row>
    <row r="192" spans="1:11" x14ac:dyDescent="0.25">
      <c r="A192">
        <v>19783</v>
      </c>
      <c r="B192" s="5">
        <v>2.0500000000000001E-2</v>
      </c>
      <c r="C192" s="6">
        <v>6.6E-3</v>
      </c>
      <c r="D192" s="7">
        <v>2.7099999999999999E-2</v>
      </c>
      <c r="I192" s="5">
        <f t="shared" si="15"/>
        <v>2.0500000000000001E-2</v>
      </c>
      <c r="J192" s="6">
        <f t="shared" si="16"/>
        <v>1.2917985248458478E-2</v>
      </c>
      <c r="K192" s="7">
        <f t="shared" si="17"/>
        <v>3.368280394605172E-2</v>
      </c>
    </row>
    <row r="193" spans="1:11" x14ac:dyDescent="0.25">
      <c r="A193">
        <v>19782</v>
      </c>
      <c r="B193" s="5">
        <v>2.12E-2</v>
      </c>
      <c r="C193" s="6">
        <v>3.3999999999999998E-3</v>
      </c>
      <c r="D193" s="7">
        <v>2.46E-2</v>
      </c>
      <c r="I193" s="5">
        <f t="shared" si="15"/>
        <v>2.12E-2</v>
      </c>
      <c r="J193" s="6">
        <f t="shared" si="16"/>
        <v>-4.3000445215587687E-3</v>
      </c>
      <c r="K193" s="7">
        <f t="shared" si="17"/>
        <v>1.6808794534584282E-2</v>
      </c>
    </row>
    <row r="194" spans="1:11" x14ac:dyDescent="0.25">
      <c r="A194">
        <v>19781</v>
      </c>
      <c r="B194" s="8">
        <v>2.0500000000000001E-2</v>
      </c>
      <c r="C194" s="9">
        <v>7.3000000000000001E-3</v>
      </c>
      <c r="D194" s="10">
        <v>2.7799999999999998E-2</v>
      </c>
      <c r="I194" s="8">
        <f t="shared" si="15"/>
        <v>2.0500000000000001E-2</v>
      </c>
      <c r="J194" s="9">
        <f t="shared" si="16"/>
        <v>2.17129038480459E-2</v>
      </c>
      <c r="K194" s="10">
        <f t="shared" si="17"/>
        <v>4.2658018376930729E-2</v>
      </c>
    </row>
  </sheetData>
  <mergeCells count="8">
    <mergeCell ref="M4:N4"/>
    <mergeCell ref="M3:N3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8"/>
  <sheetViews>
    <sheetView showGridLines="0" workbookViewId="0">
      <selection activeCell="K7" sqref="K7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5" width="12.7109375" customWidth="1"/>
  </cols>
  <sheetData>
    <row r="1" spans="1:14" x14ac:dyDescent="0.25">
      <c r="A1" s="66" t="s">
        <v>17</v>
      </c>
      <c r="B1" s="65"/>
      <c r="C1" s="15" t="s">
        <v>14</v>
      </c>
    </row>
    <row r="2" spans="1:14" x14ac:dyDescent="0.25">
      <c r="A2" s="64" t="s">
        <v>18</v>
      </c>
      <c r="B2" s="65"/>
      <c r="C2" s="18">
        <f>CORREL(C7:C27,C9:C29)</f>
        <v>0.35923676403689803</v>
      </c>
    </row>
    <row r="3" spans="1:14" x14ac:dyDescent="0.25">
      <c r="F3" s="61" t="s">
        <v>1</v>
      </c>
      <c r="G3" s="60"/>
      <c r="M3" s="61" t="s">
        <v>19</v>
      </c>
      <c r="N3" s="60"/>
    </row>
    <row r="4" spans="1:14" x14ac:dyDescent="0.25">
      <c r="F4" s="62">
        <f>STDEV(D7:D29)*SQRT(4)</f>
        <v>3.9474835131962878E-2</v>
      </c>
      <c r="G4" s="63"/>
      <c r="M4" s="67">
        <f>STDEV(K7:K29)*SQRT(4)</f>
        <v>6.1603622146780813E-2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7.4000000000000003E-3</v>
      </c>
      <c r="C7" s="6">
        <v>1.7999999999999999E-2</v>
      </c>
      <c r="D7" s="7">
        <v>2.53E-2</v>
      </c>
      <c r="I7" s="5">
        <f t="shared" ref="I7:I29" si="0">+B7</f>
        <v>7.4000000000000003E-3</v>
      </c>
      <c r="J7" s="6">
        <f t="shared" ref="J7:J29" si="1">(C7-($C$2*C8))/(1-$C$2)</f>
        <v>-1.2859764563348149E-3</v>
      </c>
      <c r="K7" s="7">
        <f t="shared" ref="K7:K29" si="2">(1+I7)*(1+J7)-1</f>
        <v>6.1045073178884746E-3</v>
      </c>
    </row>
    <row r="8" spans="1:14" x14ac:dyDescent="0.25">
      <c r="A8">
        <v>20243</v>
      </c>
      <c r="B8" s="5">
        <v>3.5000000000000001E-3</v>
      </c>
      <c r="C8" s="6">
        <v>5.2400000000000002E-2</v>
      </c>
      <c r="D8" s="7">
        <v>5.5899999999999998E-2</v>
      </c>
      <c r="I8" s="5">
        <f t="shared" si="0"/>
        <v>3.5000000000000001E-3</v>
      </c>
      <c r="J8" s="6">
        <f t="shared" si="1"/>
        <v>8.547769217801611E-2</v>
      </c>
      <c r="K8" s="7">
        <f t="shared" si="2"/>
        <v>8.9276864100639175E-2</v>
      </c>
    </row>
    <row r="9" spans="1:14" x14ac:dyDescent="0.25">
      <c r="A9">
        <v>20242</v>
      </c>
      <c r="B9" s="5">
        <v>8.3999999999999995E-3</v>
      </c>
      <c r="C9" s="6">
        <v>-6.6E-3</v>
      </c>
      <c r="D9" s="7">
        <v>1.9E-3</v>
      </c>
      <c r="I9" s="5">
        <f t="shared" si="0"/>
        <v>8.3999999999999995E-3</v>
      </c>
      <c r="J9" s="6">
        <f t="shared" si="1"/>
        <v>-1.8821926940351716E-2</v>
      </c>
      <c r="K9" s="7">
        <f t="shared" si="2"/>
        <v>-1.0580031126650624E-2</v>
      </c>
    </row>
    <row r="10" spans="1:14" x14ac:dyDescent="0.25">
      <c r="A10">
        <v>20241</v>
      </c>
      <c r="B10" s="5">
        <v>1.12E-2</v>
      </c>
      <c r="C10" s="6">
        <v>1.52E-2</v>
      </c>
      <c r="D10" s="7">
        <v>2.6499999999999999E-2</v>
      </c>
      <c r="I10" s="5">
        <f t="shared" si="0"/>
        <v>1.12E-2</v>
      </c>
      <c r="J10" s="6">
        <f t="shared" si="1"/>
        <v>2.8991715721681296E-2</v>
      </c>
      <c r="K10" s="7">
        <f t="shared" si="2"/>
        <v>4.051642293776414E-2</v>
      </c>
    </row>
    <row r="11" spans="1:14" x14ac:dyDescent="0.25">
      <c r="A11">
        <v>20234</v>
      </c>
      <c r="B11" s="5">
        <v>1.21E-2</v>
      </c>
      <c r="C11" s="6">
        <v>-9.4000000000000004E-3</v>
      </c>
      <c r="D11" s="7">
        <v>2.7000000000000001E-3</v>
      </c>
      <c r="I11" s="5">
        <f t="shared" si="0"/>
        <v>1.21E-2</v>
      </c>
      <c r="J11" s="6">
        <f t="shared" si="1"/>
        <v>-1.2875960872944065E-2</v>
      </c>
      <c r="K11" s="7">
        <f t="shared" si="2"/>
        <v>-9.317599995066761E-4</v>
      </c>
    </row>
    <row r="12" spans="1:14" x14ac:dyDescent="0.25">
      <c r="A12">
        <v>20233</v>
      </c>
      <c r="B12" s="5">
        <v>1.04E-2</v>
      </c>
      <c r="C12" s="6">
        <v>-3.2000000000000002E-3</v>
      </c>
      <c r="D12" s="7">
        <v>7.1000000000000004E-3</v>
      </c>
      <c r="I12" s="5">
        <f t="shared" si="0"/>
        <v>1.04E-2</v>
      </c>
      <c r="J12" s="6">
        <f t="shared" si="1"/>
        <v>-3.4242555401899403E-3</v>
      </c>
      <c r="K12" s="7">
        <f t="shared" si="2"/>
        <v>6.9401322021920286E-3</v>
      </c>
    </row>
    <row r="13" spans="1:14" x14ac:dyDescent="0.25">
      <c r="A13">
        <v>20232</v>
      </c>
      <c r="B13" s="5">
        <v>1.0999999999999999E-2</v>
      </c>
      <c r="C13" s="6">
        <v>-2.8E-3</v>
      </c>
      <c r="D13" s="7">
        <v>8.2000000000000007E-3</v>
      </c>
      <c r="I13" s="5">
        <f t="shared" si="0"/>
        <v>1.0999999999999999E-2</v>
      </c>
      <c r="J13" s="6">
        <f t="shared" si="1"/>
        <v>-6.0517053327541256E-3</v>
      </c>
      <c r="K13" s="7">
        <f t="shared" si="2"/>
        <v>4.881725908585377E-3</v>
      </c>
    </row>
    <row r="14" spans="1:14" x14ac:dyDescent="0.25">
      <c r="A14">
        <v>20231</v>
      </c>
      <c r="B14" s="5">
        <v>1.11E-2</v>
      </c>
      <c r="C14" s="6">
        <v>3.0000000000000001E-3</v>
      </c>
      <c r="D14" s="7">
        <v>1.41E-2</v>
      </c>
      <c r="I14" s="5">
        <f t="shared" si="0"/>
        <v>1.11E-2</v>
      </c>
      <c r="J14" s="6">
        <f t="shared" si="1"/>
        <v>2.1669273720812482E-2</v>
      </c>
      <c r="K14" s="7">
        <f t="shared" si="2"/>
        <v>3.3009802659113463E-2</v>
      </c>
    </row>
    <row r="15" spans="1:14" x14ac:dyDescent="0.25">
      <c r="A15">
        <v>20224</v>
      </c>
      <c r="B15" s="5">
        <v>1.09E-2</v>
      </c>
      <c r="C15" s="6">
        <v>-3.0300000000000001E-2</v>
      </c>
      <c r="D15" s="7">
        <v>-1.9400000000000001E-2</v>
      </c>
      <c r="I15" s="5">
        <f t="shared" si="0"/>
        <v>1.09E-2</v>
      </c>
      <c r="J15" s="6">
        <f t="shared" si="1"/>
        <v>-5.0426934732047096E-2</v>
      </c>
      <c r="K15" s="7">
        <f t="shared" si="2"/>
        <v>-4.0076588320626438E-2</v>
      </c>
    </row>
    <row r="16" spans="1:14" x14ac:dyDescent="0.25">
      <c r="A16">
        <v>20223</v>
      </c>
      <c r="B16" s="5">
        <v>1.06E-2</v>
      </c>
      <c r="C16" s="6">
        <v>5.5999999999999999E-3</v>
      </c>
      <c r="D16" s="7">
        <v>1.6299999999999999E-2</v>
      </c>
      <c r="I16" s="5">
        <f t="shared" si="0"/>
        <v>1.06E-2</v>
      </c>
      <c r="J16" s="6">
        <f t="shared" si="1"/>
        <v>7.7304276318044271E-3</v>
      </c>
      <c r="K16" s="7">
        <f t="shared" si="2"/>
        <v>1.841237016470143E-2</v>
      </c>
    </row>
    <row r="17" spans="1:11" x14ac:dyDescent="0.25">
      <c r="A17">
        <v>20222</v>
      </c>
      <c r="B17" s="5">
        <v>1.3100000000000001E-2</v>
      </c>
      <c r="C17" s="6">
        <v>1.8E-3</v>
      </c>
      <c r="D17" s="7">
        <v>1.49E-2</v>
      </c>
      <c r="I17" s="5">
        <f t="shared" si="0"/>
        <v>1.3100000000000001E-2</v>
      </c>
      <c r="J17" s="6">
        <f t="shared" si="1"/>
        <v>-9.4127770094969854E-3</v>
      </c>
      <c r="K17" s="7">
        <f t="shared" si="2"/>
        <v>3.5639156116786808E-3</v>
      </c>
    </row>
    <row r="18" spans="1:11" x14ac:dyDescent="0.25">
      <c r="A18">
        <v>20221</v>
      </c>
      <c r="B18" s="5">
        <v>1.2500000000000001E-2</v>
      </c>
      <c r="C18" s="6">
        <v>2.18E-2</v>
      </c>
      <c r="D18" s="7">
        <v>3.4299999999999997E-2</v>
      </c>
      <c r="I18" s="5">
        <f t="shared" si="0"/>
        <v>1.2500000000000001E-2</v>
      </c>
      <c r="J18" s="6">
        <f t="shared" si="1"/>
        <v>3.1274796573024954E-2</v>
      </c>
      <c r="K18" s="7">
        <f t="shared" si="2"/>
        <v>4.4165731530187768E-2</v>
      </c>
    </row>
    <row r="19" spans="1:11" x14ac:dyDescent="0.25">
      <c r="A19">
        <v>20214</v>
      </c>
      <c r="B19" s="5">
        <v>1.14E-2</v>
      </c>
      <c r="C19" s="6">
        <v>4.8999999999999998E-3</v>
      </c>
      <c r="D19" s="7">
        <v>1.6299999999999999E-2</v>
      </c>
      <c r="I19" s="5">
        <f t="shared" si="0"/>
        <v>1.14E-2</v>
      </c>
      <c r="J19" s="6">
        <f t="shared" si="1"/>
        <v>-1.3264698755385116E-2</v>
      </c>
      <c r="K19" s="7">
        <f t="shared" si="2"/>
        <v>-2.0159163211964648E-3</v>
      </c>
    </row>
    <row r="20" spans="1:11" x14ac:dyDescent="0.25">
      <c r="A20">
        <v>20213</v>
      </c>
      <c r="B20" s="5">
        <v>1.1599999999999999E-2</v>
      </c>
      <c r="C20" s="6">
        <v>3.73E-2</v>
      </c>
      <c r="D20" s="7">
        <v>4.8899999999999999E-2</v>
      </c>
      <c r="I20" s="5">
        <f t="shared" si="0"/>
        <v>1.1599999999999999E-2</v>
      </c>
      <c r="J20" s="6">
        <f t="shared" si="1"/>
        <v>2.7713075656880085E-2</v>
      </c>
      <c r="K20" s="7">
        <f t="shared" si="2"/>
        <v>3.9634547334500114E-2</v>
      </c>
    </row>
    <row r="21" spans="1:11" x14ac:dyDescent="0.25">
      <c r="A21">
        <v>20212</v>
      </c>
      <c r="B21" s="5">
        <v>1.21E-2</v>
      </c>
      <c r="C21" s="6">
        <v>5.4399999999999997E-2</v>
      </c>
      <c r="D21" s="7">
        <v>6.6500000000000004E-2</v>
      </c>
      <c r="I21" s="5">
        <f t="shared" si="0"/>
        <v>1.21E-2</v>
      </c>
      <c r="J21" s="6">
        <f t="shared" si="1"/>
        <v>7.553608466290182E-2</v>
      </c>
      <c r="K21" s="7">
        <f t="shared" si="2"/>
        <v>8.8550071287323062E-2</v>
      </c>
    </row>
    <row r="22" spans="1:11" x14ac:dyDescent="0.25">
      <c r="A22">
        <v>20211</v>
      </c>
      <c r="B22" s="5">
        <v>1.1299999999999999E-2</v>
      </c>
      <c r="C22" s="6">
        <v>1.67E-2</v>
      </c>
      <c r="D22" s="7">
        <v>2.81E-2</v>
      </c>
      <c r="I22" s="5">
        <f t="shared" si="0"/>
        <v>1.1299999999999999E-2</v>
      </c>
      <c r="J22" s="6">
        <f t="shared" si="1"/>
        <v>1.5627510371790715E-3</v>
      </c>
      <c r="K22" s="7">
        <f t="shared" si="2"/>
        <v>1.2880410123899289E-2</v>
      </c>
    </row>
    <row r="23" spans="1:11" x14ac:dyDescent="0.25">
      <c r="A23">
        <v>20204</v>
      </c>
      <c r="B23" s="5">
        <v>1.15E-2</v>
      </c>
      <c r="C23" s="6">
        <v>4.3700000000000003E-2</v>
      </c>
      <c r="D23" s="7">
        <v>5.5199999999999999E-2</v>
      </c>
      <c r="I23" s="5">
        <f t="shared" si="0"/>
        <v>1.15E-2</v>
      </c>
      <c r="J23" s="6">
        <f t="shared" si="1"/>
        <v>6.1416187675005243E-2</v>
      </c>
      <c r="K23" s="7">
        <f t="shared" si="2"/>
        <v>7.362247383326781E-2</v>
      </c>
    </row>
    <row r="24" spans="1:11" x14ac:dyDescent="0.25">
      <c r="A24">
        <v>20203</v>
      </c>
      <c r="B24" s="5">
        <v>1.4500000000000001E-2</v>
      </c>
      <c r="C24" s="6">
        <v>1.21E-2</v>
      </c>
      <c r="D24" s="7">
        <v>2.6599999999999999E-2</v>
      </c>
      <c r="I24" s="5">
        <f t="shared" si="0"/>
        <v>1.4500000000000001E-2</v>
      </c>
      <c r="J24" s="6">
        <f t="shared" si="1"/>
        <v>1.8939793975793161E-2</v>
      </c>
      <c r="K24" s="7">
        <f t="shared" si="2"/>
        <v>3.3714420988442129E-2</v>
      </c>
    </row>
    <row r="25" spans="1:11" x14ac:dyDescent="0.25">
      <c r="A25">
        <v>20202</v>
      </c>
      <c r="B25" s="5">
        <v>1.18E-2</v>
      </c>
      <c r="C25" s="6">
        <v>-1E-4</v>
      </c>
      <c r="D25" s="7">
        <v>1.17E-2</v>
      </c>
      <c r="I25" s="5">
        <f t="shared" si="0"/>
        <v>1.18E-2</v>
      </c>
      <c r="J25" s="6">
        <f t="shared" si="1"/>
        <v>-4.809366343988734E-3</v>
      </c>
      <c r="K25" s="7">
        <f t="shared" si="2"/>
        <v>6.933883133152241E-3</v>
      </c>
    </row>
    <row r="26" spans="1:11" x14ac:dyDescent="0.25">
      <c r="A26">
        <v>20201</v>
      </c>
      <c r="B26" s="5">
        <v>1.1299999999999999E-2</v>
      </c>
      <c r="C26" s="6">
        <v>8.3000000000000001E-3</v>
      </c>
      <c r="D26" s="7">
        <v>1.9599999999999999E-2</v>
      </c>
      <c r="I26" s="5">
        <f t="shared" si="0"/>
        <v>1.1299999999999999E-2</v>
      </c>
      <c r="J26" s="6">
        <f t="shared" si="1"/>
        <v>2.8618031503939646E-3</v>
      </c>
      <c r="K26" s="7">
        <f t="shared" si="2"/>
        <v>1.4194141525993409E-2</v>
      </c>
    </row>
    <row r="27" spans="1:11" x14ac:dyDescent="0.25">
      <c r="A27">
        <v>20194</v>
      </c>
      <c r="B27" s="5">
        <v>1.21E-2</v>
      </c>
      <c r="C27" s="6">
        <v>1.7999999999999999E-2</v>
      </c>
      <c r="D27" s="7">
        <v>3.0099999999999998E-2</v>
      </c>
      <c r="I27" s="5">
        <f t="shared" si="0"/>
        <v>1.21E-2</v>
      </c>
      <c r="J27" s="6">
        <f t="shared" si="1"/>
        <v>1.5084677977530785E-2</v>
      </c>
      <c r="K27" s="7">
        <f t="shared" si="2"/>
        <v>2.7367202581058958E-2</v>
      </c>
    </row>
    <row r="28" spans="1:11" x14ac:dyDescent="0.25">
      <c r="A28">
        <v>20193</v>
      </c>
      <c r="B28" s="5">
        <v>1.01E-2</v>
      </c>
      <c r="C28" s="6">
        <v>2.3199999999999998E-2</v>
      </c>
      <c r="D28" s="7">
        <v>3.3300000000000003E-2</v>
      </c>
      <c r="I28" s="5">
        <f t="shared" si="0"/>
        <v>1.01E-2</v>
      </c>
      <c r="J28" s="6">
        <f t="shared" si="1"/>
        <v>3.1553518872075255E-2</v>
      </c>
      <c r="K28" s="7">
        <f t="shared" si="2"/>
        <v>4.1972209412683315E-2</v>
      </c>
    </row>
    <row r="29" spans="1:11" x14ac:dyDescent="0.25">
      <c r="A29">
        <v>20192</v>
      </c>
      <c r="B29" s="8">
        <v>7.4999999999999997E-3</v>
      </c>
      <c r="C29" s="9">
        <v>8.3000000000000001E-3</v>
      </c>
      <c r="D29" s="10">
        <v>1.5800000000000002E-2</v>
      </c>
      <c r="I29" s="8">
        <f t="shared" si="0"/>
        <v>7.4999999999999997E-3</v>
      </c>
      <c r="J29" s="9">
        <f t="shared" si="1"/>
        <v>1.2953302458941249E-2</v>
      </c>
      <c r="K29" s="10">
        <f t="shared" si="2"/>
        <v>2.0550452227383387E-2</v>
      </c>
    </row>
    <row r="30" spans="1:11" x14ac:dyDescent="0.25">
      <c r="I30" s="6"/>
      <c r="J30" s="6"/>
      <c r="K30" s="6"/>
    </row>
    <row r="31" spans="1:11" x14ac:dyDescent="0.25">
      <c r="I31" s="6"/>
      <c r="J31" s="6"/>
      <c r="K31" s="6"/>
    </row>
    <row r="32" spans="1:11" x14ac:dyDescent="0.25">
      <c r="I32" s="6"/>
      <c r="J32" s="6"/>
      <c r="K32" s="6"/>
    </row>
    <row r="33" spans="9:11" x14ac:dyDescent="0.25">
      <c r="I33" s="6"/>
      <c r="J33" s="6"/>
      <c r="K33" s="6"/>
    </row>
    <row r="34" spans="9:11" x14ac:dyDescent="0.25">
      <c r="I34" s="6"/>
      <c r="J34" s="6"/>
      <c r="K34" s="6"/>
    </row>
    <row r="35" spans="9:11" x14ac:dyDescent="0.25">
      <c r="I35" s="6"/>
      <c r="J35" s="6"/>
      <c r="K35" s="6"/>
    </row>
    <row r="36" spans="9:11" x14ac:dyDescent="0.25">
      <c r="I36" s="6"/>
      <c r="J36" s="6"/>
      <c r="K36" s="6"/>
    </row>
    <row r="37" spans="9:11" x14ac:dyDescent="0.25">
      <c r="I37" s="6"/>
      <c r="J37" s="6"/>
      <c r="K37" s="6"/>
    </row>
    <row r="38" spans="9:11" x14ac:dyDescent="0.25">
      <c r="I38" s="6"/>
      <c r="J38" s="6"/>
      <c r="K38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1"/>
  <sheetViews>
    <sheetView showGridLines="0" workbookViewId="0">
      <selection activeCell="F4" sqref="F4:G4"/>
    </sheetView>
    <sheetView workbookViewId="1">
      <selection sqref="A1:B1"/>
    </sheetView>
  </sheetViews>
  <sheetFormatPr defaultRowHeight="15" x14ac:dyDescent="0.25"/>
  <cols>
    <col min="1" max="1" width="12.7109375" customWidth="1"/>
    <col min="2" max="4" width="12.7109375" style="1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8" width="12.7109375" customWidth="1"/>
  </cols>
  <sheetData>
    <row r="1" spans="1:14" x14ac:dyDescent="0.25">
      <c r="A1" s="66" t="s">
        <v>17</v>
      </c>
      <c r="B1" s="68"/>
      <c r="C1" s="15" t="s">
        <v>11</v>
      </c>
    </row>
    <row r="2" spans="1:14" x14ac:dyDescent="0.25">
      <c r="A2" s="64" t="s">
        <v>18</v>
      </c>
      <c r="B2" s="68"/>
      <c r="C2" s="18">
        <f>CORREL(C7:C79,C9:C81)</f>
        <v>0.45714724646975385</v>
      </c>
    </row>
    <row r="3" spans="1:14" x14ac:dyDescent="0.25">
      <c r="F3" s="61" t="s">
        <v>1</v>
      </c>
      <c r="G3" s="60"/>
      <c r="M3" s="61" t="s">
        <v>19</v>
      </c>
      <c r="N3" s="60"/>
    </row>
    <row r="4" spans="1:14" x14ac:dyDescent="0.25">
      <c r="F4" s="62">
        <f t="array" ref="F4">+(STDEV(D7:D81+1)*SQRT(4))</f>
        <v>7.8523532663667031E-2</v>
      </c>
      <c r="G4" s="63"/>
      <c r="M4" s="62">
        <f t="array" ref="M4">+(STDEV(K7:K81+1)*SQRT(4))</f>
        <v>0.13237086002008167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19">
        <v>1.84E-2</v>
      </c>
      <c r="C7" s="1">
        <v>-9.4999999999999998E-3</v>
      </c>
      <c r="D7" s="20">
        <v>8.8999999999999999E-3</v>
      </c>
      <c r="I7" s="5">
        <f t="shared" ref="I7:I38" si="0">+B7</f>
        <v>1.84E-2</v>
      </c>
      <c r="J7" s="6">
        <f t="shared" ref="J7:J38" si="1">(C7-($C$2*C8))/(1-$C$2)</f>
        <v>-2.1879166319787233E-2</v>
      </c>
      <c r="K7" s="7">
        <f t="shared" ref="K7:K38" si="2">(1+I7)*(1+J7)-1</f>
        <v>-3.8817429800713787E-3</v>
      </c>
    </row>
    <row r="8" spans="1:14" x14ac:dyDescent="0.25">
      <c r="A8">
        <v>20243</v>
      </c>
      <c r="B8" s="19">
        <v>2.23E-2</v>
      </c>
      <c r="C8" s="1">
        <v>5.1999999999999998E-3</v>
      </c>
      <c r="D8" s="20">
        <v>2.75E-2</v>
      </c>
      <c r="I8" s="5">
        <f t="shared" si="0"/>
        <v>2.23E-2</v>
      </c>
      <c r="J8" s="6">
        <f t="shared" si="1"/>
        <v>7.9789965207685623E-3</v>
      </c>
      <c r="K8" s="7">
        <f t="shared" si="2"/>
        <v>3.0456928143181683E-2</v>
      </c>
    </row>
    <row r="9" spans="1:14" x14ac:dyDescent="0.25">
      <c r="A9">
        <v>20242</v>
      </c>
      <c r="B9" s="19">
        <v>1.8700000000000001E-2</v>
      </c>
      <c r="C9" s="1">
        <v>1.9E-3</v>
      </c>
      <c r="D9" s="20">
        <v>2.06E-2</v>
      </c>
      <c r="I9" s="5">
        <f t="shared" si="0"/>
        <v>1.8700000000000001E-2</v>
      </c>
      <c r="J9" s="6">
        <f t="shared" si="1"/>
        <v>5.4369046627963519E-3</v>
      </c>
      <c r="K9" s="7">
        <f t="shared" si="2"/>
        <v>2.4238574779990696E-2</v>
      </c>
    </row>
    <row r="10" spans="1:14" x14ac:dyDescent="0.25">
      <c r="A10">
        <v>20241</v>
      </c>
      <c r="B10" s="19">
        <v>1.0699999999999999E-2</v>
      </c>
      <c r="C10" s="1">
        <v>-2.3E-3</v>
      </c>
      <c r="D10" s="20">
        <v>8.3999999999999995E-3</v>
      </c>
      <c r="I10" s="5">
        <f t="shared" si="0"/>
        <v>1.0699999999999999E-2</v>
      </c>
      <c r="J10" s="6">
        <f t="shared" si="1"/>
        <v>-3.394756205151252E-3</v>
      </c>
      <c r="K10" s="7">
        <f t="shared" si="2"/>
        <v>7.2689199034534635E-3</v>
      </c>
    </row>
    <row r="11" spans="1:14" x14ac:dyDescent="0.25">
      <c r="A11">
        <v>20234</v>
      </c>
      <c r="B11" s="19">
        <v>1.89E-2</v>
      </c>
      <c r="C11" s="1">
        <v>-1E-3</v>
      </c>
      <c r="D11" s="20">
        <v>1.7899999999999999E-2</v>
      </c>
      <c r="I11" s="5">
        <f t="shared" si="0"/>
        <v>1.89E-2</v>
      </c>
      <c r="J11" s="6">
        <f t="shared" si="1"/>
        <v>9.4756205151251766E-5</v>
      </c>
      <c r="K11" s="7">
        <f t="shared" si="2"/>
        <v>1.8996547097428484E-2</v>
      </c>
    </row>
    <row r="12" spans="1:14" x14ac:dyDescent="0.25">
      <c r="A12">
        <v>20233</v>
      </c>
      <c r="B12" s="19">
        <v>2.1100000000000001E-2</v>
      </c>
      <c r="C12" s="1">
        <v>-2.3E-3</v>
      </c>
      <c r="D12" s="20">
        <v>1.8800000000000001E-2</v>
      </c>
      <c r="I12" s="5">
        <f t="shared" si="0"/>
        <v>2.1100000000000001E-2</v>
      </c>
      <c r="J12" s="6">
        <f t="shared" si="1"/>
        <v>-2.0489795408666956E-2</v>
      </c>
      <c r="K12" s="7">
        <f t="shared" si="2"/>
        <v>1.7786990821022641E-4</v>
      </c>
    </row>
    <row r="13" spans="1:14" x14ac:dyDescent="0.25">
      <c r="A13">
        <v>20232</v>
      </c>
      <c r="B13" s="19">
        <v>1.89E-2</v>
      </c>
      <c r="C13" s="1">
        <v>1.9300000000000001E-2</v>
      </c>
      <c r="D13" s="20">
        <v>3.8199999999999998E-2</v>
      </c>
      <c r="I13" s="5">
        <f t="shared" si="0"/>
        <v>1.89E-2</v>
      </c>
      <c r="J13" s="6">
        <f t="shared" si="1"/>
        <v>2.2752692647015488E-2</v>
      </c>
      <c r="K13" s="7">
        <f t="shared" si="2"/>
        <v>4.2082718538043906E-2</v>
      </c>
    </row>
    <row r="14" spans="1:14" x14ac:dyDescent="0.25">
      <c r="A14">
        <v>20231</v>
      </c>
      <c r="B14" s="19">
        <v>7.7000000000000002E-3</v>
      </c>
      <c r="C14" s="1">
        <v>1.52E-2</v>
      </c>
      <c r="D14" s="20">
        <v>2.29E-2</v>
      </c>
      <c r="I14" s="5">
        <f t="shared" si="0"/>
        <v>7.7000000000000002E-3</v>
      </c>
      <c r="J14" s="6">
        <f t="shared" si="1"/>
        <v>1.7978996520768564E-2</v>
      </c>
      <c r="K14" s="7">
        <f t="shared" si="2"/>
        <v>2.5817434793978578E-2</v>
      </c>
    </row>
    <row r="15" spans="1:14" x14ac:dyDescent="0.25">
      <c r="A15">
        <v>20224</v>
      </c>
      <c r="B15" s="19">
        <v>2.06E-2</v>
      </c>
      <c r="C15" s="1">
        <v>1.1900000000000001E-2</v>
      </c>
      <c r="D15" s="20">
        <v>3.2500000000000001E-2</v>
      </c>
      <c r="I15" s="5">
        <f t="shared" si="0"/>
        <v>2.06E-2</v>
      </c>
      <c r="J15" s="6">
        <f t="shared" si="1"/>
        <v>1.914223335715444E-2</v>
      </c>
      <c r="K15" s="7">
        <f t="shared" si="2"/>
        <v>4.0136563364311817E-2</v>
      </c>
    </row>
    <row r="16" spans="1:14" x14ac:dyDescent="0.25">
      <c r="A16">
        <v>20223</v>
      </c>
      <c r="B16" s="19">
        <v>2.3900000000000001E-2</v>
      </c>
      <c r="C16" s="1">
        <v>3.3E-3</v>
      </c>
      <c r="D16" s="20">
        <v>2.7099999999999999E-2</v>
      </c>
      <c r="I16" s="5">
        <f t="shared" si="0"/>
        <v>2.3900000000000001E-2</v>
      </c>
      <c r="J16" s="6">
        <f t="shared" si="1"/>
        <v>5.4053003945216385E-3</v>
      </c>
      <c r="K16" s="7">
        <f t="shared" si="2"/>
        <v>2.9434487073950688E-2</v>
      </c>
    </row>
    <row r="17" spans="1:11" x14ac:dyDescent="0.25">
      <c r="A17">
        <v>20222</v>
      </c>
      <c r="B17" s="19">
        <v>1.54E-2</v>
      </c>
      <c r="C17" s="1">
        <v>8.0000000000000004E-4</v>
      </c>
      <c r="D17" s="20">
        <v>1.6199999999999999E-2</v>
      </c>
      <c r="I17" s="5">
        <f t="shared" si="0"/>
        <v>1.54E-2</v>
      </c>
      <c r="J17" s="6">
        <f t="shared" si="1"/>
        <v>-1.5116070982583581E-2</v>
      </c>
      <c r="K17" s="7">
        <f t="shared" si="2"/>
        <v>5.1141524284759043E-5</v>
      </c>
    </row>
    <row r="18" spans="1:11" x14ac:dyDescent="0.25">
      <c r="A18">
        <v>20221</v>
      </c>
      <c r="B18" s="19">
        <v>7.3000000000000001E-3</v>
      </c>
      <c r="C18" s="1">
        <v>1.9699999999999999E-2</v>
      </c>
      <c r="D18" s="20">
        <v>2.7E-2</v>
      </c>
      <c r="I18" s="5">
        <f t="shared" si="0"/>
        <v>7.3000000000000001E-3</v>
      </c>
      <c r="J18" s="6">
        <f t="shared" si="1"/>
        <v>3.9523530489781467E-3</v>
      </c>
      <c r="K18" s="7">
        <f t="shared" si="2"/>
        <v>1.128120522623588E-2</v>
      </c>
    </row>
    <row r="19" spans="1:11" x14ac:dyDescent="0.25">
      <c r="A19">
        <v>20214</v>
      </c>
      <c r="B19" s="19">
        <v>1.6E-2</v>
      </c>
      <c r="C19" s="1">
        <v>3.8399999999999997E-2</v>
      </c>
      <c r="D19" s="20">
        <v>5.4399999999999997E-2</v>
      </c>
      <c r="I19" s="5">
        <f t="shared" si="0"/>
        <v>1.6E-2</v>
      </c>
      <c r="J19" s="6">
        <f t="shared" si="1"/>
        <v>6.3495180702697912E-2</v>
      </c>
      <c r="K19" s="7">
        <f t="shared" si="2"/>
        <v>8.0511103593941202E-2</v>
      </c>
    </row>
    <row r="20" spans="1:11" x14ac:dyDescent="0.25">
      <c r="A20">
        <v>20213</v>
      </c>
      <c r="B20" s="19">
        <v>1.11E-2</v>
      </c>
      <c r="C20" s="1">
        <v>8.6E-3</v>
      </c>
      <c r="D20" s="20">
        <v>1.9699999999999999E-2</v>
      </c>
      <c r="I20" s="5">
        <f t="shared" si="0"/>
        <v>1.11E-2</v>
      </c>
      <c r="J20" s="6">
        <f t="shared" si="1"/>
        <v>6.0736395265740357E-3</v>
      </c>
      <c r="K20" s="7">
        <f t="shared" si="2"/>
        <v>1.7241056925319187E-2</v>
      </c>
    </row>
    <row r="21" spans="1:11" x14ac:dyDescent="0.25">
      <c r="A21">
        <v>20212</v>
      </c>
      <c r="B21" s="19">
        <v>-1.6999999999999999E-3</v>
      </c>
      <c r="C21" s="1">
        <v>1.1599999999999999E-2</v>
      </c>
      <c r="D21" s="20">
        <v>9.9000000000000008E-3</v>
      </c>
      <c r="I21" s="5">
        <f t="shared" si="0"/>
        <v>-1.6999999999999999E-3</v>
      </c>
      <c r="J21" s="6">
        <f t="shared" si="1"/>
        <v>2.5073922524938484E-2</v>
      </c>
      <c r="K21" s="7">
        <f t="shared" si="2"/>
        <v>2.3331296856646144E-2</v>
      </c>
    </row>
    <row r="22" spans="1:11" x14ac:dyDescent="0.25">
      <c r="A22">
        <v>20211</v>
      </c>
      <c r="B22" s="19">
        <v>-1.17E-2</v>
      </c>
      <c r="C22" s="1">
        <v>-4.4000000000000003E-3</v>
      </c>
      <c r="D22" s="20">
        <v>-1.6199999999999999E-2</v>
      </c>
      <c r="I22" s="5">
        <f t="shared" si="0"/>
        <v>-1.17E-2</v>
      </c>
      <c r="J22" s="6">
        <f t="shared" si="1"/>
        <v>9.7476186511854072E-3</v>
      </c>
      <c r="K22" s="7">
        <f t="shared" si="2"/>
        <v>-2.0664284870335337E-3</v>
      </c>
    </row>
    <row r="23" spans="1:11" x14ac:dyDescent="0.25">
      <c r="A23">
        <v>20204</v>
      </c>
      <c r="B23" s="19">
        <v>-9.4999999999999998E-3</v>
      </c>
      <c r="C23" s="1">
        <v>-2.12E-2</v>
      </c>
      <c r="D23" s="20">
        <v>-3.0700000000000002E-2</v>
      </c>
      <c r="I23" s="5">
        <f t="shared" si="0"/>
        <v>-9.4999999999999998E-3</v>
      </c>
      <c r="J23" s="6">
        <f t="shared" si="1"/>
        <v>-3.2400198098855117E-2</v>
      </c>
      <c r="K23" s="7">
        <f t="shared" si="2"/>
        <v>-4.1592396216915906E-2</v>
      </c>
    </row>
    <row r="24" spans="1:11" x14ac:dyDescent="0.25">
      <c r="A24">
        <v>20203</v>
      </c>
      <c r="B24" s="19">
        <v>-1.49E-2</v>
      </c>
      <c r="C24" s="1">
        <v>-7.9000000000000008E-3</v>
      </c>
      <c r="D24" s="20">
        <v>-2.2800000000000001E-2</v>
      </c>
      <c r="I24" s="5">
        <f t="shared" si="0"/>
        <v>-1.49E-2</v>
      </c>
      <c r="J24" s="6">
        <f t="shared" si="1"/>
        <v>0.14713432105257343</v>
      </c>
      <c r="K24" s="7">
        <f t="shared" si="2"/>
        <v>0.13004201966889006</v>
      </c>
    </row>
    <row r="25" spans="1:11" x14ac:dyDescent="0.25">
      <c r="A25">
        <v>20202</v>
      </c>
      <c r="B25" s="19">
        <v>-3.2000000000000002E-3</v>
      </c>
      <c r="C25" s="1">
        <v>-0.192</v>
      </c>
      <c r="D25" s="20">
        <v>-0.1953</v>
      </c>
      <c r="I25" s="5">
        <f t="shared" si="0"/>
        <v>-3.2000000000000002E-3</v>
      </c>
      <c r="J25" s="6">
        <f t="shared" si="1"/>
        <v>-0.31890750778176441</v>
      </c>
      <c r="K25" s="7">
        <f t="shared" si="2"/>
        <v>-0.32108700375686283</v>
      </c>
    </row>
    <row r="26" spans="1:11" x14ac:dyDescent="0.25">
      <c r="A26">
        <v>20201</v>
      </c>
      <c r="B26" s="19">
        <v>1.15E-2</v>
      </c>
      <c r="C26" s="1">
        <v>-4.1300000000000003E-2</v>
      </c>
      <c r="D26" s="20">
        <v>-2.98E-2</v>
      </c>
      <c r="I26" s="5">
        <f t="shared" si="0"/>
        <v>1.15E-2</v>
      </c>
      <c r="J26" s="6">
        <f t="shared" si="1"/>
        <v>-5.763713106148792E-2</v>
      </c>
      <c r="K26" s="7">
        <f t="shared" si="2"/>
        <v>-4.6799958068694969E-2</v>
      </c>
    </row>
    <row r="27" spans="1:11" x14ac:dyDescent="0.25">
      <c r="A27">
        <v>20194</v>
      </c>
      <c r="B27" s="19">
        <v>2.18E-2</v>
      </c>
      <c r="C27" s="1">
        <v>-2.1899999999999999E-2</v>
      </c>
      <c r="D27" s="20">
        <v>-2.0000000000000001E-4</v>
      </c>
      <c r="I27" s="5">
        <f t="shared" si="0"/>
        <v>2.18E-2</v>
      </c>
      <c r="J27" s="6">
        <f t="shared" si="1"/>
        <v>-3.8321343077268782E-2</v>
      </c>
      <c r="K27" s="7">
        <f t="shared" si="2"/>
        <v>-1.7356748356353147E-2</v>
      </c>
    </row>
    <row r="28" spans="1:11" x14ac:dyDescent="0.25">
      <c r="A28">
        <v>20193</v>
      </c>
      <c r="B28" s="19">
        <v>2.46E-2</v>
      </c>
      <c r="C28" s="1">
        <v>-2.3999999999999998E-3</v>
      </c>
      <c r="D28" s="20">
        <v>2.2200000000000001E-2</v>
      </c>
      <c r="I28" s="5">
        <f t="shared" si="0"/>
        <v>2.46E-2</v>
      </c>
      <c r="J28" s="6">
        <f t="shared" si="1"/>
        <v>5.2632934360587625E-3</v>
      </c>
      <c r="K28" s="7">
        <f t="shared" si="2"/>
        <v>2.9992770454585704E-2</v>
      </c>
    </row>
    <row r="29" spans="1:11" x14ac:dyDescent="0.25">
      <c r="A29">
        <v>20192</v>
      </c>
      <c r="B29" s="19">
        <v>2.4199999999999999E-2</v>
      </c>
      <c r="C29" s="1">
        <v>-1.15E-2</v>
      </c>
      <c r="D29" s="20">
        <v>1.2699999999999999E-2</v>
      </c>
      <c r="I29" s="5">
        <f t="shared" si="0"/>
        <v>2.4199999999999999E-2</v>
      </c>
      <c r="J29" s="6">
        <f t="shared" si="1"/>
        <v>-1.6131660867947605E-2</v>
      </c>
      <c r="K29" s="7">
        <f t="shared" si="2"/>
        <v>7.6779529390480494E-3</v>
      </c>
    </row>
    <row r="30" spans="1:11" x14ac:dyDescent="0.25">
      <c r="A30">
        <v>20191</v>
      </c>
      <c r="B30" s="19">
        <v>1.77E-2</v>
      </c>
      <c r="C30" s="1">
        <v>-6.0000000000000001E-3</v>
      </c>
      <c r="D30" s="20">
        <v>1.1599999999999999E-2</v>
      </c>
      <c r="I30" s="5">
        <f t="shared" si="0"/>
        <v>1.77E-2</v>
      </c>
      <c r="J30" s="6">
        <f t="shared" si="1"/>
        <v>-5.2420918579722114E-3</v>
      </c>
      <c r="K30" s="7">
        <f t="shared" si="2"/>
        <v>1.2365123116141685E-2</v>
      </c>
    </row>
    <row r="31" spans="1:11" x14ac:dyDescent="0.25">
      <c r="A31">
        <v>20184</v>
      </c>
      <c r="B31" s="19">
        <v>2.35E-2</v>
      </c>
      <c r="C31" s="1">
        <v>-6.8999999999999999E-3</v>
      </c>
      <c r="D31" s="20">
        <v>1.66E-2</v>
      </c>
      <c r="I31" s="5">
        <f t="shared" si="0"/>
        <v>2.35E-2</v>
      </c>
      <c r="J31" s="6">
        <f t="shared" si="1"/>
        <v>-1.1784296915290201E-2</v>
      </c>
      <c r="K31" s="7">
        <f t="shared" si="2"/>
        <v>1.1438772107200679E-2</v>
      </c>
    </row>
    <row r="32" spans="1:11" x14ac:dyDescent="0.25">
      <c r="A32">
        <v>20183</v>
      </c>
      <c r="B32" s="19">
        <v>2.47E-2</v>
      </c>
      <c r="C32" s="1">
        <v>-1.1000000000000001E-3</v>
      </c>
      <c r="D32" s="20">
        <v>2.3599999999999999E-2</v>
      </c>
      <c r="I32" s="5">
        <f t="shared" si="0"/>
        <v>2.47E-2</v>
      </c>
      <c r="J32" s="6">
        <f t="shared" si="1"/>
        <v>2.9421767574815444E-3</v>
      </c>
      <c r="K32" s="7">
        <f t="shared" si="2"/>
        <v>2.7714848523391344E-2</v>
      </c>
    </row>
    <row r="33" spans="1:11" x14ac:dyDescent="0.25">
      <c r="A33">
        <v>20182</v>
      </c>
      <c r="B33" s="19">
        <v>2.0299999999999999E-2</v>
      </c>
      <c r="C33" s="1">
        <v>-5.8999999999999999E-3</v>
      </c>
      <c r="D33" s="20">
        <v>1.4500000000000001E-2</v>
      </c>
      <c r="I33" s="5">
        <f t="shared" si="0"/>
        <v>2.0299999999999999E-2</v>
      </c>
      <c r="J33" s="6">
        <f t="shared" si="1"/>
        <v>-1.2552749246688377E-2</v>
      </c>
      <c r="K33" s="7">
        <f t="shared" si="2"/>
        <v>7.4924299436038844E-3</v>
      </c>
    </row>
    <row r="34" spans="1:11" x14ac:dyDescent="0.25">
      <c r="A34">
        <v>20181</v>
      </c>
      <c r="B34" s="19">
        <v>1.72E-2</v>
      </c>
      <c r="C34" s="1">
        <v>2E-3</v>
      </c>
      <c r="D34" s="20">
        <v>1.9199999999999998E-2</v>
      </c>
      <c r="I34" s="5">
        <f t="shared" si="0"/>
        <v>1.72E-2</v>
      </c>
      <c r="J34" s="6">
        <f t="shared" si="1"/>
        <v>1.3368622130416846E-2</v>
      </c>
      <c r="K34" s="7">
        <f t="shared" si="2"/>
        <v>3.079856243106005E-2</v>
      </c>
    </row>
    <row r="35" spans="1:11" x14ac:dyDescent="0.25">
      <c r="A35">
        <v>20174</v>
      </c>
      <c r="B35" s="19">
        <v>2.3099999999999999E-2</v>
      </c>
      <c r="C35" s="1">
        <v>-1.15E-2</v>
      </c>
      <c r="D35" s="20">
        <v>1.1599999999999999E-2</v>
      </c>
      <c r="I35" s="5">
        <f t="shared" si="0"/>
        <v>2.3099999999999999E-2</v>
      </c>
      <c r="J35" s="6">
        <f t="shared" si="1"/>
        <v>-1.5542176757481546E-2</v>
      </c>
      <c r="K35" s="7">
        <f t="shared" si="2"/>
        <v>7.1987989594204382E-3</v>
      </c>
    </row>
    <row r="36" spans="1:11" x14ac:dyDescent="0.25">
      <c r="A36">
        <v>20173</v>
      </c>
      <c r="B36" s="19">
        <v>2.5499999999999998E-2</v>
      </c>
      <c r="C36" s="1">
        <v>-6.7000000000000002E-3</v>
      </c>
      <c r="D36" s="20">
        <v>1.8800000000000001E-2</v>
      </c>
      <c r="I36" s="5">
        <f t="shared" si="0"/>
        <v>2.5499999999999998E-2</v>
      </c>
      <c r="J36" s="6">
        <f t="shared" si="1"/>
        <v>-1.0236904662796354E-2</v>
      </c>
      <c r="K36" s="7">
        <f t="shared" si="2"/>
        <v>1.5002054268302478E-2</v>
      </c>
    </row>
    <row r="37" spans="1:11" x14ac:dyDescent="0.25">
      <c r="A37">
        <v>20172</v>
      </c>
      <c r="B37" s="19">
        <v>2.1999999999999999E-2</v>
      </c>
      <c r="C37" s="1">
        <v>-2.5000000000000001E-3</v>
      </c>
      <c r="D37" s="20">
        <v>1.95E-2</v>
      </c>
      <c r="I37" s="5">
        <f t="shared" si="0"/>
        <v>2.1999999999999999E-2</v>
      </c>
      <c r="J37" s="6">
        <f t="shared" si="1"/>
        <v>-2.584212015780866E-3</v>
      </c>
      <c r="K37" s="7">
        <f t="shared" si="2"/>
        <v>1.9358935319871984E-2</v>
      </c>
    </row>
    <row r="38" spans="1:11" x14ac:dyDescent="0.25">
      <c r="A38">
        <v>20171</v>
      </c>
      <c r="B38" s="19">
        <v>1.6899999999999998E-2</v>
      </c>
      <c r="C38" s="1">
        <v>-2.3999999999999998E-3</v>
      </c>
      <c r="D38" s="20">
        <v>1.4500000000000001E-2</v>
      </c>
      <c r="I38" s="5">
        <f t="shared" si="0"/>
        <v>1.6899999999999998E-2</v>
      </c>
      <c r="J38" s="6">
        <f t="shared" si="1"/>
        <v>-1.0568565530743954E-2</v>
      </c>
      <c r="K38" s="7">
        <f t="shared" si="2"/>
        <v>6.152825711786436E-3</v>
      </c>
    </row>
    <row r="39" spans="1:11" x14ac:dyDescent="0.25">
      <c r="A39">
        <v>20164</v>
      </c>
      <c r="B39" s="19">
        <v>2.5899999999999999E-2</v>
      </c>
      <c r="C39" s="1">
        <v>7.3000000000000001E-3</v>
      </c>
      <c r="D39" s="20">
        <v>3.32E-2</v>
      </c>
      <c r="I39" s="5">
        <f t="shared" ref="I39:I70" si="3">+B39</f>
        <v>2.5899999999999999E-2</v>
      </c>
      <c r="J39" s="6">
        <f t="shared" ref="J39:J70" si="4">(C39-($C$2*C40))/(1-$C$2)</f>
        <v>1.1763236836385874E-2</v>
      </c>
      <c r="K39" s="7">
        <f t="shared" ref="K39:K70" si="5">(1+I39)*(1+J39)-1</f>
        <v>3.7967904670448194E-2</v>
      </c>
    </row>
    <row r="40" spans="1:11" x14ac:dyDescent="0.25">
      <c r="A40">
        <v>20163</v>
      </c>
      <c r="B40" s="19">
        <v>2.7699999999999999E-2</v>
      </c>
      <c r="C40" s="1">
        <v>2E-3</v>
      </c>
      <c r="D40" s="20">
        <v>2.9600000000000001E-2</v>
      </c>
      <c r="I40" s="5">
        <f t="shared" si="3"/>
        <v>2.7699999999999999E-2</v>
      </c>
      <c r="J40" s="6">
        <f t="shared" si="4"/>
        <v>9.2422333571544352E-3</v>
      </c>
      <c r="K40" s="7">
        <f t="shared" si="5"/>
        <v>3.7198243221147731E-2</v>
      </c>
    </row>
    <row r="41" spans="1:11" x14ac:dyDescent="0.25">
      <c r="A41">
        <v>20162</v>
      </c>
      <c r="B41" s="19">
        <v>2.2499999999999999E-2</v>
      </c>
      <c r="C41" s="1">
        <v>-6.6E-3</v>
      </c>
      <c r="D41" s="20">
        <v>1.5800000000000002E-2</v>
      </c>
      <c r="I41" s="5">
        <f t="shared" si="3"/>
        <v>2.2499999999999999E-2</v>
      </c>
      <c r="J41" s="6">
        <f t="shared" si="4"/>
        <v>-1.9905498493376757E-2</v>
      </c>
      <c r="K41" s="7">
        <f t="shared" si="5"/>
        <v>2.1466277905222153E-3</v>
      </c>
    </row>
    <row r="42" spans="1:11" x14ac:dyDescent="0.25">
      <c r="A42">
        <v>20161</v>
      </c>
      <c r="B42" s="19">
        <v>1.83E-2</v>
      </c>
      <c r="C42" s="1">
        <v>9.1999999999999998E-3</v>
      </c>
      <c r="D42" s="20">
        <v>2.75E-2</v>
      </c>
      <c r="I42" s="5">
        <f t="shared" si="3"/>
        <v>1.83E-2</v>
      </c>
      <c r="J42" s="6">
        <f t="shared" si="4"/>
        <v>7.2631236370400932E-3</v>
      </c>
      <c r="K42" s="7">
        <f t="shared" si="5"/>
        <v>2.569603879959792E-2</v>
      </c>
    </row>
    <row r="43" spans="1:11" x14ac:dyDescent="0.25">
      <c r="A43">
        <v>20154</v>
      </c>
      <c r="B43" s="19">
        <v>2.4E-2</v>
      </c>
      <c r="C43" s="1">
        <v>1.15E-2</v>
      </c>
      <c r="D43" s="20">
        <v>3.5499999999999997E-2</v>
      </c>
      <c r="I43" s="5">
        <f t="shared" si="3"/>
        <v>2.4E-2</v>
      </c>
      <c r="J43" s="6">
        <f t="shared" si="4"/>
        <v>1.2342120157808657E-2</v>
      </c>
      <c r="K43" s="7">
        <f t="shared" si="5"/>
        <v>3.6638331041596084E-2</v>
      </c>
    </row>
    <row r="44" spans="1:11" x14ac:dyDescent="0.25">
      <c r="A44">
        <v>20153</v>
      </c>
      <c r="B44" s="19">
        <v>2.5600000000000001E-2</v>
      </c>
      <c r="C44" s="1">
        <v>1.0500000000000001E-2</v>
      </c>
      <c r="D44" s="20">
        <v>3.61E-2</v>
      </c>
      <c r="I44" s="5">
        <f t="shared" si="3"/>
        <v>2.5600000000000001E-2</v>
      </c>
      <c r="J44" s="6">
        <f t="shared" si="4"/>
        <v>1.976332173589521E-2</v>
      </c>
      <c r="K44" s="7">
        <f t="shared" si="5"/>
        <v>4.5869262772334274E-2</v>
      </c>
    </row>
    <row r="45" spans="1:11" x14ac:dyDescent="0.25">
      <c r="A45">
        <v>20152</v>
      </c>
      <c r="B45" s="19">
        <v>2.3900000000000001E-2</v>
      </c>
      <c r="C45" s="1">
        <v>-5.0000000000000001E-4</v>
      </c>
      <c r="D45" s="20">
        <v>2.3300000000000001E-2</v>
      </c>
      <c r="I45" s="5">
        <f t="shared" si="3"/>
        <v>2.3900000000000001E-2</v>
      </c>
      <c r="J45" s="6">
        <f t="shared" si="4"/>
        <v>-5.7211449784136626E-3</v>
      </c>
      <c r="K45" s="7">
        <f t="shared" si="5"/>
        <v>1.8042119656602296E-2</v>
      </c>
    </row>
    <row r="46" spans="1:11" x14ac:dyDescent="0.25">
      <c r="A46">
        <v>20151</v>
      </c>
      <c r="B46" s="19">
        <v>1.7500000000000002E-2</v>
      </c>
      <c r="C46" s="1">
        <v>5.7000000000000002E-3</v>
      </c>
      <c r="D46" s="20">
        <v>2.3199999999999998E-2</v>
      </c>
      <c r="I46" s="5">
        <f t="shared" si="3"/>
        <v>1.7500000000000002E-2</v>
      </c>
      <c r="J46" s="6">
        <f t="shared" si="4"/>
        <v>-2.215929483401359E-3</v>
      </c>
      <c r="K46" s="7">
        <f t="shared" si="5"/>
        <v>1.5245291750639156E-2</v>
      </c>
    </row>
    <row r="47" spans="1:11" x14ac:dyDescent="0.25">
      <c r="A47">
        <v>20144</v>
      </c>
      <c r="B47" s="19">
        <v>2.5000000000000001E-2</v>
      </c>
      <c r="C47" s="1">
        <v>1.5100000000000001E-2</v>
      </c>
      <c r="D47" s="20">
        <v>4.0099999999999997E-2</v>
      </c>
      <c r="I47" s="5">
        <f t="shared" si="3"/>
        <v>2.5000000000000001E-2</v>
      </c>
      <c r="J47" s="6">
        <f t="shared" si="4"/>
        <v>4.657710043172677E-3</v>
      </c>
      <c r="K47" s="7">
        <f t="shared" si="5"/>
        <v>2.9774152794251885E-2</v>
      </c>
    </row>
    <row r="48" spans="1:11" x14ac:dyDescent="0.25">
      <c r="A48">
        <v>20143</v>
      </c>
      <c r="B48" s="19">
        <v>2.7099999999999999E-2</v>
      </c>
      <c r="C48" s="1">
        <v>2.75E-2</v>
      </c>
      <c r="D48" s="20">
        <v>5.45E-2</v>
      </c>
      <c r="I48" s="5">
        <f t="shared" si="3"/>
        <v>2.7099999999999999E-2</v>
      </c>
      <c r="J48" s="6">
        <f t="shared" si="4"/>
        <v>4.2068678730089737E-2</v>
      </c>
      <c r="K48" s="7">
        <f t="shared" si="5"/>
        <v>7.0308739923675034E-2</v>
      </c>
    </row>
    <row r="49" spans="1:11" x14ac:dyDescent="0.25">
      <c r="A49">
        <v>20142</v>
      </c>
      <c r="B49" s="19">
        <v>2.12E-2</v>
      </c>
      <c r="C49" s="1">
        <v>1.0200000000000001E-2</v>
      </c>
      <c r="D49" s="20">
        <v>3.15E-2</v>
      </c>
      <c r="I49" s="5">
        <f t="shared" si="3"/>
        <v>2.12E-2</v>
      </c>
      <c r="J49" s="6">
        <f t="shared" si="4"/>
        <v>7.6736395265740364E-3</v>
      </c>
      <c r="K49" s="7">
        <f t="shared" si="5"/>
        <v>2.9036320684537431E-2</v>
      </c>
    </row>
    <row r="50" spans="1:11" x14ac:dyDescent="0.25">
      <c r="A50">
        <v>20141</v>
      </c>
      <c r="B50" s="19">
        <v>1.7500000000000002E-2</v>
      </c>
      <c r="C50" s="1">
        <v>1.32E-2</v>
      </c>
      <c r="D50" s="20">
        <v>3.0700000000000002E-2</v>
      </c>
      <c r="I50" s="5">
        <f t="shared" si="3"/>
        <v>1.7500000000000002E-2</v>
      </c>
      <c r="J50" s="6">
        <f t="shared" si="4"/>
        <v>3.0884523313981761E-2</v>
      </c>
      <c r="K50" s="7">
        <f t="shared" si="5"/>
        <v>4.8925002471976509E-2</v>
      </c>
    </row>
    <row r="51" spans="1:11" x14ac:dyDescent="0.25">
      <c r="A51">
        <v>20134</v>
      </c>
      <c r="B51" s="19">
        <v>2.3E-2</v>
      </c>
      <c r="C51" s="1">
        <v>-7.7999999999999996E-3</v>
      </c>
      <c r="D51" s="20">
        <v>1.52E-2</v>
      </c>
      <c r="I51" s="5">
        <f t="shared" si="3"/>
        <v>2.3E-2</v>
      </c>
      <c r="J51" s="6">
        <f t="shared" si="4"/>
        <v>-1.529486940449703E-2</v>
      </c>
      <c r="K51" s="7">
        <f t="shared" si="5"/>
        <v>7.3533485991994496E-3</v>
      </c>
    </row>
    <row r="52" spans="1:11" x14ac:dyDescent="0.25">
      <c r="A52">
        <v>20133</v>
      </c>
      <c r="B52" s="19">
        <v>2.47E-2</v>
      </c>
      <c r="C52" s="1">
        <v>1.1000000000000001E-3</v>
      </c>
      <c r="D52" s="20">
        <v>2.58E-2</v>
      </c>
      <c r="I52" s="5">
        <f t="shared" si="3"/>
        <v>2.47E-2</v>
      </c>
      <c r="J52" s="6">
        <f t="shared" si="4"/>
        <v>4.8053286943580834E-3</v>
      </c>
      <c r="K52" s="7">
        <f t="shared" si="5"/>
        <v>2.9624020313108623E-2</v>
      </c>
    </row>
    <row r="53" spans="1:11" x14ac:dyDescent="0.25">
      <c r="A53">
        <v>20132</v>
      </c>
      <c r="B53" s="19">
        <v>1.8100000000000002E-2</v>
      </c>
      <c r="C53" s="1">
        <v>-3.3E-3</v>
      </c>
      <c r="D53" s="20">
        <v>1.4800000000000001E-2</v>
      </c>
      <c r="I53" s="5">
        <f t="shared" si="3"/>
        <v>1.8100000000000002E-2</v>
      </c>
      <c r="J53" s="6">
        <f t="shared" si="4"/>
        <v>-1.1300141499182225E-2</v>
      </c>
      <c r="K53" s="7">
        <f t="shared" si="5"/>
        <v>6.5953259396824837E-3</v>
      </c>
    </row>
    <row r="54" spans="1:11" x14ac:dyDescent="0.25">
      <c r="A54">
        <v>20131</v>
      </c>
      <c r="B54" s="19">
        <v>1.9199999999999998E-2</v>
      </c>
      <c r="C54" s="1">
        <v>6.1999999999999998E-3</v>
      </c>
      <c r="D54" s="20">
        <v>2.5399999999999999E-2</v>
      </c>
      <c r="I54" s="5">
        <f t="shared" si="3"/>
        <v>1.9199999999999998E-2</v>
      </c>
      <c r="J54" s="6">
        <f t="shared" si="4"/>
        <v>7.5473922524938479E-3</v>
      </c>
      <c r="K54" s="7">
        <f t="shared" si="5"/>
        <v>2.6892302183741723E-2</v>
      </c>
    </row>
    <row r="55" spans="1:11" x14ac:dyDescent="0.25">
      <c r="A55">
        <v>20124</v>
      </c>
      <c r="B55" s="19">
        <v>2.0799999999999999E-2</v>
      </c>
      <c r="C55" s="1">
        <v>4.5999999999999999E-3</v>
      </c>
      <c r="D55" s="20">
        <v>2.53E-2</v>
      </c>
      <c r="I55" s="5">
        <f t="shared" si="3"/>
        <v>2.0799999999999999E-2</v>
      </c>
      <c r="J55" s="6">
        <f t="shared" si="4"/>
        <v>-1.4632651362223162E-3</v>
      </c>
      <c r="K55" s="7">
        <f t="shared" si="5"/>
        <v>1.9306298948944312E-2</v>
      </c>
    </row>
    <row r="56" spans="1:11" x14ac:dyDescent="0.25">
      <c r="A56">
        <v>20123</v>
      </c>
      <c r="B56" s="19">
        <v>2.12E-2</v>
      </c>
      <c r="C56" s="1">
        <v>1.18E-2</v>
      </c>
      <c r="D56" s="20">
        <v>3.3000000000000002E-2</v>
      </c>
      <c r="I56" s="5">
        <f t="shared" si="3"/>
        <v>2.12E-2</v>
      </c>
      <c r="J56" s="6">
        <f t="shared" si="4"/>
        <v>2.064226165699088E-2</v>
      </c>
      <c r="K56" s="7">
        <f t="shared" si="5"/>
        <v>4.2279877604119109E-2</v>
      </c>
    </row>
    <row r="57" spans="1:11" x14ac:dyDescent="0.25">
      <c r="A57">
        <v>20122</v>
      </c>
      <c r="B57" s="19">
        <v>1.8499999999999999E-2</v>
      </c>
      <c r="C57" s="1">
        <v>1.2999999999999999E-3</v>
      </c>
      <c r="D57" s="20">
        <v>1.9800000000000002E-2</v>
      </c>
      <c r="I57" s="5">
        <f t="shared" si="3"/>
        <v>1.8499999999999999E-2</v>
      </c>
      <c r="J57" s="6">
        <f t="shared" si="4"/>
        <v>-6.1948694044970326E-3</v>
      </c>
      <c r="K57" s="7">
        <f t="shared" si="5"/>
        <v>1.2190525511519779E-2</v>
      </c>
    </row>
    <row r="58" spans="1:11" x14ac:dyDescent="0.25">
      <c r="A58">
        <v>20121</v>
      </c>
      <c r="B58" s="19">
        <v>1.9900000000000001E-2</v>
      </c>
      <c r="C58" s="1">
        <v>1.0200000000000001E-2</v>
      </c>
      <c r="D58" s="20">
        <v>3.0200000000000001E-2</v>
      </c>
      <c r="I58" s="5">
        <f t="shared" si="3"/>
        <v>1.9900000000000001E-2</v>
      </c>
      <c r="J58" s="6">
        <f t="shared" si="4"/>
        <v>2.1147562051512522E-2</v>
      </c>
      <c r="K58" s="7">
        <f t="shared" si="5"/>
        <v>4.1468398536337547E-2</v>
      </c>
    </row>
    <row r="59" spans="1:11" x14ac:dyDescent="0.25">
      <c r="A59">
        <v>20114</v>
      </c>
      <c r="B59" s="19">
        <v>1.9599999999999999E-2</v>
      </c>
      <c r="C59" s="1">
        <v>-2.8E-3</v>
      </c>
      <c r="D59" s="20">
        <v>1.6899999999999998E-2</v>
      </c>
      <c r="I59" s="5">
        <f t="shared" si="3"/>
        <v>1.9599999999999999E-2</v>
      </c>
      <c r="J59" s="6">
        <f t="shared" si="4"/>
        <v>-3.9789682209321175E-3</v>
      </c>
      <c r="K59" s="7">
        <f t="shared" si="5"/>
        <v>1.5543044001937734E-2</v>
      </c>
    </row>
    <row r="60" spans="1:11" x14ac:dyDescent="0.25">
      <c r="A60">
        <v>20113</v>
      </c>
      <c r="B60" s="19">
        <v>1.8800000000000001E-2</v>
      </c>
      <c r="C60" s="1">
        <v>-1.4E-3</v>
      </c>
      <c r="D60" s="20">
        <v>1.7399999999999999E-2</v>
      </c>
      <c r="I60" s="5">
        <f t="shared" si="3"/>
        <v>1.8800000000000001E-2</v>
      </c>
      <c r="J60" s="6">
        <f t="shared" si="4"/>
        <v>-9.3159294834013594E-3</v>
      </c>
      <c r="K60" s="7">
        <f t="shared" si="5"/>
        <v>9.3089310423106753E-3</v>
      </c>
    </row>
    <row r="61" spans="1:11" x14ac:dyDescent="0.25">
      <c r="A61">
        <v>20112</v>
      </c>
      <c r="B61" s="19">
        <v>1.77E-2</v>
      </c>
      <c r="C61" s="1">
        <v>8.0000000000000002E-3</v>
      </c>
      <c r="D61" s="20">
        <v>2.5700000000000001E-2</v>
      </c>
      <c r="I61" s="5">
        <f t="shared" si="3"/>
        <v>1.77E-2</v>
      </c>
      <c r="J61" s="6">
        <f t="shared" si="4"/>
        <v>-2.1896539094847286E-3</v>
      </c>
      <c r="K61" s="7">
        <f t="shared" si="5"/>
        <v>1.5471589216317305E-2</v>
      </c>
    </row>
    <row r="62" spans="1:11" x14ac:dyDescent="0.25">
      <c r="A62">
        <v>20111</v>
      </c>
      <c r="B62" s="19">
        <v>1.9199999999999998E-2</v>
      </c>
      <c r="C62" s="1">
        <v>2.01E-2</v>
      </c>
      <c r="D62" s="20">
        <v>3.9300000000000002E-2</v>
      </c>
      <c r="I62" s="5">
        <f t="shared" si="3"/>
        <v>1.9199999999999998E-2</v>
      </c>
      <c r="J62" s="6">
        <f t="shared" si="4"/>
        <v>3.0037017862142135E-2</v>
      </c>
      <c r="K62" s="7">
        <f t="shared" si="5"/>
        <v>4.9813728605095253E-2</v>
      </c>
    </row>
    <row r="63" spans="1:11" x14ac:dyDescent="0.25">
      <c r="A63">
        <v>20104</v>
      </c>
      <c r="B63" s="19">
        <v>1.9099999999999999E-2</v>
      </c>
      <c r="C63" s="1">
        <v>8.3000000000000001E-3</v>
      </c>
      <c r="D63" s="20">
        <v>2.7400000000000001E-2</v>
      </c>
      <c r="I63" s="5">
        <f t="shared" si="3"/>
        <v>1.9099999999999999E-2</v>
      </c>
      <c r="J63" s="6">
        <f t="shared" si="4"/>
        <v>-3.4896822093211724E-3</v>
      </c>
      <c r="K63" s="7">
        <f t="shared" si="5"/>
        <v>1.5543664860480533E-2</v>
      </c>
    </row>
    <row r="64" spans="1:11" x14ac:dyDescent="0.25">
      <c r="A64">
        <v>20103</v>
      </c>
      <c r="B64" s="19">
        <v>1.7000000000000001E-2</v>
      </c>
      <c r="C64" s="1">
        <v>2.23E-2</v>
      </c>
      <c r="D64" s="20">
        <v>3.9199999999999999E-2</v>
      </c>
      <c r="I64" s="5">
        <f t="shared" si="3"/>
        <v>1.7000000000000001E-2</v>
      </c>
      <c r="J64" s="6">
        <f t="shared" si="4"/>
        <v>3.7121314777432336E-2</v>
      </c>
      <c r="K64" s="7">
        <f t="shared" si="5"/>
        <v>5.4752377128648444E-2</v>
      </c>
    </row>
    <row r="65" spans="1:11" x14ac:dyDescent="0.25">
      <c r="A65">
        <v>20102</v>
      </c>
      <c r="B65" s="19">
        <v>1.66E-2</v>
      </c>
      <c r="C65" s="1">
        <v>4.7000000000000002E-3</v>
      </c>
      <c r="D65" s="20">
        <v>2.1299999999999999E-2</v>
      </c>
      <c r="I65" s="5">
        <f t="shared" si="3"/>
        <v>1.66E-2</v>
      </c>
      <c r="J65" s="6">
        <f t="shared" si="4"/>
        <v>3.5210317790678835E-3</v>
      </c>
      <c r="K65" s="7">
        <f t="shared" si="5"/>
        <v>2.0179480906600489E-2</v>
      </c>
    </row>
    <row r="66" spans="1:11" x14ac:dyDescent="0.25">
      <c r="A66">
        <v>20101</v>
      </c>
      <c r="B66" s="19">
        <v>7.1999999999999998E-3</v>
      </c>
      <c r="C66" s="1">
        <v>6.1000000000000004E-3</v>
      </c>
      <c r="D66" s="20">
        <v>1.3299999999999999E-2</v>
      </c>
      <c r="I66" s="5">
        <f t="shared" si="3"/>
        <v>7.1999999999999998E-3</v>
      </c>
      <c r="J66" s="6">
        <f t="shared" si="4"/>
        <v>9.6712128980211309E-2</v>
      </c>
      <c r="K66" s="7">
        <f t="shared" si="5"/>
        <v>0.10460845630886895</v>
      </c>
    </row>
    <row r="67" spans="1:11" x14ac:dyDescent="0.25">
      <c r="A67">
        <v>20094</v>
      </c>
      <c r="B67" s="19">
        <v>1.6500000000000001E-2</v>
      </c>
      <c r="C67" s="1">
        <v>-0.10150000000000001</v>
      </c>
      <c r="D67" s="20">
        <v>-8.5000000000000006E-2</v>
      </c>
      <c r="I67" s="5">
        <f t="shared" si="3"/>
        <v>1.6500000000000001E-2</v>
      </c>
      <c r="J67" s="6">
        <f t="shared" si="4"/>
        <v>-0.17889084250261544</v>
      </c>
      <c r="K67" s="7">
        <f t="shared" si="5"/>
        <v>-0.16534254140390858</v>
      </c>
    </row>
    <row r="68" spans="1:11" x14ac:dyDescent="0.25">
      <c r="A68">
        <v>20093</v>
      </c>
      <c r="B68" s="19">
        <v>1.2800000000000001E-2</v>
      </c>
      <c r="C68" s="1">
        <v>-9.5999999999999992E-3</v>
      </c>
      <c r="D68" s="20">
        <v>3.2000000000000002E-3</v>
      </c>
      <c r="I68" s="5">
        <f t="shared" si="3"/>
        <v>1.2800000000000001E-2</v>
      </c>
      <c r="J68" s="6">
        <f t="shared" si="4"/>
        <v>6.9390870802451876E-2</v>
      </c>
      <c r="K68" s="7">
        <f t="shared" si="5"/>
        <v>8.3079073948723048E-2</v>
      </c>
    </row>
    <row r="69" spans="1:11" x14ac:dyDescent="0.25">
      <c r="A69">
        <v>20092</v>
      </c>
      <c r="B69" s="19">
        <v>1.38E-2</v>
      </c>
      <c r="C69" s="1">
        <v>-0.10340000000000001</v>
      </c>
      <c r="D69" s="20">
        <v>-8.9599999999999999E-2</v>
      </c>
      <c r="I69" s="5">
        <f t="shared" si="3"/>
        <v>1.38E-2</v>
      </c>
      <c r="J69" s="6">
        <f t="shared" si="4"/>
        <v>-0.16007468662052252</v>
      </c>
      <c r="K69" s="7">
        <f t="shared" si="5"/>
        <v>-0.14848371729588572</v>
      </c>
    </row>
    <row r="70" spans="1:11" x14ac:dyDescent="0.25">
      <c r="A70">
        <v>20091</v>
      </c>
      <c r="B70" s="19">
        <v>6.4000000000000003E-3</v>
      </c>
      <c r="C70" s="1">
        <v>-3.61E-2</v>
      </c>
      <c r="D70" s="20">
        <v>-2.9700000000000001E-2</v>
      </c>
      <c r="I70" s="5">
        <f t="shared" si="3"/>
        <v>6.4000000000000003E-3</v>
      </c>
      <c r="J70" s="6">
        <f t="shared" si="4"/>
        <v>4.5754079339001281E-2</v>
      </c>
      <c r="K70" s="7">
        <f t="shared" si="5"/>
        <v>5.2446905446770886E-2</v>
      </c>
    </row>
    <row r="71" spans="1:11" x14ac:dyDescent="0.25">
      <c r="A71">
        <v>20084</v>
      </c>
      <c r="B71" s="19">
        <v>1.54E-2</v>
      </c>
      <c r="C71" s="1">
        <v>-0.1333</v>
      </c>
      <c r="D71" s="20">
        <v>-0.1179</v>
      </c>
      <c r="I71" s="5">
        <f t="shared" ref="I71:I81" si="6">+B71</f>
        <v>1.54E-2</v>
      </c>
      <c r="J71" s="6">
        <f t="shared" ref="J71:J81" si="7">(C71-($C$2*C72))/(1-$C$2)</f>
        <v>-0.2412598042310696</v>
      </c>
      <c r="K71" s="7">
        <f t="shared" ref="K71:K81" si="8">(1+I71)*(1+J71)-1</f>
        <v>-0.2295752052162281</v>
      </c>
    </row>
    <row r="72" spans="1:11" x14ac:dyDescent="0.25">
      <c r="A72">
        <v>20083</v>
      </c>
      <c r="B72" s="19">
        <v>1.4E-2</v>
      </c>
      <c r="C72" s="1">
        <v>-5.1000000000000004E-3</v>
      </c>
      <c r="D72" s="20">
        <v>8.8999999999999999E-3</v>
      </c>
      <c r="I72" s="5">
        <f t="shared" si="6"/>
        <v>1.4E-2</v>
      </c>
      <c r="J72" s="6">
        <f t="shared" si="7"/>
        <v>1.2837159361324357E-2</v>
      </c>
      <c r="K72" s="7">
        <f t="shared" si="8"/>
        <v>2.7016879592382859E-2</v>
      </c>
    </row>
    <row r="73" spans="1:11" x14ac:dyDescent="0.25">
      <c r="A73">
        <v>20082</v>
      </c>
      <c r="B73" s="19">
        <v>1.5599999999999999E-2</v>
      </c>
      <c r="C73" s="1">
        <v>-2.64E-2</v>
      </c>
      <c r="D73" s="20">
        <v>-1.0800000000000001E-2</v>
      </c>
      <c r="I73" s="5">
        <f t="shared" si="6"/>
        <v>1.5599999999999999E-2</v>
      </c>
      <c r="J73" s="6">
        <f t="shared" si="7"/>
        <v>-5.040042449754667E-2</v>
      </c>
      <c r="K73" s="7">
        <f t="shared" si="8"/>
        <v>-3.5586671119708368E-2</v>
      </c>
    </row>
    <row r="74" spans="1:11" x14ac:dyDescent="0.25">
      <c r="A74">
        <v>20081</v>
      </c>
      <c r="B74" s="19">
        <v>2.7000000000000001E-3</v>
      </c>
      <c r="C74" s="1">
        <v>2.0999999999999999E-3</v>
      </c>
      <c r="D74" s="20">
        <v>4.8999999999999998E-3</v>
      </c>
      <c r="I74" s="5">
        <f t="shared" si="6"/>
        <v>2.7000000000000001E-3</v>
      </c>
      <c r="J74" s="6">
        <f t="shared" si="7"/>
        <v>-4.8895973098118375E-3</v>
      </c>
      <c r="K74" s="7">
        <f t="shared" si="8"/>
        <v>-2.2027992225484017E-3</v>
      </c>
    </row>
    <row r="75" spans="1:11" x14ac:dyDescent="0.25">
      <c r="A75">
        <v>20074</v>
      </c>
      <c r="B75" s="19">
        <v>1.46E-2</v>
      </c>
      <c r="C75" s="1">
        <v>1.04E-2</v>
      </c>
      <c r="D75" s="20">
        <v>2.5000000000000001E-2</v>
      </c>
      <c r="I75" s="5">
        <f t="shared" si="6"/>
        <v>1.46E-2</v>
      </c>
      <c r="J75" s="6">
        <f t="shared" si="7"/>
        <v>1.6042205057317988E-2</v>
      </c>
      <c r="K75" s="7">
        <f t="shared" si="8"/>
        <v>3.0876421251154751E-2</v>
      </c>
    </row>
    <row r="76" spans="1:11" x14ac:dyDescent="0.25">
      <c r="A76">
        <v>20073</v>
      </c>
      <c r="B76" s="19">
        <v>1.4500000000000001E-2</v>
      </c>
      <c r="C76" s="1">
        <v>3.7000000000000002E-3</v>
      </c>
      <c r="D76" s="20">
        <v>1.8200000000000001E-2</v>
      </c>
      <c r="I76" s="5">
        <f t="shared" si="6"/>
        <v>1.4500000000000001E-2</v>
      </c>
      <c r="J76" s="6">
        <f t="shared" si="7"/>
        <v>-3.7732311764185837E-2</v>
      </c>
      <c r="K76" s="7">
        <f t="shared" si="8"/>
        <v>-2.3779430284766478E-2</v>
      </c>
    </row>
    <row r="77" spans="1:11" x14ac:dyDescent="0.25">
      <c r="A77">
        <v>20072</v>
      </c>
      <c r="B77" s="19">
        <v>1.8700000000000001E-2</v>
      </c>
      <c r="C77" s="1">
        <v>5.2900000000000003E-2</v>
      </c>
      <c r="D77" s="20">
        <v>7.1499999999999994E-2</v>
      </c>
      <c r="I77" s="5">
        <f t="shared" si="6"/>
        <v>1.8700000000000001E-2</v>
      </c>
      <c r="J77" s="6">
        <f t="shared" si="7"/>
        <v>8.178472141283688E-2</v>
      </c>
      <c r="K77" s="7">
        <f t="shared" si="8"/>
        <v>0.10201409570325692</v>
      </c>
    </row>
    <row r="78" spans="1:11" x14ac:dyDescent="0.25">
      <c r="A78">
        <v>20071</v>
      </c>
      <c r="B78" s="19">
        <v>1.12E-2</v>
      </c>
      <c r="C78" s="1">
        <v>1.8599999999999998E-2</v>
      </c>
      <c r="D78" s="20">
        <v>2.98E-2</v>
      </c>
      <c r="I78" s="5">
        <f t="shared" si="6"/>
        <v>1.12E-2</v>
      </c>
      <c r="J78" s="6">
        <f t="shared" si="7"/>
        <v>-3.0411393184463734E-2</v>
      </c>
      <c r="K78" s="7">
        <f t="shared" si="8"/>
        <v>-1.9552000788129575E-2</v>
      </c>
    </row>
    <row r="79" spans="1:11" x14ac:dyDescent="0.25">
      <c r="A79">
        <v>20064</v>
      </c>
      <c r="B79" s="19">
        <v>2.3800000000000002E-2</v>
      </c>
      <c r="C79" s="1">
        <v>7.6799999999999993E-2</v>
      </c>
      <c r="D79" s="20">
        <v>0.10059999999999999</v>
      </c>
      <c r="I79" s="5">
        <f t="shared" si="6"/>
        <v>2.3800000000000002E-2</v>
      </c>
      <c r="J79" s="6">
        <f t="shared" si="7"/>
        <v>0.13465365484145461</v>
      </c>
      <c r="K79" s="7">
        <f t="shared" si="8"/>
        <v>0.16165841182668128</v>
      </c>
    </row>
    <row r="80" spans="1:11" x14ac:dyDescent="0.25">
      <c r="A80">
        <v>20063</v>
      </c>
      <c r="B80" s="19">
        <v>2.1499999999999998E-2</v>
      </c>
      <c r="C80" s="1">
        <v>8.0999999999999996E-3</v>
      </c>
      <c r="D80" s="20">
        <v>2.9600000000000001E-2</v>
      </c>
      <c r="I80" s="5">
        <f t="shared" si="6"/>
        <v>2.1499999999999998E-2</v>
      </c>
      <c r="J80" s="6">
        <f t="shared" si="7"/>
        <v>5.321003479231437E-3</v>
      </c>
      <c r="K80" s="7">
        <f t="shared" si="8"/>
        <v>2.6935405054035133E-2</v>
      </c>
    </row>
    <row r="81" spans="1:11" x14ac:dyDescent="0.25">
      <c r="A81">
        <v>20062</v>
      </c>
      <c r="B81" s="21">
        <v>2.7400000000000001E-2</v>
      </c>
      <c r="C81" s="22">
        <v>1.14E-2</v>
      </c>
      <c r="D81" s="23">
        <v>3.8899999999999997E-2</v>
      </c>
      <c r="I81" s="8">
        <f t="shared" si="6"/>
        <v>2.7400000000000001E-2</v>
      </c>
      <c r="J81" s="9">
        <f t="shared" si="7"/>
        <v>2.100016979901867E-2</v>
      </c>
      <c r="K81" s="10">
        <f t="shared" si="8"/>
        <v>4.8975574451511905E-2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3"/>
  <sheetViews>
    <sheetView showGridLines="0" workbookViewId="0">
      <selection activeCell="F4" sqref="F4:G4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5" width="12.7109375" customWidth="1"/>
  </cols>
  <sheetData>
    <row r="1" spans="1:14" x14ac:dyDescent="0.25">
      <c r="A1" s="66" t="s">
        <v>17</v>
      </c>
      <c r="B1" s="65"/>
      <c r="C1" s="15" t="s">
        <v>10</v>
      </c>
    </row>
    <row r="2" spans="1:14" x14ac:dyDescent="0.25">
      <c r="A2" s="64" t="s">
        <v>18</v>
      </c>
      <c r="B2" s="65"/>
      <c r="C2" s="18">
        <f>CORREL(C7:C81,C9:C83)</f>
        <v>0.59465820479690423</v>
      </c>
    </row>
    <row r="3" spans="1:14" x14ac:dyDescent="0.25">
      <c r="F3" s="61" t="s">
        <v>1</v>
      </c>
      <c r="G3" s="60"/>
      <c r="M3" s="61" t="s">
        <v>19</v>
      </c>
      <c r="N3" s="60"/>
    </row>
    <row r="4" spans="1:14" x14ac:dyDescent="0.25">
      <c r="F4" s="62">
        <f>STDEV(D7:D83)*SQRT(4)</f>
        <v>8.4101628460895084E-2</v>
      </c>
      <c r="G4" s="63"/>
      <c r="M4" s="62">
        <f>STDEV(K7:K83)*SQRT(4)</f>
        <v>0.15417380228553659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1.1599999999999999E-2</v>
      </c>
      <c r="C7" s="6">
        <v>-2.24E-2</v>
      </c>
      <c r="D7" s="7">
        <v>-1.0800000000000001E-2</v>
      </c>
      <c r="I7" s="5">
        <f t="shared" ref="I7:I38" si="0">+B7</f>
        <v>1.1599999999999999E-2</v>
      </c>
      <c r="J7" s="6">
        <f t="shared" ref="J7:J38" si="1">(C7-($C$2*C8))/(1-$C$2)</f>
        <v>-2.1959883871956291E-2</v>
      </c>
      <c r="K7" s="7">
        <f t="shared" ref="K7:K38" si="2">(1+I7)*(1+J7)-1</f>
        <v>-1.0614618524870889E-2</v>
      </c>
    </row>
    <row r="8" spans="1:14" x14ac:dyDescent="0.25">
      <c r="A8">
        <v>20243</v>
      </c>
      <c r="B8" s="5">
        <v>1.2800000000000001E-2</v>
      </c>
      <c r="C8" s="6">
        <v>-2.2700000000000001E-2</v>
      </c>
      <c r="D8" s="7">
        <v>-9.9000000000000008E-3</v>
      </c>
      <c r="I8" s="5">
        <f t="shared" si="0"/>
        <v>1.2800000000000001E-2</v>
      </c>
      <c r="J8" s="6">
        <f t="shared" si="1"/>
        <v>-1.8298838719562945E-2</v>
      </c>
      <c r="K8" s="7">
        <f t="shared" si="2"/>
        <v>-5.7330638551734703E-3</v>
      </c>
    </row>
    <row r="9" spans="1:14" x14ac:dyDescent="0.25">
      <c r="A9">
        <v>20242</v>
      </c>
      <c r="B9" s="5">
        <v>1.15E-2</v>
      </c>
      <c r="C9" s="6">
        <v>-2.5700000000000001E-2</v>
      </c>
      <c r="D9" s="7">
        <v>-1.4200000000000001E-2</v>
      </c>
      <c r="I9" s="5">
        <f t="shared" si="0"/>
        <v>1.15E-2</v>
      </c>
      <c r="J9" s="6">
        <f t="shared" si="1"/>
        <v>-2.5205505896981608E-3</v>
      </c>
      <c r="K9" s="7">
        <f t="shared" si="2"/>
        <v>8.950463078520432E-3</v>
      </c>
    </row>
    <row r="10" spans="1:14" x14ac:dyDescent="0.25">
      <c r="A10">
        <v>20241</v>
      </c>
      <c r="B10" s="5">
        <v>1.14E-2</v>
      </c>
      <c r="C10" s="6">
        <v>-4.1500000000000002E-2</v>
      </c>
      <c r="D10" s="7">
        <v>-3.0099999999999998E-2</v>
      </c>
      <c r="I10" s="5">
        <f t="shared" si="0"/>
        <v>1.14E-2</v>
      </c>
      <c r="J10" s="6">
        <f t="shared" si="1"/>
        <v>-4.2086821504058285E-2</v>
      </c>
      <c r="K10" s="7">
        <f t="shared" si="2"/>
        <v>-3.1166611269204503E-2</v>
      </c>
    </row>
    <row r="11" spans="1:14" x14ac:dyDescent="0.25">
      <c r="A11">
        <v>20234</v>
      </c>
      <c r="B11" s="5">
        <v>9.4999999999999998E-3</v>
      </c>
      <c r="C11" s="6">
        <v>-4.1099999999999998E-2</v>
      </c>
      <c r="D11" s="7">
        <v>-3.15E-2</v>
      </c>
      <c r="I11" s="5">
        <f t="shared" si="0"/>
        <v>9.4999999999999998E-3</v>
      </c>
      <c r="J11" s="6">
        <f t="shared" si="1"/>
        <v>-7.1908128963059398E-2</v>
      </c>
      <c r="K11" s="7">
        <f t="shared" si="2"/>
        <v>-6.3091256188208433E-2</v>
      </c>
    </row>
    <row r="12" spans="1:14" x14ac:dyDescent="0.25">
      <c r="A12">
        <v>20233</v>
      </c>
      <c r="B12" s="5">
        <v>9.4999999999999998E-3</v>
      </c>
      <c r="C12" s="6">
        <v>-2.01E-2</v>
      </c>
      <c r="D12" s="7">
        <v>-1.06E-2</v>
      </c>
      <c r="I12" s="5">
        <f t="shared" si="0"/>
        <v>9.4999999999999998E-3</v>
      </c>
      <c r="J12" s="6">
        <f t="shared" si="1"/>
        <v>-1.8486240863839744E-2</v>
      </c>
      <c r="K12" s="7">
        <f t="shared" si="2"/>
        <v>-9.1618601520462306E-3</v>
      </c>
    </row>
    <row r="13" spans="1:14" x14ac:dyDescent="0.25">
      <c r="A13">
        <v>20232</v>
      </c>
      <c r="B13" s="5">
        <v>9.4000000000000004E-3</v>
      </c>
      <c r="C13" s="6">
        <v>-2.12E-2</v>
      </c>
      <c r="D13" s="7">
        <v>-1.18E-2</v>
      </c>
      <c r="I13" s="5">
        <f t="shared" si="0"/>
        <v>9.4000000000000004E-3</v>
      </c>
      <c r="J13" s="6">
        <f t="shared" si="1"/>
        <v>-9.023453790790812E-3</v>
      </c>
      <c r="K13" s="7">
        <f t="shared" si="2"/>
        <v>2.9172574357572145E-4</v>
      </c>
    </row>
    <row r="14" spans="1:14" x14ac:dyDescent="0.25">
      <c r="A14">
        <v>20231</v>
      </c>
      <c r="B14" s="5">
        <v>9.1000000000000004E-3</v>
      </c>
      <c r="C14" s="6">
        <v>-2.9499999999999998E-2</v>
      </c>
      <c r="D14" s="7">
        <v>-2.0299999999999999E-2</v>
      </c>
      <c r="I14" s="5">
        <f t="shared" si="0"/>
        <v>9.1000000000000004E-3</v>
      </c>
      <c r="J14" s="6">
        <f t="shared" si="1"/>
        <v>-2.5685660223621214E-2</v>
      </c>
      <c r="K14" s="7">
        <f t="shared" si="2"/>
        <v>-1.6819399731656026E-2</v>
      </c>
    </row>
    <row r="15" spans="1:14" x14ac:dyDescent="0.25">
      <c r="A15">
        <v>20224</v>
      </c>
      <c r="B15" s="5">
        <v>8.8000000000000005E-3</v>
      </c>
      <c r="C15" s="6">
        <v>-3.2099999999999997E-2</v>
      </c>
      <c r="D15" s="7">
        <v>-2.3300000000000001E-2</v>
      </c>
      <c r="I15" s="5">
        <f t="shared" si="0"/>
        <v>8.8000000000000005E-3</v>
      </c>
      <c r="J15" s="6">
        <f t="shared" si="1"/>
        <v>-9.3129436422060521E-2</v>
      </c>
      <c r="K15" s="7">
        <f t="shared" si="2"/>
        <v>-8.5148975462574716E-2</v>
      </c>
    </row>
    <row r="16" spans="1:14" x14ac:dyDescent="0.25">
      <c r="A16">
        <v>20223</v>
      </c>
      <c r="B16" s="5">
        <v>8.0000000000000002E-3</v>
      </c>
      <c r="C16" s="6">
        <v>9.4999999999999998E-3</v>
      </c>
      <c r="D16" s="7">
        <v>1.7500000000000002E-2</v>
      </c>
      <c r="I16" s="5">
        <f t="shared" si="0"/>
        <v>8.0000000000000002E-3</v>
      </c>
      <c r="J16" s="6">
        <f t="shared" si="1"/>
        <v>-2.6736227875598449E-2</v>
      </c>
      <c r="K16" s="7">
        <f t="shared" si="2"/>
        <v>-1.8950117698603219E-2</v>
      </c>
    </row>
    <row r="17" spans="1:11" x14ac:dyDescent="0.25">
      <c r="A17">
        <v>20222</v>
      </c>
      <c r="B17" s="5">
        <v>8.8999999999999999E-3</v>
      </c>
      <c r="C17" s="6">
        <v>3.4200000000000001E-2</v>
      </c>
      <c r="D17" s="7">
        <v>4.3099999999999999E-2</v>
      </c>
      <c r="I17" s="5">
        <f t="shared" si="0"/>
        <v>8.8999999999999999E-3</v>
      </c>
      <c r="J17" s="6">
        <f t="shared" si="1"/>
        <v>3.4786821504058284E-2</v>
      </c>
      <c r="K17" s="7">
        <f t="shared" si="2"/>
        <v>4.3996424215444252E-2</v>
      </c>
    </row>
    <row r="18" spans="1:11" x14ac:dyDescent="0.25">
      <c r="A18">
        <v>20221</v>
      </c>
      <c r="B18" s="5">
        <v>8.6E-3</v>
      </c>
      <c r="C18" s="6">
        <v>3.3799999999999997E-2</v>
      </c>
      <c r="D18" s="7">
        <v>4.24E-2</v>
      </c>
      <c r="I18" s="5">
        <f t="shared" si="0"/>
        <v>8.6E-3</v>
      </c>
      <c r="J18" s="6">
        <f t="shared" si="1"/>
        <v>1.1647488221800138E-2</v>
      </c>
      <c r="K18" s="7">
        <f t="shared" si="2"/>
        <v>2.0347656620507415E-2</v>
      </c>
    </row>
    <row r="19" spans="1:11" x14ac:dyDescent="0.25">
      <c r="A19">
        <v>20214</v>
      </c>
      <c r="B19" s="5">
        <v>8.8000000000000005E-3</v>
      </c>
      <c r="C19" s="6">
        <v>4.8899999999999999E-2</v>
      </c>
      <c r="D19" s="7">
        <v>5.7799999999999997E-2</v>
      </c>
      <c r="I19" s="5">
        <f t="shared" si="0"/>
        <v>8.8000000000000005E-3</v>
      </c>
      <c r="J19" s="6">
        <f t="shared" si="1"/>
        <v>3.7016864542819945E-2</v>
      </c>
      <c r="K19" s="7">
        <f t="shared" si="2"/>
        <v>4.6142612950796691E-2</v>
      </c>
    </row>
    <row r="20" spans="1:11" x14ac:dyDescent="0.25">
      <c r="A20">
        <v>20213</v>
      </c>
      <c r="B20" s="5">
        <v>9.7000000000000003E-3</v>
      </c>
      <c r="C20" s="6">
        <v>5.7000000000000002E-2</v>
      </c>
      <c r="D20" s="7">
        <v>6.6699999999999995E-2</v>
      </c>
      <c r="I20" s="5">
        <f t="shared" si="0"/>
        <v>9.7000000000000003E-3</v>
      </c>
      <c r="J20" s="6">
        <f t="shared" si="1"/>
        <v>7.2844180609573414E-2</v>
      </c>
      <c r="K20" s="7">
        <f t="shared" si="2"/>
        <v>8.3250769161486327E-2</v>
      </c>
    </row>
    <row r="21" spans="1:11" x14ac:dyDescent="0.25">
      <c r="A21">
        <v>20212</v>
      </c>
      <c r="B21" s="5">
        <v>9.7999999999999997E-3</v>
      </c>
      <c r="C21" s="6">
        <v>4.6199999999999998E-2</v>
      </c>
      <c r="D21" s="7">
        <v>5.6000000000000001E-2</v>
      </c>
      <c r="I21" s="5">
        <f t="shared" si="0"/>
        <v>9.7999999999999997E-3</v>
      </c>
      <c r="J21" s="6">
        <f t="shared" si="1"/>
        <v>6.8939333282258125E-2</v>
      </c>
      <c r="K21" s="7">
        <f t="shared" si="2"/>
        <v>7.9414938748424202E-2</v>
      </c>
    </row>
    <row r="22" spans="1:11" x14ac:dyDescent="0.25">
      <c r="A22">
        <v>20211</v>
      </c>
      <c r="B22" s="5">
        <v>0.01</v>
      </c>
      <c r="C22" s="6">
        <v>3.0700000000000002E-2</v>
      </c>
      <c r="D22" s="7">
        <v>4.07E-2</v>
      </c>
      <c r="I22" s="5">
        <f t="shared" si="0"/>
        <v>0.01</v>
      </c>
      <c r="J22" s="6">
        <f t="shared" si="1"/>
        <v>1.7789926910717967E-2</v>
      </c>
      <c r="K22" s="7">
        <f t="shared" si="2"/>
        <v>2.7967826179825295E-2</v>
      </c>
    </row>
    <row r="23" spans="1:11" x14ac:dyDescent="0.25">
      <c r="A23">
        <v>20204</v>
      </c>
      <c r="B23" s="5">
        <v>1.03E-2</v>
      </c>
      <c r="C23" s="6">
        <v>3.95E-2</v>
      </c>
      <c r="D23" s="7">
        <v>4.9799999999999997E-2</v>
      </c>
      <c r="I23" s="5">
        <f t="shared" si="0"/>
        <v>1.03E-2</v>
      </c>
      <c r="J23" s="6">
        <f t="shared" si="1"/>
        <v>6.9868012835015703E-2</v>
      </c>
      <c r="K23" s="7">
        <f t="shared" si="2"/>
        <v>8.0887653367216483E-2</v>
      </c>
    </row>
    <row r="24" spans="1:11" x14ac:dyDescent="0.25">
      <c r="A24">
        <v>20203</v>
      </c>
      <c r="B24" s="5">
        <v>1.1599999999999999E-2</v>
      </c>
      <c r="C24" s="6">
        <v>1.8800000000000001E-2</v>
      </c>
      <c r="D24" s="7">
        <v>3.04E-2</v>
      </c>
      <c r="I24" s="5">
        <f t="shared" si="0"/>
        <v>1.1599999999999999E-2</v>
      </c>
      <c r="J24" s="6">
        <f t="shared" si="1"/>
        <v>2.9069376321019802E-2</v>
      </c>
      <c r="K24" s="7">
        <f t="shared" si="2"/>
        <v>4.1006581086343807E-2</v>
      </c>
    </row>
    <row r="25" spans="1:11" x14ac:dyDescent="0.25">
      <c r="A25">
        <v>20202</v>
      </c>
      <c r="B25" s="5">
        <v>1.11E-2</v>
      </c>
      <c r="C25" s="6">
        <v>1.18E-2</v>
      </c>
      <c r="D25" s="7">
        <v>2.2800000000000001E-2</v>
      </c>
      <c r="I25" s="5">
        <f t="shared" si="0"/>
        <v>1.11E-2</v>
      </c>
      <c r="J25" s="6">
        <f t="shared" si="1"/>
        <v>-2.0915298851248799E-2</v>
      </c>
      <c r="K25" s="7">
        <f t="shared" si="2"/>
        <v>-1.0047458668497544E-2</v>
      </c>
    </row>
    <row r="26" spans="1:11" x14ac:dyDescent="0.25">
      <c r="A26">
        <v>20201</v>
      </c>
      <c r="B26" s="5">
        <v>1.14E-2</v>
      </c>
      <c r="C26" s="6">
        <v>3.4099999999999998E-2</v>
      </c>
      <c r="D26" s="7">
        <v>4.5600000000000002E-2</v>
      </c>
      <c r="I26" s="5">
        <f t="shared" si="0"/>
        <v>1.14E-2</v>
      </c>
      <c r="J26" s="6">
        <f t="shared" si="1"/>
        <v>5.9626735426534933E-2</v>
      </c>
      <c r="K26" s="7">
        <f t="shared" si="2"/>
        <v>7.1706480210397494E-2</v>
      </c>
    </row>
    <row r="27" spans="1:11" x14ac:dyDescent="0.25">
      <c r="A27">
        <v>20194</v>
      </c>
      <c r="B27" s="5">
        <v>1.17E-2</v>
      </c>
      <c r="C27" s="6">
        <v>1.67E-2</v>
      </c>
      <c r="D27" s="7">
        <v>2.8400000000000002E-2</v>
      </c>
      <c r="I27" s="5">
        <f t="shared" si="0"/>
        <v>1.17E-2</v>
      </c>
      <c r="J27" s="6">
        <f t="shared" si="1"/>
        <v>1.2885660223621215E-2</v>
      </c>
      <c r="K27" s="7">
        <f t="shared" si="2"/>
        <v>2.4736422448237594E-2</v>
      </c>
    </row>
    <row r="28" spans="1:11" x14ac:dyDescent="0.25">
      <c r="A28">
        <v>20193</v>
      </c>
      <c r="B28" s="5">
        <v>1.12E-2</v>
      </c>
      <c r="C28" s="6">
        <v>1.9300000000000001E-2</v>
      </c>
      <c r="D28" s="7">
        <v>3.0499999999999999E-2</v>
      </c>
      <c r="I28" s="5">
        <f t="shared" si="0"/>
        <v>1.12E-2</v>
      </c>
      <c r="J28" s="6">
        <f t="shared" si="1"/>
        <v>2.0620348384131119E-2</v>
      </c>
      <c r="K28" s="7">
        <f t="shared" si="2"/>
        <v>3.2051296286033537E-2</v>
      </c>
    </row>
    <row r="29" spans="1:11" x14ac:dyDescent="0.25">
      <c r="A29">
        <v>20192</v>
      </c>
      <c r="B29" s="5">
        <v>1.12E-2</v>
      </c>
      <c r="C29" s="6">
        <v>1.84E-2</v>
      </c>
      <c r="D29" s="7">
        <v>2.9700000000000001E-2</v>
      </c>
      <c r="I29" s="5">
        <f t="shared" si="0"/>
        <v>1.12E-2</v>
      </c>
      <c r="J29" s="6">
        <f t="shared" si="1"/>
        <v>1.8693410752029134E-2</v>
      </c>
      <c r="K29" s="7">
        <f t="shared" si="2"/>
        <v>3.0102776952452004E-2</v>
      </c>
    </row>
    <row r="30" spans="1:11" x14ac:dyDescent="0.25">
      <c r="A30">
        <v>20191</v>
      </c>
      <c r="B30" s="5">
        <v>1.0500000000000001E-2</v>
      </c>
      <c r="C30" s="6">
        <v>1.8200000000000001E-2</v>
      </c>
      <c r="D30" s="7">
        <v>2.87E-2</v>
      </c>
      <c r="I30" s="5">
        <f t="shared" si="0"/>
        <v>1.0500000000000001E-2</v>
      </c>
      <c r="J30" s="6">
        <f t="shared" si="1"/>
        <v>1.1744963455358984E-2</v>
      </c>
      <c r="K30" s="7">
        <f t="shared" si="2"/>
        <v>2.2368285571640278E-2</v>
      </c>
    </row>
    <row r="31" spans="1:11" x14ac:dyDescent="0.25">
      <c r="A31">
        <v>20184</v>
      </c>
      <c r="B31" s="5">
        <v>1.0999999999999999E-2</v>
      </c>
      <c r="C31" s="6">
        <v>2.2599999999999999E-2</v>
      </c>
      <c r="D31" s="7">
        <v>3.3599999999999998E-2</v>
      </c>
      <c r="I31" s="5">
        <f t="shared" si="0"/>
        <v>1.0999999999999999E-2</v>
      </c>
      <c r="J31" s="6">
        <f t="shared" si="1"/>
        <v>3.4923251585223761E-2</v>
      </c>
      <c r="K31" s="7">
        <f t="shared" si="2"/>
        <v>4.6307407352661256E-2</v>
      </c>
    </row>
    <row r="32" spans="1:11" x14ac:dyDescent="0.25">
      <c r="A32">
        <v>20183</v>
      </c>
      <c r="B32" s="5">
        <v>1.0699999999999999E-2</v>
      </c>
      <c r="C32" s="6">
        <v>1.4200000000000001E-2</v>
      </c>
      <c r="D32" s="7">
        <v>2.4899999999999999E-2</v>
      </c>
      <c r="I32" s="5">
        <f t="shared" si="0"/>
        <v>1.0699999999999999E-2</v>
      </c>
      <c r="J32" s="6">
        <f t="shared" si="1"/>
        <v>-2.0715879491467325E-2</v>
      </c>
      <c r="K32" s="7">
        <f t="shared" si="2"/>
        <v>-1.0237539402026097E-2</v>
      </c>
    </row>
    <row r="33" spans="1:11" x14ac:dyDescent="0.25">
      <c r="A33">
        <v>20182</v>
      </c>
      <c r="B33" s="5">
        <v>1.11E-2</v>
      </c>
      <c r="C33" s="6">
        <v>3.7999999999999999E-2</v>
      </c>
      <c r="D33" s="7">
        <v>4.9099999999999998E-2</v>
      </c>
      <c r="I33" s="5">
        <f t="shared" si="0"/>
        <v>1.11E-2</v>
      </c>
      <c r="J33" s="6">
        <f t="shared" si="1"/>
        <v>8.0837969796254031E-2</v>
      </c>
      <c r="K33" s="7">
        <f t="shared" si="2"/>
        <v>9.2835271260992558E-2</v>
      </c>
    </row>
    <row r="34" spans="1:11" x14ac:dyDescent="0.25">
      <c r="A34">
        <v>20181</v>
      </c>
      <c r="B34" s="5">
        <v>1.14E-2</v>
      </c>
      <c r="C34" s="6">
        <v>8.8000000000000005E-3</v>
      </c>
      <c r="D34" s="7">
        <v>2.0199999999999999E-2</v>
      </c>
      <c r="I34" s="5">
        <f t="shared" si="0"/>
        <v>1.14E-2</v>
      </c>
      <c r="J34" s="6">
        <f t="shared" si="1"/>
        <v>-1.6160816970343722E-3</v>
      </c>
      <c r="K34" s="7">
        <f t="shared" si="2"/>
        <v>9.7654949716194928E-3</v>
      </c>
    </row>
    <row r="35" spans="1:11" x14ac:dyDescent="0.25">
      <c r="A35">
        <v>20174</v>
      </c>
      <c r="B35" s="5">
        <v>1.0500000000000001E-2</v>
      </c>
      <c r="C35" s="6">
        <v>1.5900000000000001E-2</v>
      </c>
      <c r="D35" s="7">
        <v>2.64E-2</v>
      </c>
      <c r="I35" s="5">
        <f t="shared" si="0"/>
        <v>1.0500000000000001E-2</v>
      </c>
      <c r="J35" s="6">
        <f t="shared" si="1"/>
        <v>1.8540696768262237E-2</v>
      </c>
      <c r="K35" s="7">
        <f t="shared" si="2"/>
        <v>2.9235374084328969E-2</v>
      </c>
    </row>
    <row r="36" spans="1:11" x14ac:dyDescent="0.25">
      <c r="A36">
        <v>20173</v>
      </c>
      <c r="B36" s="5">
        <v>1.15E-2</v>
      </c>
      <c r="C36" s="6">
        <v>1.41E-2</v>
      </c>
      <c r="D36" s="7">
        <v>2.5600000000000001E-2</v>
      </c>
      <c r="I36" s="5">
        <f t="shared" si="0"/>
        <v>1.15E-2</v>
      </c>
      <c r="J36" s="6">
        <f t="shared" si="1"/>
        <v>1.5273643008116547E-2</v>
      </c>
      <c r="K36" s="7">
        <f t="shared" si="2"/>
        <v>2.694928990270995E-2</v>
      </c>
    </row>
    <row r="37" spans="1:11" x14ac:dyDescent="0.25">
      <c r="A37">
        <v>20172</v>
      </c>
      <c r="B37" s="5">
        <v>1.17E-2</v>
      </c>
      <c r="C37" s="6">
        <v>1.3299999999999999E-2</v>
      </c>
      <c r="D37" s="7">
        <v>2.5000000000000001E-2</v>
      </c>
      <c r="I37" s="5">
        <f t="shared" si="0"/>
        <v>1.17E-2</v>
      </c>
      <c r="J37" s="6">
        <f t="shared" si="1"/>
        <v>2.0341858048699292E-2</v>
      </c>
      <c r="K37" s="7">
        <f t="shared" si="2"/>
        <v>3.2279857787869126E-2</v>
      </c>
    </row>
    <row r="38" spans="1:11" x14ac:dyDescent="0.25">
      <c r="A38">
        <v>20171</v>
      </c>
      <c r="B38" s="5">
        <v>1.1900000000000001E-2</v>
      </c>
      <c r="C38" s="6">
        <v>8.5000000000000006E-3</v>
      </c>
      <c r="D38" s="7">
        <v>2.0400000000000001E-2</v>
      </c>
      <c r="I38" s="5">
        <f t="shared" si="0"/>
        <v>1.1900000000000001E-2</v>
      </c>
      <c r="J38" s="6">
        <f t="shared" si="1"/>
        <v>-7.4243868891782036E-4</v>
      </c>
      <c r="K38" s="7">
        <f t="shared" si="2"/>
        <v>1.1148726290684197E-2</v>
      </c>
    </row>
    <row r="39" spans="1:11" x14ac:dyDescent="0.25">
      <c r="A39">
        <v>20164</v>
      </c>
      <c r="B39" s="5">
        <v>1.18E-2</v>
      </c>
      <c r="C39" s="6">
        <v>1.4800000000000001E-2</v>
      </c>
      <c r="D39" s="7">
        <v>2.6499999999999999E-2</v>
      </c>
      <c r="I39" s="5">
        <f t="shared" ref="I39:I70" si="3">+B39</f>
        <v>1.18E-2</v>
      </c>
      <c r="J39" s="6">
        <f t="shared" ref="J39:J70" si="4">(C39-($C$2*C40))/(1-$C$2)</f>
        <v>2.6096313953121782E-2</v>
      </c>
      <c r="K39" s="7">
        <f t="shared" ref="K39:K70" si="5">(1+I39)*(1+J39)-1</f>
        <v>3.8204250457768651E-2</v>
      </c>
    </row>
    <row r="40" spans="1:11" x14ac:dyDescent="0.25">
      <c r="A40">
        <v>20163</v>
      </c>
      <c r="B40" s="5">
        <v>1.11E-2</v>
      </c>
      <c r="C40" s="6">
        <v>7.1000000000000004E-3</v>
      </c>
      <c r="D40" s="7">
        <v>1.8200000000000001E-2</v>
      </c>
      <c r="I40" s="5">
        <f t="shared" si="3"/>
        <v>1.11E-2</v>
      </c>
      <c r="J40" s="6">
        <f t="shared" si="4"/>
        <v>3.8724817276794927E-3</v>
      </c>
      <c r="K40" s="7">
        <f t="shared" si="5"/>
        <v>1.5015466274856726E-2</v>
      </c>
    </row>
    <row r="41" spans="1:11" x14ac:dyDescent="0.25">
      <c r="A41">
        <v>20162</v>
      </c>
      <c r="B41" s="5">
        <v>1.11E-2</v>
      </c>
      <c r="C41" s="6">
        <v>9.2999999999999992E-3</v>
      </c>
      <c r="D41" s="7">
        <v>2.0400000000000001E-2</v>
      </c>
      <c r="I41" s="5">
        <f t="shared" si="3"/>
        <v>1.11E-2</v>
      </c>
      <c r="J41" s="6">
        <f t="shared" si="4"/>
        <v>-2.2681771971175956E-2</v>
      </c>
      <c r="K41" s="7">
        <f t="shared" si="5"/>
        <v>-1.1833539640055846E-2</v>
      </c>
    </row>
    <row r="42" spans="1:11" x14ac:dyDescent="0.25">
      <c r="A42">
        <v>20161</v>
      </c>
      <c r="B42" s="5">
        <v>1.2999999999999999E-2</v>
      </c>
      <c r="C42" s="6">
        <v>3.1099999999999999E-2</v>
      </c>
      <c r="D42" s="7">
        <v>4.41E-2</v>
      </c>
      <c r="I42" s="5">
        <f t="shared" si="3"/>
        <v>1.2999999999999999E-2</v>
      </c>
      <c r="J42" s="6">
        <f t="shared" si="4"/>
        <v>1.6122194210717027E-3</v>
      </c>
      <c r="K42" s="7">
        <f t="shared" si="5"/>
        <v>1.46331782735456E-2</v>
      </c>
    </row>
    <row r="43" spans="1:11" x14ac:dyDescent="0.25">
      <c r="A43">
        <v>20154</v>
      </c>
      <c r="B43" s="5">
        <v>1.1599999999999999E-2</v>
      </c>
      <c r="C43" s="6">
        <v>5.1200000000000002E-2</v>
      </c>
      <c r="D43" s="7">
        <v>6.2799999999999995E-2</v>
      </c>
      <c r="I43" s="5">
        <f t="shared" si="3"/>
        <v>1.1599999999999999E-2</v>
      </c>
      <c r="J43" s="6">
        <f t="shared" si="4"/>
        <v>0.10489416762133212</v>
      </c>
      <c r="K43" s="7">
        <f t="shared" si="5"/>
        <v>0.11771093996573967</v>
      </c>
    </row>
    <row r="44" spans="1:11" x14ac:dyDescent="0.25">
      <c r="A44">
        <v>20153</v>
      </c>
      <c r="B44" s="5">
        <v>1.15E-2</v>
      </c>
      <c r="C44" s="6">
        <v>1.46E-2</v>
      </c>
      <c r="D44" s="7">
        <v>2.6100000000000002E-2</v>
      </c>
      <c r="I44" s="5">
        <f t="shared" si="3"/>
        <v>1.15E-2</v>
      </c>
      <c r="J44" s="6">
        <f t="shared" si="4"/>
        <v>-5.3519311379813268E-3</v>
      </c>
      <c r="K44" s="7">
        <f t="shared" si="5"/>
        <v>6.0865216539318645E-3</v>
      </c>
    </row>
    <row r="45" spans="1:11" x14ac:dyDescent="0.25">
      <c r="A45">
        <v>20152</v>
      </c>
      <c r="B45" s="5">
        <v>1.15E-2</v>
      </c>
      <c r="C45" s="6">
        <v>2.8199999999999999E-2</v>
      </c>
      <c r="D45" s="7">
        <v>3.9699999999999999E-2</v>
      </c>
      <c r="I45" s="5">
        <f t="shared" si="3"/>
        <v>1.15E-2</v>
      </c>
      <c r="J45" s="6">
        <f t="shared" si="4"/>
        <v>4.6684877377835644E-2</v>
      </c>
      <c r="K45" s="7">
        <f t="shared" si="5"/>
        <v>5.8721753467680937E-2</v>
      </c>
    </row>
    <row r="46" spans="1:11" x14ac:dyDescent="0.25">
      <c r="A46">
        <v>20151</v>
      </c>
      <c r="B46" s="5">
        <v>1.24E-2</v>
      </c>
      <c r="C46" s="6">
        <v>1.5599999999999999E-2</v>
      </c>
      <c r="D46" s="7">
        <v>2.8000000000000001E-2</v>
      </c>
      <c r="I46" s="5">
        <f t="shared" si="3"/>
        <v>1.24E-2</v>
      </c>
      <c r="J46" s="6">
        <f t="shared" si="4"/>
        <v>1.0758722591519236E-2</v>
      </c>
      <c r="K46" s="7">
        <f t="shared" si="5"/>
        <v>2.3292130751654039E-2</v>
      </c>
    </row>
    <row r="47" spans="1:11" x14ac:dyDescent="0.25">
      <c r="A47">
        <v>20144</v>
      </c>
      <c r="B47" s="5">
        <v>1.14E-2</v>
      </c>
      <c r="C47" s="6">
        <v>1.89E-2</v>
      </c>
      <c r="D47" s="7">
        <v>3.0300000000000001E-2</v>
      </c>
      <c r="I47" s="5">
        <f t="shared" si="3"/>
        <v>1.14E-2</v>
      </c>
      <c r="J47" s="6">
        <f t="shared" si="4"/>
        <v>-2.5189848981270152E-3</v>
      </c>
      <c r="K47" s="7">
        <f t="shared" si="5"/>
        <v>8.8522986740344756E-3</v>
      </c>
    </row>
    <row r="48" spans="1:11" x14ac:dyDescent="0.25">
      <c r="A48">
        <v>20143</v>
      </c>
      <c r="B48" s="5">
        <v>1.11E-2</v>
      </c>
      <c r="C48" s="6">
        <v>3.3500000000000002E-2</v>
      </c>
      <c r="D48" s="7">
        <v>4.4600000000000001E-2</v>
      </c>
      <c r="I48" s="5">
        <f t="shared" si="3"/>
        <v>1.11E-2</v>
      </c>
      <c r="J48" s="6">
        <f t="shared" si="4"/>
        <v>4.9344180609573414E-2</v>
      </c>
      <c r="K48" s="7">
        <f t="shared" si="5"/>
        <v>6.0991901014339822E-2</v>
      </c>
    </row>
    <row r="49" spans="1:11" x14ac:dyDescent="0.25">
      <c r="A49">
        <v>20142</v>
      </c>
      <c r="B49" s="5">
        <v>2.2100000000000002E-2</v>
      </c>
      <c r="C49" s="6">
        <v>2.2700000000000001E-2</v>
      </c>
      <c r="D49" s="7">
        <v>4.4699999999999997E-2</v>
      </c>
      <c r="I49" s="5">
        <f t="shared" si="3"/>
        <v>2.2100000000000002E-2</v>
      </c>
      <c r="J49" s="6">
        <f t="shared" si="4"/>
        <v>6.2457156899948095E-2</v>
      </c>
      <c r="K49" s="7">
        <f t="shared" si="5"/>
        <v>8.5937460067436966E-2</v>
      </c>
    </row>
    <row r="50" spans="1:11" x14ac:dyDescent="0.25">
      <c r="A50">
        <v>20141</v>
      </c>
      <c r="B50" s="5">
        <v>1.49E-2</v>
      </c>
      <c r="C50" s="6">
        <v>-4.4000000000000003E-3</v>
      </c>
      <c r="D50" s="7">
        <v>1.04E-2</v>
      </c>
      <c r="I50" s="5">
        <f t="shared" si="3"/>
        <v>1.49E-2</v>
      </c>
      <c r="J50" s="6">
        <f t="shared" si="4"/>
        <v>-8.8011612804370573E-3</v>
      </c>
      <c r="K50" s="7">
        <f t="shared" si="5"/>
        <v>5.9677014164842834E-3</v>
      </c>
    </row>
    <row r="51" spans="1:11" x14ac:dyDescent="0.25">
      <c r="A51">
        <v>20134</v>
      </c>
      <c r="B51" s="5">
        <v>1.34E-2</v>
      </c>
      <c r="C51" s="6">
        <v>-1.4E-3</v>
      </c>
      <c r="D51" s="7">
        <v>1.1900000000000001E-2</v>
      </c>
      <c r="I51" s="5">
        <f t="shared" si="3"/>
        <v>1.34E-2</v>
      </c>
      <c r="J51" s="6">
        <f t="shared" si="4"/>
        <v>-3.8076344003642154E-2</v>
      </c>
      <c r="K51" s="7">
        <f t="shared" si="5"/>
        <v>-2.5186567013290806E-2</v>
      </c>
    </row>
    <row r="52" spans="1:11" x14ac:dyDescent="0.25">
      <c r="A52">
        <v>20133</v>
      </c>
      <c r="B52" s="5">
        <v>1.38E-2</v>
      </c>
      <c r="C52" s="6">
        <v>2.3599999999999999E-2</v>
      </c>
      <c r="D52" s="7">
        <v>3.7400000000000003E-2</v>
      </c>
      <c r="I52" s="5">
        <f t="shared" si="3"/>
        <v>1.38E-2</v>
      </c>
      <c r="J52" s="6">
        <f t="shared" si="4"/>
        <v>3.7977126849427723E-2</v>
      </c>
      <c r="K52" s="7">
        <f t="shared" si="5"/>
        <v>5.2301211199949904E-2</v>
      </c>
    </row>
    <row r="53" spans="1:11" x14ac:dyDescent="0.25">
      <c r="A53">
        <v>20132</v>
      </c>
      <c r="B53" s="5">
        <v>1.38E-2</v>
      </c>
      <c r="C53" s="6">
        <v>1.38E-2</v>
      </c>
      <c r="D53" s="7">
        <v>2.75E-2</v>
      </c>
      <c r="I53" s="5">
        <f t="shared" si="3"/>
        <v>1.38E-2</v>
      </c>
      <c r="J53" s="6">
        <f t="shared" si="4"/>
        <v>2.9057359105515133E-2</v>
      </c>
      <c r="K53" s="7">
        <f t="shared" si="5"/>
        <v>4.3258350661171452E-2</v>
      </c>
    </row>
    <row r="54" spans="1:11" x14ac:dyDescent="0.25">
      <c r="A54">
        <v>20131</v>
      </c>
      <c r="B54" s="5">
        <v>1.3899999999999999E-2</v>
      </c>
      <c r="C54" s="6">
        <v>3.3999999999999998E-3</v>
      </c>
      <c r="D54" s="7">
        <v>1.7399999999999999E-2</v>
      </c>
      <c r="I54" s="5">
        <f t="shared" si="3"/>
        <v>1.3899999999999999E-2</v>
      </c>
      <c r="J54" s="6">
        <f t="shared" si="4"/>
        <v>-3.4303281635744129E-2</v>
      </c>
      <c r="K54" s="7">
        <f t="shared" si="5"/>
        <v>-2.0880097250481011E-2</v>
      </c>
    </row>
    <row r="55" spans="1:11" x14ac:dyDescent="0.25">
      <c r="A55">
        <v>20124</v>
      </c>
      <c r="B55" s="5">
        <v>1.34E-2</v>
      </c>
      <c r="C55" s="6">
        <v>2.9100000000000001E-2</v>
      </c>
      <c r="D55" s="7">
        <v>4.2500000000000003E-2</v>
      </c>
      <c r="I55" s="5">
        <f t="shared" si="3"/>
        <v>1.34E-2</v>
      </c>
      <c r="J55" s="6">
        <f t="shared" si="4"/>
        <v>1.3726839332465325E-3</v>
      </c>
      <c r="K55" s="7">
        <f t="shared" si="5"/>
        <v>1.4791077897952309E-2</v>
      </c>
    </row>
    <row r="56" spans="1:11" x14ac:dyDescent="0.25">
      <c r="A56">
        <v>20123</v>
      </c>
      <c r="B56" s="5">
        <v>1.47E-2</v>
      </c>
      <c r="C56" s="6">
        <v>4.8000000000000001E-2</v>
      </c>
      <c r="D56" s="7">
        <v>6.2700000000000006E-2</v>
      </c>
      <c r="I56" s="5">
        <f t="shared" si="3"/>
        <v>1.47E-2</v>
      </c>
      <c r="J56" s="6">
        <f t="shared" si="4"/>
        <v>9.2305023556399718E-2</v>
      </c>
      <c r="K56" s="7">
        <f t="shared" si="5"/>
        <v>0.1083619074026787</v>
      </c>
    </row>
    <row r="57" spans="1:11" x14ac:dyDescent="0.25">
      <c r="A57">
        <v>20122</v>
      </c>
      <c r="B57" s="5">
        <v>1.5800000000000002E-2</v>
      </c>
      <c r="C57" s="6">
        <v>1.78E-2</v>
      </c>
      <c r="D57" s="7">
        <v>3.3599999999999998E-2</v>
      </c>
      <c r="I57" s="5">
        <f t="shared" si="3"/>
        <v>1.5800000000000002E-2</v>
      </c>
      <c r="J57" s="6">
        <f t="shared" si="4"/>
        <v>9.2888175832461046E-4</v>
      </c>
      <c r="K57" s="7">
        <f t="shared" si="5"/>
        <v>1.6743558090106081E-2</v>
      </c>
    </row>
    <row r="58" spans="1:11" x14ac:dyDescent="0.25">
      <c r="A58">
        <v>20121</v>
      </c>
      <c r="B58" s="5">
        <v>1.7000000000000001E-2</v>
      </c>
      <c r="C58" s="6">
        <v>2.93E-2</v>
      </c>
      <c r="D58" s="7">
        <v>4.6399999999999997E-2</v>
      </c>
      <c r="I58" s="5">
        <f t="shared" si="3"/>
        <v>1.7000000000000001E-2</v>
      </c>
      <c r="J58" s="6">
        <f t="shared" si="4"/>
        <v>1.2792731812173953E-3</v>
      </c>
      <c r="K58" s="7">
        <f t="shared" si="5"/>
        <v>1.8301020825298053E-2</v>
      </c>
    </row>
    <row r="59" spans="1:11" x14ac:dyDescent="0.25">
      <c r="A59">
        <v>20114</v>
      </c>
      <c r="B59" s="5">
        <v>1.5699999999999999E-2</v>
      </c>
      <c r="C59" s="6">
        <v>4.8399999999999999E-2</v>
      </c>
      <c r="D59" s="7">
        <v>6.4100000000000004E-2</v>
      </c>
      <c r="I59" s="5">
        <f t="shared" si="3"/>
        <v>1.5699999999999999E-2</v>
      </c>
      <c r="J59" s="6">
        <f t="shared" si="4"/>
        <v>7.055251177819985E-2</v>
      </c>
      <c r="K59" s="7">
        <f t="shared" si="5"/>
        <v>8.7360186213117474E-2</v>
      </c>
    </row>
    <row r="60" spans="1:11" x14ac:dyDescent="0.25">
      <c r="A60">
        <v>20113</v>
      </c>
      <c r="B60" s="5">
        <v>1.5800000000000002E-2</v>
      </c>
      <c r="C60" s="6">
        <v>3.3300000000000003E-2</v>
      </c>
      <c r="D60" s="7">
        <v>4.9000000000000002E-2</v>
      </c>
      <c r="I60" s="5">
        <f t="shared" si="3"/>
        <v>1.5800000000000002E-2</v>
      </c>
      <c r="J60" s="6">
        <f t="shared" si="4"/>
        <v>-3.2570713830541297E-2</v>
      </c>
      <c r="K60" s="7">
        <f t="shared" si="5"/>
        <v>-1.7285331109063828E-2</v>
      </c>
    </row>
    <row r="61" spans="1:11" x14ac:dyDescent="0.25">
      <c r="A61">
        <v>20112</v>
      </c>
      <c r="B61" s="5">
        <v>1.6500000000000001E-2</v>
      </c>
      <c r="C61" s="6">
        <v>7.8200000000000006E-2</v>
      </c>
      <c r="D61" s="7">
        <v>9.4700000000000006E-2</v>
      </c>
      <c r="I61" s="5">
        <f t="shared" si="3"/>
        <v>1.6500000000000001E-2</v>
      </c>
      <c r="J61" s="6">
        <f t="shared" si="4"/>
        <v>9.8005225761966783E-2</v>
      </c>
      <c r="K61" s="7">
        <f t="shared" si="5"/>
        <v>0.11612231198703915</v>
      </c>
    </row>
    <row r="62" spans="1:11" x14ac:dyDescent="0.25">
      <c r="A62">
        <v>20111</v>
      </c>
      <c r="B62" s="5">
        <v>1.8499999999999999E-2</v>
      </c>
      <c r="C62" s="6">
        <v>6.4699999999999994E-2</v>
      </c>
      <c r="D62" s="7">
        <v>8.3199999999999996E-2</v>
      </c>
      <c r="I62" s="5">
        <f t="shared" si="3"/>
        <v>1.8499999999999999E-2</v>
      </c>
      <c r="J62" s="6">
        <f t="shared" si="4"/>
        <v>0.1496424127124352</v>
      </c>
      <c r="K62" s="7">
        <f t="shared" si="5"/>
        <v>0.17091079734761516</v>
      </c>
    </row>
    <row r="63" spans="1:11" x14ac:dyDescent="0.25">
      <c r="A63">
        <v>20104</v>
      </c>
      <c r="B63" s="5">
        <v>2.8799999999999999E-2</v>
      </c>
      <c r="C63" s="6">
        <v>6.7999999999999996E-3</v>
      </c>
      <c r="D63" s="7">
        <v>3.56E-2</v>
      </c>
      <c r="I63" s="5">
        <f t="shared" si="3"/>
        <v>2.8799999999999999E-2</v>
      </c>
      <c r="J63" s="6">
        <f t="shared" si="4"/>
        <v>-4.4986997733142714E-2</v>
      </c>
      <c r="K63" s="7">
        <f t="shared" si="5"/>
        <v>-1.7482623267857322E-2</v>
      </c>
    </row>
    <row r="64" spans="1:11" x14ac:dyDescent="0.25">
      <c r="A64">
        <v>20103</v>
      </c>
      <c r="B64" s="5">
        <v>1.9300000000000001E-2</v>
      </c>
      <c r="C64" s="6">
        <v>4.2099999999999999E-2</v>
      </c>
      <c r="D64" s="7">
        <v>6.1400000000000003E-2</v>
      </c>
      <c r="I64" s="5">
        <f t="shared" si="3"/>
        <v>1.9300000000000001E-2</v>
      </c>
      <c r="J64" s="6">
        <f t="shared" si="4"/>
        <v>0.14684763847440196</v>
      </c>
      <c r="K64" s="7">
        <f t="shared" si="5"/>
        <v>0.16898179789695811</v>
      </c>
    </row>
    <row r="65" spans="1:11" x14ac:dyDescent="0.25">
      <c r="A65">
        <v>20102</v>
      </c>
      <c r="B65" s="5">
        <v>4.41E-2</v>
      </c>
      <c r="C65" s="6">
        <v>-2.93E-2</v>
      </c>
      <c r="D65" s="7">
        <v>1.4800000000000001E-2</v>
      </c>
      <c r="I65" s="5">
        <f t="shared" si="3"/>
        <v>4.41E-2</v>
      </c>
      <c r="J65" s="6">
        <f t="shared" si="4"/>
        <v>-1.7856980670863647E-2</v>
      </c>
      <c r="K65" s="7">
        <f t="shared" si="5"/>
        <v>2.5455526481551249E-2</v>
      </c>
    </row>
    <row r="66" spans="1:11" x14ac:dyDescent="0.25">
      <c r="A66">
        <v>20101</v>
      </c>
      <c r="B66" s="5">
        <v>2.3800000000000002E-2</v>
      </c>
      <c r="C66" s="6">
        <v>-3.7100000000000001E-2</v>
      </c>
      <c r="D66" s="7">
        <v>-1.32E-2</v>
      </c>
      <c r="I66" s="5">
        <f t="shared" si="3"/>
        <v>2.3800000000000002E-2</v>
      </c>
      <c r="J66" s="6">
        <f t="shared" si="4"/>
        <v>-2.9911436575286138E-2</v>
      </c>
      <c r="K66" s="7">
        <f t="shared" si="5"/>
        <v>-6.8233287657779584E-3</v>
      </c>
    </row>
    <row r="67" spans="1:11" x14ac:dyDescent="0.25">
      <c r="A67">
        <v>20094</v>
      </c>
      <c r="B67" s="5">
        <v>2.1700000000000001E-2</v>
      </c>
      <c r="C67" s="6">
        <v>-4.2000000000000003E-2</v>
      </c>
      <c r="D67" s="7">
        <v>-2.0299999999999999E-2</v>
      </c>
      <c r="I67" s="5">
        <f t="shared" si="3"/>
        <v>2.1700000000000001E-2</v>
      </c>
      <c r="J67" s="6">
        <f t="shared" si="4"/>
        <v>-5.3296313953121795E-2</v>
      </c>
      <c r="K67" s="7">
        <f t="shared" si="5"/>
        <v>-3.2752843965904499E-2</v>
      </c>
    </row>
    <row r="68" spans="1:11" x14ac:dyDescent="0.25">
      <c r="A68">
        <v>20093</v>
      </c>
      <c r="B68" s="5">
        <v>2.4500000000000001E-2</v>
      </c>
      <c r="C68" s="6">
        <v>-3.4299999999999997E-2</v>
      </c>
      <c r="D68" s="7">
        <v>-9.7999999999999997E-3</v>
      </c>
      <c r="I68" s="5">
        <f t="shared" si="3"/>
        <v>2.4500000000000001E-2</v>
      </c>
      <c r="J68" s="6">
        <f t="shared" si="4"/>
        <v>0.14614761249791938</v>
      </c>
      <c r="K68" s="7">
        <f t="shared" si="5"/>
        <v>0.17422822900411838</v>
      </c>
    </row>
    <row r="69" spans="1:11" x14ac:dyDescent="0.25">
      <c r="A69">
        <v>20092</v>
      </c>
      <c r="B69" s="5">
        <v>1.8499999999999999E-2</v>
      </c>
      <c r="C69" s="6">
        <v>-0.1573</v>
      </c>
      <c r="D69" s="7">
        <v>-0.13880000000000001</v>
      </c>
      <c r="I69" s="5">
        <f t="shared" si="3"/>
        <v>1.8499999999999999E-2</v>
      </c>
      <c r="J69" s="6">
        <f t="shared" si="4"/>
        <v>-0.18737460208298654</v>
      </c>
      <c r="K69" s="7">
        <f t="shared" si="5"/>
        <v>-0.17234103222152175</v>
      </c>
    </row>
    <row r="70" spans="1:11" x14ac:dyDescent="0.25">
      <c r="A70">
        <v>20091</v>
      </c>
      <c r="B70" s="5">
        <v>1.7600000000000001E-2</v>
      </c>
      <c r="C70" s="6">
        <v>-0.1368</v>
      </c>
      <c r="D70" s="7">
        <v>-0.1191</v>
      </c>
      <c r="I70" s="5">
        <f t="shared" si="3"/>
        <v>1.7600000000000001E-2</v>
      </c>
      <c r="J70" s="6">
        <f t="shared" si="4"/>
        <v>-0.19313486438959437</v>
      </c>
      <c r="K70" s="7">
        <f t="shared" si="5"/>
        <v>-0.17893403800285124</v>
      </c>
    </row>
    <row r="71" spans="1:11" x14ac:dyDescent="0.25">
      <c r="A71">
        <v>20084</v>
      </c>
      <c r="B71" s="5">
        <v>1.47E-2</v>
      </c>
      <c r="C71" s="6">
        <v>-9.8400000000000001E-2</v>
      </c>
      <c r="D71" s="7">
        <v>-8.3699999999999997E-2</v>
      </c>
      <c r="I71" s="5">
        <f t="shared" ref="I71:I83" si="6">+B71</f>
        <v>1.47E-2</v>
      </c>
      <c r="J71" s="6">
        <f t="shared" ref="J71:J83" si="7">(C71-($C$2*C72))/(1-$C$2)</f>
        <v>-0.23160848142122831</v>
      </c>
      <c r="K71" s="7">
        <f t="shared" ref="K71:K83" si="8">(1+I71)*(1+J71)-1</f>
        <v>-0.22031312609812037</v>
      </c>
    </row>
    <row r="72" spans="1:11" x14ac:dyDescent="0.25">
      <c r="A72">
        <v>20083</v>
      </c>
      <c r="B72" s="5">
        <v>1.83E-2</v>
      </c>
      <c r="C72" s="6">
        <v>-7.6E-3</v>
      </c>
      <c r="D72" s="7">
        <v>1.06E-2</v>
      </c>
      <c r="I72" s="5">
        <f t="shared" si="6"/>
        <v>1.83E-2</v>
      </c>
      <c r="J72" s="6">
        <f t="shared" si="7"/>
        <v>1.9540494562695191E-2</v>
      </c>
      <c r="K72" s="7">
        <f t="shared" si="8"/>
        <v>3.819808561319249E-2</v>
      </c>
    </row>
    <row r="73" spans="1:11" x14ac:dyDescent="0.25">
      <c r="A73">
        <v>20082</v>
      </c>
      <c r="B73" s="5">
        <v>1.49E-2</v>
      </c>
      <c r="C73" s="6">
        <v>-2.6100000000000002E-2</v>
      </c>
      <c r="D73" s="7">
        <v>-1.1299999999999999E-2</v>
      </c>
      <c r="I73" s="5">
        <f t="shared" si="6"/>
        <v>1.49E-2</v>
      </c>
      <c r="J73" s="6">
        <f t="shared" si="7"/>
        <v>-6.3509870883715E-2</v>
      </c>
      <c r="K73" s="7">
        <f t="shared" si="8"/>
        <v>-4.955616795988238E-2</v>
      </c>
    </row>
    <row r="74" spans="1:11" x14ac:dyDescent="0.25">
      <c r="A74">
        <v>20081</v>
      </c>
      <c r="B74" s="5">
        <v>1.4200000000000001E-2</v>
      </c>
      <c r="C74" s="6">
        <v>-5.9999999999999995E-4</v>
      </c>
      <c r="D74" s="7">
        <v>1.3599999999999999E-2</v>
      </c>
      <c r="I74" s="5">
        <f t="shared" si="6"/>
        <v>1.4200000000000001E-2</v>
      </c>
      <c r="J74" s="6">
        <f t="shared" si="7"/>
        <v>-9.3024386889178218E-2</v>
      </c>
      <c r="K74" s="7">
        <f t="shared" si="8"/>
        <v>-8.0145333183004541E-2</v>
      </c>
    </row>
    <row r="75" spans="1:11" x14ac:dyDescent="0.25">
      <c r="A75">
        <v>20074</v>
      </c>
      <c r="B75" s="5">
        <v>1.52E-2</v>
      </c>
      <c r="C75" s="6">
        <v>6.2399999999999997E-2</v>
      </c>
      <c r="D75" s="7">
        <v>7.7499999999999999E-2</v>
      </c>
      <c r="I75" s="5">
        <f t="shared" si="6"/>
        <v>1.52E-2</v>
      </c>
      <c r="J75" s="6">
        <f t="shared" si="7"/>
        <v>0.10670502355639971</v>
      </c>
      <c r="K75" s="7">
        <f t="shared" si="8"/>
        <v>0.12352693991445718</v>
      </c>
    </row>
    <row r="76" spans="1:11" x14ac:dyDescent="0.25">
      <c r="A76">
        <v>20073</v>
      </c>
      <c r="B76" s="5">
        <v>1.3899999999999999E-2</v>
      </c>
      <c r="C76" s="6">
        <v>3.2199999999999999E-2</v>
      </c>
      <c r="D76" s="7">
        <v>4.5999999999999999E-2</v>
      </c>
      <c r="I76" s="5">
        <f t="shared" si="6"/>
        <v>1.3899999999999999E-2</v>
      </c>
      <c r="J76" s="6">
        <f t="shared" si="7"/>
        <v>-8.0469728779188704E-2</v>
      </c>
      <c r="K76" s="7">
        <f t="shared" si="8"/>
        <v>-6.7688258009219404E-2</v>
      </c>
    </row>
    <row r="77" spans="1:11" x14ac:dyDescent="0.25">
      <c r="A77">
        <v>20072</v>
      </c>
      <c r="B77" s="5">
        <v>1.6199999999999999E-2</v>
      </c>
      <c r="C77" s="6">
        <v>0.109</v>
      </c>
      <c r="D77" s="7">
        <v>0.12520000000000001</v>
      </c>
      <c r="I77" s="5">
        <f t="shared" si="6"/>
        <v>1.6199999999999999E-2</v>
      </c>
      <c r="J77" s="6">
        <f t="shared" si="7"/>
        <v>0.19599628797663918</v>
      </c>
      <c r="K77" s="7">
        <f t="shared" si="8"/>
        <v>0.21537142784186081</v>
      </c>
    </row>
    <row r="78" spans="1:11" x14ac:dyDescent="0.25">
      <c r="A78">
        <v>20071</v>
      </c>
      <c r="B78" s="5">
        <v>1.7100000000000001E-2</v>
      </c>
      <c r="C78" s="6">
        <v>4.9700000000000001E-2</v>
      </c>
      <c r="D78" s="7">
        <v>6.6799999999999998E-2</v>
      </c>
      <c r="I78" s="5">
        <f t="shared" si="6"/>
        <v>1.7100000000000001E-2</v>
      </c>
      <c r="J78" s="6">
        <f t="shared" si="7"/>
        <v>-1.8664705222788958E-2</v>
      </c>
      <c r="K78" s="7">
        <f t="shared" si="8"/>
        <v>-1.8838716820988033E-3</v>
      </c>
    </row>
    <row r="79" spans="1:11" x14ac:dyDescent="0.25">
      <c r="A79">
        <v>20064</v>
      </c>
      <c r="B79" s="5">
        <v>2.2800000000000001E-2</v>
      </c>
      <c r="C79" s="6">
        <v>9.6299999999999997E-2</v>
      </c>
      <c r="D79" s="7">
        <v>0.1191</v>
      </c>
      <c r="I79" s="5">
        <f t="shared" si="6"/>
        <v>2.2800000000000001E-2</v>
      </c>
      <c r="J79" s="6">
        <f t="shared" si="7"/>
        <v>0.23875092011014612</v>
      </c>
      <c r="K79" s="7">
        <f t="shared" si="8"/>
        <v>0.26699444108865733</v>
      </c>
    </row>
    <row r="80" spans="1:11" x14ac:dyDescent="0.25">
      <c r="A80">
        <v>20063</v>
      </c>
      <c r="B80" s="5">
        <v>1.7999999999999999E-2</v>
      </c>
      <c r="C80" s="6">
        <v>-8.0000000000000004E-4</v>
      </c>
      <c r="D80" s="7">
        <v>1.72E-2</v>
      </c>
      <c r="I80" s="5">
        <f t="shared" si="6"/>
        <v>1.7999999999999999E-2</v>
      </c>
      <c r="J80" s="6">
        <f t="shared" si="7"/>
        <v>-3.9970335395889817E-2</v>
      </c>
      <c r="K80" s="7">
        <f t="shared" si="8"/>
        <v>-2.2689801433015799E-2</v>
      </c>
    </row>
    <row r="81" spans="1:11" x14ac:dyDescent="0.25">
      <c r="A81">
        <v>20062</v>
      </c>
      <c r="B81" s="5">
        <v>1.95E-2</v>
      </c>
      <c r="C81" s="6">
        <v>2.5899999999999999E-2</v>
      </c>
      <c r="D81" s="7">
        <v>4.5400000000000003E-2</v>
      </c>
      <c r="I81" s="5">
        <f t="shared" si="6"/>
        <v>1.95E-2</v>
      </c>
      <c r="J81" s="6">
        <f t="shared" si="7"/>
        <v>-8.5757633634236212E-3</v>
      </c>
      <c r="K81" s="7">
        <f t="shared" si="8"/>
        <v>1.0757009250989658E-2</v>
      </c>
    </row>
    <row r="82" spans="1:11" x14ac:dyDescent="0.25">
      <c r="A82">
        <v>20061</v>
      </c>
      <c r="B82" s="5">
        <v>0.02</v>
      </c>
      <c r="C82" s="6">
        <v>4.9399999999999999E-2</v>
      </c>
      <c r="D82" s="7">
        <v>6.9400000000000003E-2</v>
      </c>
      <c r="I82" s="5">
        <f t="shared" si="6"/>
        <v>0.02</v>
      </c>
      <c r="J82" s="6">
        <f t="shared" si="7"/>
        <v>7.5953673058636914E-2</v>
      </c>
      <c r="K82" s="7">
        <f t="shared" si="8"/>
        <v>9.747274651980975E-2</v>
      </c>
    </row>
    <row r="83" spans="1:11" x14ac:dyDescent="0.25">
      <c r="A83">
        <v>20054</v>
      </c>
      <c r="B83" s="8">
        <v>2.3400000000000001E-2</v>
      </c>
      <c r="C83" s="9">
        <v>3.1300000000000001E-2</v>
      </c>
      <c r="D83" s="10">
        <v>5.4600000000000003E-2</v>
      </c>
      <c r="I83" s="8">
        <f t="shared" si="6"/>
        <v>2.3400000000000001E-2</v>
      </c>
      <c r="J83" s="9">
        <f t="shared" si="7"/>
        <v>7.7218782692559981E-2</v>
      </c>
      <c r="K83" s="10">
        <f t="shared" si="8"/>
        <v>0.10242570220756586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9"/>
  <sheetViews>
    <sheetView showGridLines="0" topLeftCell="A7" workbookViewId="0">
      <selection activeCell="M6" sqref="M6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66" t="s">
        <v>17</v>
      </c>
      <c r="B1" s="65"/>
      <c r="C1" s="15" t="s">
        <v>25</v>
      </c>
    </row>
    <row r="2" spans="1:14" x14ac:dyDescent="0.25">
      <c r="A2" s="64" t="s">
        <v>18</v>
      </c>
      <c r="B2" s="65"/>
      <c r="C2" s="18">
        <f>CORREL(C7:C16,C9:C18)</f>
        <v>0.45810749896695574</v>
      </c>
    </row>
    <row r="3" spans="1:14" x14ac:dyDescent="0.25">
      <c r="F3" s="61" t="s">
        <v>1</v>
      </c>
      <c r="G3" s="60"/>
      <c r="M3" s="61" t="s">
        <v>19</v>
      </c>
      <c r="N3" s="60"/>
    </row>
    <row r="4" spans="1:14" x14ac:dyDescent="0.25">
      <c r="F4" s="62">
        <f>STDEV(D7:D18)*SQRT(4)</f>
        <v>3.2507490978187947E-2</v>
      </c>
      <c r="G4" s="63"/>
      <c r="M4" s="62">
        <f>STDEV(K7:K18)*SQRT(4)</f>
        <v>7.8458687205422706E-2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  <c r="M6" s="29" cm="1">
        <f t="array" ref="M6">(PRODUCT(1 + K7:K86)^(1/20)) - 1</f>
        <v>1.3032576149341502E-2</v>
      </c>
    </row>
    <row r="7" spans="1:14" x14ac:dyDescent="0.25">
      <c r="A7">
        <v>20244</v>
      </c>
      <c r="B7" s="5">
        <v>7.6E-3</v>
      </c>
      <c r="C7" s="6">
        <v>1.89E-2</v>
      </c>
      <c r="D7" s="7">
        <v>2.6499999999999999E-2</v>
      </c>
      <c r="I7" s="5">
        <f t="shared" ref="I7:I18" si="0">+B7</f>
        <v>7.6E-3</v>
      </c>
      <c r="J7" s="6">
        <f t="shared" ref="J7:J18" si="1">(C7-($C$2*C8))/(1-$C$2)</f>
        <v>8.6708480428627516E-3</v>
      </c>
      <c r="K7" s="7">
        <f t="shared" ref="K7:K18" si="2">(1+I7)*(1+J7)-1</f>
        <v>1.6336746487988663E-2</v>
      </c>
    </row>
    <row r="8" spans="1:14" x14ac:dyDescent="0.25">
      <c r="A8">
        <v>20243</v>
      </c>
      <c r="B8" s="5">
        <v>8.6E-3</v>
      </c>
      <c r="C8" s="6">
        <v>3.1E-2</v>
      </c>
      <c r="D8" s="7">
        <v>3.9600000000000003E-2</v>
      </c>
      <c r="I8" s="5">
        <f t="shared" si="0"/>
        <v>8.6E-3</v>
      </c>
      <c r="J8" s="6">
        <f t="shared" si="1"/>
        <v>5.3487226616516607E-2</v>
      </c>
      <c r="K8" s="7">
        <f t="shared" si="2"/>
        <v>6.2547216765418412E-2</v>
      </c>
    </row>
    <row r="9" spans="1:14" x14ac:dyDescent="0.25">
      <c r="A9">
        <v>20242</v>
      </c>
      <c r="B9" s="5">
        <v>8.0999999999999996E-3</v>
      </c>
      <c r="C9" s="6">
        <v>4.4000000000000003E-3</v>
      </c>
      <c r="D9" s="7">
        <v>1.2500000000000001E-2</v>
      </c>
      <c r="I9" s="5">
        <f t="shared" si="0"/>
        <v>8.0999999999999996E-3</v>
      </c>
      <c r="J9" s="6">
        <f t="shared" si="1"/>
        <v>-1.4874765671299943E-2</v>
      </c>
      <c r="K9" s="7">
        <f t="shared" si="2"/>
        <v>-6.8952512732375348E-3</v>
      </c>
    </row>
    <row r="10" spans="1:14" x14ac:dyDescent="0.25">
      <c r="A10">
        <v>20241</v>
      </c>
      <c r="B10" s="5">
        <v>8.8000000000000005E-3</v>
      </c>
      <c r="C10" s="6">
        <v>2.7199999999999998E-2</v>
      </c>
      <c r="D10" s="7">
        <v>3.61E-2</v>
      </c>
      <c r="I10" s="5">
        <f t="shared" si="0"/>
        <v>8.8000000000000005E-3</v>
      </c>
      <c r="J10" s="6">
        <f t="shared" si="1"/>
        <v>5.6027610061023164E-2</v>
      </c>
      <c r="K10" s="7">
        <f t="shared" si="2"/>
        <v>6.5320653029560027E-2</v>
      </c>
    </row>
    <row r="11" spans="1:14" x14ac:dyDescent="0.25">
      <c r="A11">
        <v>20234</v>
      </c>
      <c r="B11" s="5">
        <v>6.7000000000000002E-3</v>
      </c>
      <c r="C11" s="6">
        <v>-6.8999999999999999E-3</v>
      </c>
      <c r="D11" s="7">
        <v>-1E-4</v>
      </c>
      <c r="I11" s="5">
        <f t="shared" si="0"/>
        <v>6.7000000000000002E-3</v>
      </c>
      <c r="J11" s="6">
        <f t="shared" si="1"/>
        <v>-2.0087997564573645E-2</v>
      </c>
      <c r="K11" s="7">
        <f t="shared" si="2"/>
        <v>-1.3522587148256382E-2</v>
      </c>
    </row>
    <row r="12" spans="1:14" x14ac:dyDescent="0.25">
      <c r="A12">
        <v>20233</v>
      </c>
      <c r="B12" s="5">
        <v>7.7000000000000002E-3</v>
      </c>
      <c r="C12" s="6">
        <v>8.6999999999999994E-3</v>
      </c>
      <c r="D12" s="7">
        <v>1.6400000000000001E-2</v>
      </c>
      <c r="I12" s="5">
        <f t="shared" si="0"/>
        <v>7.7000000000000002E-3</v>
      </c>
      <c r="J12" s="6">
        <f t="shared" si="1"/>
        <v>-6.4323818208889914E-3</v>
      </c>
      <c r="K12" s="7">
        <f t="shared" si="2"/>
        <v>1.2180888390902478E-3</v>
      </c>
    </row>
    <row r="13" spans="1:14" x14ac:dyDescent="0.25">
      <c r="A13">
        <v>20232</v>
      </c>
      <c r="B13" s="5">
        <v>8.0999999999999996E-3</v>
      </c>
      <c r="C13" s="6">
        <v>2.6599999999999999E-2</v>
      </c>
      <c r="D13" s="7">
        <v>3.4700000000000002E-2</v>
      </c>
      <c r="I13" s="5">
        <f t="shared" si="0"/>
        <v>8.0999999999999996E-3</v>
      </c>
      <c r="J13" s="6">
        <f t="shared" si="1"/>
        <v>5.7287455871411756E-2</v>
      </c>
      <c r="K13" s="7">
        <f t="shared" si="2"/>
        <v>6.5851484263970361E-2</v>
      </c>
    </row>
    <row r="14" spans="1:14" x14ac:dyDescent="0.25">
      <c r="A14">
        <v>20231</v>
      </c>
      <c r="B14" s="5">
        <v>8.5000000000000006E-3</v>
      </c>
      <c r="C14" s="6">
        <v>-9.7000000000000003E-3</v>
      </c>
      <c r="D14" s="7">
        <v>-1.2999999999999999E-3</v>
      </c>
      <c r="I14" s="5">
        <f t="shared" si="0"/>
        <v>8.5000000000000006E-3</v>
      </c>
      <c r="J14" s="6">
        <f t="shared" si="1"/>
        <v>-4.461437816774947E-2</v>
      </c>
      <c r="K14" s="7">
        <f t="shared" si="2"/>
        <v>-3.6493600382175417E-2</v>
      </c>
    </row>
    <row r="15" spans="1:14" x14ac:dyDescent="0.25">
      <c r="A15">
        <v>20224</v>
      </c>
      <c r="B15" s="5">
        <v>8.0000000000000002E-3</v>
      </c>
      <c r="C15" s="6">
        <v>3.1600000000000003E-2</v>
      </c>
      <c r="D15" s="7">
        <v>3.9600000000000003E-2</v>
      </c>
      <c r="I15" s="5">
        <f t="shared" si="0"/>
        <v>8.0000000000000002E-3</v>
      </c>
      <c r="J15" s="6">
        <f t="shared" si="1"/>
        <v>5.4087226616516611E-2</v>
      </c>
      <c r="K15" s="7">
        <f t="shared" si="2"/>
        <v>6.2519924429448759E-2</v>
      </c>
    </row>
    <row r="16" spans="1:14" x14ac:dyDescent="0.25">
      <c r="A16">
        <v>20223</v>
      </c>
      <c r="B16" s="5">
        <v>6.1000000000000004E-3</v>
      </c>
      <c r="C16" s="6">
        <v>5.0000000000000001E-3</v>
      </c>
      <c r="D16" s="7">
        <v>1.12E-2</v>
      </c>
      <c r="I16" s="5">
        <f t="shared" si="0"/>
        <v>6.1000000000000004E-3</v>
      </c>
      <c r="J16" s="6">
        <f t="shared" si="1"/>
        <v>-1.4866534792787227E-2</v>
      </c>
      <c r="K16" s="7">
        <f t="shared" si="2"/>
        <v>-8.8572206550232568E-3</v>
      </c>
    </row>
    <row r="17" spans="1:11" x14ac:dyDescent="0.25">
      <c r="A17">
        <v>20222</v>
      </c>
      <c r="B17" s="5">
        <v>8.0000000000000002E-3</v>
      </c>
      <c r="C17" s="6">
        <v>2.8500000000000001E-2</v>
      </c>
      <c r="D17" s="7">
        <v>3.6499999999999998E-2</v>
      </c>
      <c r="I17" s="5">
        <f t="shared" si="0"/>
        <v>8.0000000000000002E-3</v>
      </c>
      <c r="J17" s="6">
        <f t="shared" si="1"/>
        <v>5.9610148101045535E-2</v>
      </c>
      <c r="K17" s="7">
        <f t="shared" si="2"/>
        <v>6.8087029285853973E-2</v>
      </c>
    </row>
    <row r="18" spans="1:11" x14ac:dyDescent="0.25">
      <c r="A18">
        <v>20221</v>
      </c>
      <c r="B18" s="8">
        <v>9.4000000000000004E-3</v>
      </c>
      <c r="C18" s="9">
        <v>-8.3000000000000001E-3</v>
      </c>
      <c r="D18" s="10">
        <v>1.1000000000000001E-3</v>
      </c>
      <c r="I18" s="8">
        <f t="shared" si="0"/>
        <v>9.4000000000000004E-3</v>
      </c>
      <c r="J18" s="9">
        <f t="shared" si="1"/>
        <v>-1.5316691011920595E-2</v>
      </c>
      <c r="K18" s="10">
        <f t="shared" si="2"/>
        <v>-6.0606679074325376E-3</v>
      </c>
    </row>
    <row r="19" spans="1:11" x14ac:dyDescent="0.25">
      <c r="I19" s="6"/>
      <c r="J19" s="6"/>
      <c r="K19" s="6"/>
    </row>
    <row r="20" spans="1:11" x14ac:dyDescent="0.25">
      <c r="I20" s="6"/>
      <c r="J20" s="6"/>
      <c r="K20" s="6"/>
    </row>
    <row r="21" spans="1:11" x14ac:dyDescent="0.25">
      <c r="I21" s="6"/>
      <c r="J21" s="6"/>
      <c r="K21" s="6"/>
    </row>
    <row r="22" spans="1:11" x14ac:dyDescent="0.25">
      <c r="I22" s="6"/>
      <c r="J22" s="6"/>
      <c r="K22" s="6"/>
    </row>
    <row r="23" spans="1:11" x14ac:dyDescent="0.25">
      <c r="I23" s="6"/>
      <c r="J23" s="6"/>
      <c r="K23" s="6"/>
    </row>
    <row r="24" spans="1:11" x14ac:dyDescent="0.25">
      <c r="I24" s="6"/>
      <c r="J24" s="6"/>
      <c r="K24" s="6"/>
    </row>
    <row r="25" spans="1:11" x14ac:dyDescent="0.25">
      <c r="I25" s="6"/>
      <c r="J25" s="6"/>
      <c r="K25" s="6"/>
    </row>
    <row r="26" spans="1:11" x14ac:dyDescent="0.25">
      <c r="I26" s="6"/>
      <c r="J26" s="6"/>
      <c r="K26" s="6"/>
    </row>
    <row r="27" spans="1:11" x14ac:dyDescent="0.25">
      <c r="I27" s="6"/>
      <c r="J27" s="6"/>
      <c r="K27" s="6"/>
    </row>
    <row r="28" spans="1:11" x14ac:dyDescent="0.25">
      <c r="I28" s="6"/>
      <c r="J28" s="6"/>
      <c r="K28" s="6"/>
    </row>
    <row r="29" spans="1:11" x14ac:dyDescent="0.25">
      <c r="I29" s="6"/>
      <c r="J29" s="6"/>
      <c r="K29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3"/>
  <sheetViews>
    <sheetView showGridLines="0" workbookViewId="0">
      <selection activeCell="F4" sqref="F4:G4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66" t="s">
        <v>17</v>
      </c>
      <c r="B1" s="65"/>
      <c r="C1" s="15" t="s">
        <v>26</v>
      </c>
    </row>
    <row r="2" spans="1:14" x14ac:dyDescent="0.25">
      <c r="A2" s="64" t="s">
        <v>18</v>
      </c>
      <c r="B2" s="65"/>
      <c r="C2" s="18">
        <f>CORREL(C7:C71,C9:C73)</f>
        <v>0.52405287305199377</v>
      </c>
    </row>
    <row r="3" spans="1:14" x14ac:dyDescent="0.25">
      <c r="F3" s="61" t="s">
        <v>1</v>
      </c>
      <c r="G3" s="60"/>
      <c r="M3" s="61" t="s">
        <v>19</v>
      </c>
      <c r="N3" s="60"/>
    </row>
    <row r="4" spans="1:14" x14ac:dyDescent="0.25">
      <c r="F4" s="62">
        <f t="array" ref="F4">+(STDEV(D7:D73+1)*SQRT(4))</f>
        <v>4.47493773723706E-2</v>
      </c>
      <c r="G4" s="63"/>
      <c r="M4" s="62">
        <f>STDEV(K7:K73)*SQRT(4)</f>
        <v>8.9113231169838589E-2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1.3599999999999999E-2</v>
      </c>
      <c r="C7" s="6">
        <v>4.0000000000000002E-4</v>
      </c>
      <c r="D7" s="7">
        <v>1.4E-2</v>
      </c>
      <c r="I7" s="5">
        <f t="shared" ref="I7:I38" si="0">+B7</f>
        <v>1.3599999999999999E-2</v>
      </c>
      <c r="J7" s="6">
        <f t="shared" ref="J7:J38" si="1">(C7-($C$2*C8))/(1-$C$2)</f>
        <v>5.795261222440974E-3</v>
      </c>
      <c r="K7" s="7">
        <f t="shared" ref="K7:K38" si="2">(1+I7)*(1+J7)-1</f>
        <v>1.9474076775066296E-2</v>
      </c>
    </row>
    <row r="8" spans="1:14" x14ac:dyDescent="0.25">
      <c r="A8">
        <v>20243</v>
      </c>
      <c r="B8" s="5">
        <v>1.38E-2</v>
      </c>
      <c r="C8" s="6">
        <v>-4.4999999999999997E-3</v>
      </c>
      <c r="D8" s="7">
        <v>9.2999999999999992E-3</v>
      </c>
      <c r="I8" s="5">
        <f t="shared" si="0"/>
        <v>1.38E-2</v>
      </c>
      <c r="J8" s="6">
        <f t="shared" si="1"/>
        <v>1.886227569419929E-3</v>
      </c>
      <c r="K8" s="7">
        <f t="shared" si="2"/>
        <v>1.5712257509878036E-2</v>
      </c>
    </row>
    <row r="9" spans="1:14" x14ac:dyDescent="0.25">
      <c r="A9">
        <v>20242</v>
      </c>
      <c r="B9" s="5">
        <v>1.37E-2</v>
      </c>
      <c r="C9" s="6">
        <v>-1.03E-2</v>
      </c>
      <c r="D9" s="7">
        <v>3.3999999999999998E-3</v>
      </c>
      <c r="I9" s="5">
        <f t="shared" si="0"/>
        <v>1.37E-2</v>
      </c>
      <c r="J9" s="6">
        <f t="shared" si="1"/>
        <v>-6.1159198683110828E-3</v>
      </c>
      <c r="K9" s="7">
        <f t="shared" si="2"/>
        <v>7.5002920294930941E-3</v>
      </c>
    </row>
    <row r="10" spans="1:14" x14ac:dyDescent="0.25">
      <c r="A10">
        <v>20241</v>
      </c>
      <c r="B10" s="5">
        <v>1.35E-2</v>
      </c>
      <c r="C10" s="6">
        <v>-1.41E-2</v>
      </c>
      <c r="D10" s="7">
        <v>-5.9999999999999995E-4</v>
      </c>
      <c r="I10" s="5">
        <f t="shared" si="0"/>
        <v>1.35E-2</v>
      </c>
      <c r="J10" s="6">
        <f t="shared" si="1"/>
        <v>3.8475016175077317E-3</v>
      </c>
      <c r="K10" s="7">
        <f t="shared" si="2"/>
        <v>1.739944288934403E-2</v>
      </c>
    </row>
    <row r="11" spans="1:14" x14ac:dyDescent="0.25">
      <c r="A11">
        <v>20234</v>
      </c>
      <c r="B11" s="5">
        <v>1.2999999999999999E-2</v>
      </c>
      <c r="C11" s="6">
        <v>-3.04E-2</v>
      </c>
      <c r="D11" s="7">
        <v>-1.7399999999999999E-2</v>
      </c>
      <c r="I11" s="5">
        <f t="shared" si="0"/>
        <v>1.2999999999999999E-2</v>
      </c>
      <c r="J11" s="6">
        <f t="shared" si="1"/>
        <v>-4.4713958345251562E-2</v>
      </c>
      <c r="K11" s="7">
        <f t="shared" si="2"/>
        <v>-3.2295239803739939E-2</v>
      </c>
    </row>
    <row r="12" spans="1:14" x14ac:dyDescent="0.25">
      <c r="A12">
        <v>20233</v>
      </c>
      <c r="B12" s="5">
        <v>1.29E-2</v>
      </c>
      <c r="C12" s="6">
        <v>-1.7399999999999999E-2</v>
      </c>
      <c r="D12" s="7">
        <v>-4.4999999999999997E-3</v>
      </c>
      <c r="I12" s="5">
        <f t="shared" si="0"/>
        <v>1.29E-2</v>
      </c>
      <c r="J12" s="6">
        <f t="shared" si="1"/>
        <v>-1.9161717950184804E-2</v>
      </c>
      <c r="K12" s="7">
        <f t="shared" si="2"/>
        <v>-6.5089041117423196E-3</v>
      </c>
    </row>
    <row r="13" spans="1:14" x14ac:dyDescent="0.25">
      <c r="A13">
        <v>20232</v>
      </c>
      <c r="B13" s="5">
        <v>1.2699999999999999E-2</v>
      </c>
      <c r="C13" s="6">
        <v>-1.5800000000000002E-2</v>
      </c>
      <c r="D13" s="7">
        <v>-3.0999999999999999E-3</v>
      </c>
      <c r="I13" s="5">
        <f t="shared" si="0"/>
        <v>1.2699999999999999E-2</v>
      </c>
      <c r="J13" s="6">
        <f t="shared" si="1"/>
        <v>-1.4038282049815196E-2</v>
      </c>
      <c r="K13" s="7">
        <f t="shared" si="2"/>
        <v>-1.5165682318478702E-3</v>
      </c>
    </row>
    <row r="14" spans="1:14" x14ac:dyDescent="0.25">
      <c r="A14">
        <v>20231</v>
      </c>
      <c r="B14" s="5">
        <v>1.24E-2</v>
      </c>
      <c r="C14" s="6">
        <v>-1.7399999999999999E-2</v>
      </c>
      <c r="D14" s="7">
        <v>-5.0000000000000001E-3</v>
      </c>
      <c r="I14" s="5">
        <f t="shared" si="0"/>
        <v>1.24E-2</v>
      </c>
      <c r="J14" s="6">
        <f t="shared" si="1"/>
        <v>-6.4993701832314985E-3</v>
      </c>
      <c r="K14" s="7">
        <f t="shared" si="2"/>
        <v>5.8200376264962994E-3</v>
      </c>
    </row>
    <row r="15" spans="1:14" x14ac:dyDescent="0.25">
      <c r="A15">
        <v>20224</v>
      </c>
      <c r="B15" s="5">
        <v>1.2E-2</v>
      </c>
      <c r="C15" s="6">
        <v>-2.7300000000000001E-2</v>
      </c>
      <c r="D15" s="7">
        <v>-1.52E-2</v>
      </c>
      <c r="I15" s="5">
        <f t="shared" si="0"/>
        <v>1.2E-2</v>
      </c>
      <c r="J15" s="6">
        <f t="shared" si="1"/>
        <v>-5.3175232393339371E-2</v>
      </c>
      <c r="K15" s="7">
        <f t="shared" si="2"/>
        <v>-4.181333518205943E-2</v>
      </c>
    </row>
    <row r="16" spans="1:14" x14ac:dyDescent="0.25">
      <c r="A16">
        <v>20223</v>
      </c>
      <c r="B16" s="5">
        <v>1.1900000000000001E-2</v>
      </c>
      <c r="C16" s="6">
        <v>-3.8E-3</v>
      </c>
      <c r="D16" s="7">
        <v>8.0999999999999996E-3</v>
      </c>
      <c r="I16" s="5">
        <f t="shared" si="0"/>
        <v>1.1900000000000001E-2</v>
      </c>
      <c r="J16" s="6">
        <f t="shared" si="1"/>
        <v>-2.196771636128083E-2</v>
      </c>
      <c r="K16" s="7">
        <f t="shared" si="2"/>
        <v>-1.0329132185980083E-2</v>
      </c>
    </row>
    <row r="17" spans="1:11" x14ac:dyDescent="0.25">
      <c r="A17">
        <v>20222</v>
      </c>
      <c r="B17" s="5">
        <v>1.21E-2</v>
      </c>
      <c r="C17" s="6">
        <v>1.2699999999999999E-2</v>
      </c>
      <c r="D17" s="7">
        <v>2.4799999999999999E-2</v>
      </c>
      <c r="I17" s="5">
        <f t="shared" si="0"/>
        <v>1.21E-2</v>
      </c>
      <c r="J17" s="6">
        <f t="shared" si="1"/>
        <v>1.0167530446609339E-2</v>
      </c>
      <c r="K17" s="7">
        <f t="shared" si="2"/>
        <v>2.2390557565013403E-2</v>
      </c>
    </row>
    <row r="18" spans="1:11" x14ac:dyDescent="0.25">
      <c r="A18">
        <v>20221</v>
      </c>
      <c r="B18" s="5">
        <v>1.21E-2</v>
      </c>
      <c r="C18" s="6">
        <v>1.4999999999999999E-2</v>
      </c>
      <c r="D18" s="7">
        <v>2.7099999999999999E-2</v>
      </c>
      <c r="I18" s="5">
        <f t="shared" si="0"/>
        <v>1.21E-2</v>
      </c>
      <c r="J18" s="6">
        <f t="shared" si="1"/>
        <v>1.1916993587176586E-2</v>
      </c>
      <c r="K18" s="7">
        <f t="shared" si="2"/>
        <v>2.4161189209581435E-2</v>
      </c>
    </row>
    <row r="19" spans="1:11" x14ac:dyDescent="0.25">
      <c r="A19">
        <v>20214</v>
      </c>
      <c r="B19" s="5">
        <v>1.2699999999999999E-2</v>
      </c>
      <c r="C19" s="6">
        <v>1.78E-2</v>
      </c>
      <c r="D19" s="7">
        <v>3.0499999999999999E-2</v>
      </c>
      <c r="I19" s="5">
        <f t="shared" si="0"/>
        <v>1.2699999999999999E-2</v>
      </c>
      <c r="J19" s="6">
        <f t="shared" si="1"/>
        <v>1.8350536859432751E-2</v>
      </c>
      <c r="K19" s="7">
        <f t="shared" si="2"/>
        <v>3.1283588677547547E-2</v>
      </c>
    </row>
    <row r="20" spans="1:11" x14ac:dyDescent="0.25">
      <c r="A20">
        <v>20213</v>
      </c>
      <c r="B20" s="5">
        <v>1.29E-2</v>
      </c>
      <c r="C20" s="6">
        <v>1.7299999999999999E-2</v>
      </c>
      <c r="D20" s="7">
        <v>3.0200000000000001E-2</v>
      </c>
      <c r="I20" s="5">
        <f t="shared" si="0"/>
        <v>1.29E-2</v>
      </c>
      <c r="J20" s="6">
        <f t="shared" si="1"/>
        <v>1.5207959934155539E-2</v>
      </c>
      <c r="K20" s="7">
        <f t="shared" si="2"/>
        <v>2.8304142617306072E-2</v>
      </c>
    </row>
    <row r="21" spans="1:11" x14ac:dyDescent="0.25">
      <c r="A21">
        <v>20212</v>
      </c>
      <c r="B21" s="5">
        <v>1.2999999999999999E-2</v>
      </c>
      <c r="C21" s="6">
        <v>1.9199999999999998E-2</v>
      </c>
      <c r="D21" s="7">
        <v>3.2199999999999999E-2</v>
      </c>
      <c r="I21" s="5">
        <f t="shared" si="0"/>
        <v>1.2999999999999999E-2</v>
      </c>
      <c r="J21" s="6">
        <f t="shared" si="1"/>
        <v>2.9880415072995395E-2</v>
      </c>
      <c r="K21" s="7">
        <f t="shared" si="2"/>
        <v>4.3268860468944181E-2</v>
      </c>
    </row>
    <row r="22" spans="1:11" x14ac:dyDescent="0.25">
      <c r="A22">
        <v>20211</v>
      </c>
      <c r="B22" s="5">
        <v>1.29E-2</v>
      </c>
      <c r="C22" s="6">
        <v>9.4999999999999998E-3</v>
      </c>
      <c r="D22" s="7">
        <v>2.24E-2</v>
      </c>
      <c r="I22" s="5">
        <f t="shared" si="0"/>
        <v>1.29E-2</v>
      </c>
      <c r="J22" s="6">
        <f t="shared" si="1"/>
        <v>1.0380858975092404E-2</v>
      </c>
      <c r="K22" s="7">
        <f t="shared" si="2"/>
        <v>2.3414772055871058E-2</v>
      </c>
    </row>
    <row r="23" spans="1:11" x14ac:dyDescent="0.25">
      <c r="A23">
        <v>20204</v>
      </c>
      <c r="B23" s="5">
        <v>1.29E-2</v>
      </c>
      <c r="C23" s="6">
        <v>8.6999999999999994E-3</v>
      </c>
      <c r="D23" s="7">
        <v>2.1600000000000001E-2</v>
      </c>
      <c r="I23" s="5">
        <f t="shared" si="0"/>
        <v>1.29E-2</v>
      </c>
      <c r="J23" s="6">
        <f t="shared" si="1"/>
        <v>1.4755905453760276E-2</v>
      </c>
      <c r="K23" s="7">
        <f t="shared" si="2"/>
        <v>2.7846256634113775E-2</v>
      </c>
    </row>
    <row r="24" spans="1:11" x14ac:dyDescent="0.25">
      <c r="A24">
        <v>20203</v>
      </c>
      <c r="B24" s="5">
        <v>1.29E-2</v>
      </c>
      <c r="C24" s="6">
        <v>3.2000000000000002E-3</v>
      </c>
      <c r="D24" s="7">
        <v>1.6E-2</v>
      </c>
      <c r="I24" s="5">
        <f t="shared" si="0"/>
        <v>1.29E-2</v>
      </c>
      <c r="J24" s="6">
        <f t="shared" si="1"/>
        <v>5.4021474377310107E-3</v>
      </c>
      <c r="K24" s="7">
        <f t="shared" si="2"/>
        <v>1.8371835139677772E-2</v>
      </c>
    </row>
    <row r="25" spans="1:11" x14ac:dyDescent="0.25">
      <c r="A25">
        <v>20202</v>
      </c>
      <c r="B25" s="5">
        <v>1.2500000000000001E-2</v>
      </c>
      <c r="C25" s="6">
        <v>1.1999999999999999E-3</v>
      </c>
      <c r="D25" s="7">
        <v>1.37E-2</v>
      </c>
      <c r="I25" s="5">
        <f t="shared" si="0"/>
        <v>1.2500000000000001E-2</v>
      </c>
      <c r="J25" s="6">
        <f t="shared" si="1"/>
        <v>-5.6266570569661317E-3</v>
      </c>
      <c r="K25" s="7">
        <f t="shared" si="2"/>
        <v>6.8030097298217296E-3</v>
      </c>
    </row>
    <row r="26" spans="1:11" x14ac:dyDescent="0.25">
      <c r="A26">
        <v>20201</v>
      </c>
      <c r="B26" s="5">
        <v>1.29E-2</v>
      </c>
      <c r="C26" s="6">
        <v>7.4000000000000003E-3</v>
      </c>
      <c r="D26" s="7">
        <v>2.0299999999999999E-2</v>
      </c>
      <c r="I26" s="5">
        <f t="shared" si="0"/>
        <v>1.29E-2</v>
      </c>
      <c r="J26" s="6">
        <f t="shared" si="1"/>
        <v>9.9324695533906607E-3</v>
      </c>
      <c r="K26" s="7">
        <f t="shared" si="2"/>
        <v>2.2960598410629363E-2</v>
      </c>
    </row>
    <row r="27" spans="1:11" x14ac:dyDescent="0.25">
      <c r="A27">
        <v>20194</v>
      </c>
      <c r="B27" s="5">
        <v>1.2699999999999999E-2</v>
      </c>
      <c r="C27" s="6">
        <v>5.1000000000000004E-3</v>
      </c>
      <c r="D27" s="7">
        <v>1.78E-2</v>
      </c>
      <c r="I27" s="5">
        <f t="shared" si="0"/>
        <v>1.2699999999999999E-2</v>
      </c>
      <c r="J27" s="6">
        <f t="shared" si="1"/>
        <v>-7.3569070998717409E-4</v>
      </c>
      <c r="K27" s="7">
        <f t="shared" si="2"/>
        <v>1.195496601799606E-2</v>
      </c>
    </row>
    <row r="28" spans="1:11" x14ac:dyDescent="0.25">
      <c r="A28">
        <v>20193</v>
      </c>
      <c r="B28" s="5">
        <v>1.29E-2</v>
      </c>
      <c r="C28" s="6">
        <v>1.04E-2</v>
      </c>
      <c r="D28" s="7">
        <v>2.3300000000000001E-2</v>
      </c>
      <c r="I28" s="5">
        <f t="shared" si="0"/>
        <v>1.29E-2</v>
      </c>
      <c r="J28" s="6">
        <f t="shared" si="1"/>
        <v>1.5685153850554422E-2</v>
      </c>
      <c r="K28" s="7">
        <f t="shared" si="2"/>
        <v>2.8787492335226483E-2</v>
      </c>
    </row>
    <row r="29" spans="1:11" x14ac:dyDescent="0.25">
      <c r="A29">
        <v>20192</v>
      </c>
      <c r="B29" s="5">
        <v>1.32E-2</v>
      </c>
      <c r="C29" s="6">
        <v>5.5999999999999999E-3</v>
      </c>
      <c r="D29" s="7">
        <v>1.8800000000000001E-2</v>
      </c>
      <c r="I29" s="5">
        <f t="shared" si="0"/>
        <v>1.32E-2</v>
      </c>
      <c r="J29" s="6">
        <f t="shared" si="1"/>
        <v>2.9574230747227881E-3</v>
      </c>
      <c r="K29" s="7">
        <f t="shared" si="2"/>
        <v>1.6196461059309053E-2</v>
      </c>
    </row>
    <row r="30" spans="1:11" x14ac:dyDescent="0.25">
      <c r="A30">
        <v>20191</v>
      </c>
      <c r="B30" s="5">
        <v>1.21E-2</v>
      </c>
      <c r="C30" s="6">
        <v>8.0000000000000002E-3</v>
      </c>
      <c r="D30" s="7">
        <v>2.01E-2</v>
      </c>
      <c r="I30" s="5">
        <f t="shared" si="0"/>
        <v>1.21E-2</v>
      </c>
      <c r="J30" s="6">
        <f t="shared" si="1"/>
        <v>1.2294187503575468E-2</v>
      </c>
      <c r="K30" s="7">
        <f t="shared" si="2"/>
        <v>2.4542947172368601E-2</v>
      </c>
    </row>
    <row r="31" spans="1:11" x14ac:dyDescent="0.25">
      <c r="A31">
        <v>20184</v>
      </c>
      <c r="B31" s="5">
        <v>1.3100000000000001E-2</v>
      </c>
      <c r="C31" s="6">
        <v>4.1000000000000003E-3</v>
      </c>
      <c r="D31" s="7">
        <v>1.72E-2</v>
      </c>
      <c r="I31" s="5">
        <f t="shared" si="0"/>
        <v>1.3100000000000001E-2</v>
      </c>
      <c r="J31" s="6">
        <f t="shared" si="1"/>
        <v>1.4574230747227892E-3</v>
      </c>
      <c r="K31" s="7">
        <f t="shared" si="2"/>
        <v>1.4576515317001881E-2</v>
      </c>
    </row>
    <row r="32" spans="1:11" x14ac:dyDescent="0.25">
      <c r="A32">
        <v>20183</v>
      </c>
      <c r="B32" s="5">
        <v>1.26E-2</v>
      </c>
      <c r="C32" s="6">
        <v>6.4999999999999997E-3</v>
      </c>
      <c r="D32" s="7">
        <v>1.9099999999999999E-2</v>
      </c>
      <c r="I32" s="5">
        <f t="shared" si="0"/>
        <v>1.26E-2</v>
      </c>
      <c r="J32" s="6">
        <f t="shared" si="1"/>
        <v>9.3627916690503122E-3</v>
      </c>
      <c r="K32" s="7">
        <f t="shared" si="2"/>
        <v>2.2080762844080448E-2</v>
      </c>
    </row>
    <row r="33" spans="1:11" x14ac:dyDescent="0.25">
      <c r="A33">
        <v>20182</v>
      </c>
      <c r="B33" s="5">
        <v>1.26E-2</v>
      </c>
      <c r="C33" s="6">
        <v>3.8999999999999998E-3</v>
      </c>
      <c r="D33" s="7">
        <v>1.6500000000000001E-2</v>
      </c>
      <c r="I33" s="5">
        <f t="shared" si="0"/>
        <v>1.26E-2</v>
      </c>
      <c r="J33" s="6">
        <f t="shared" si="1"/>
        <v>-6.0096634697895451E-3</v>
      </c>
      <c r="K33" s="7">
        <f t="shared" si="2"/>
        <v>6.5146147704910895E-3</v>
      </c>
    </row>
    <row r="34" spans="1:11" x14ac:dyDescent="0.25">
      <c r="A34">
        <v>20181</v>
      </c>
      <c r="B34" s="5">
        <v>1.2999999999999999E-2</v>
      </c>
      <c r="C34" s="6">
        <v>1.29E-2</v>
      </c>
      <c r="D34" s="7">
        <v>2.5899999999999999E-2</v>
      </c>
      <c r="I34" s="5">
        <f t="shared" si="0"/>
        <v>1.2999999999999999E-2</v>
      </c>
      <c r="J34" s="6">
        <f t="shared" si="1"/>
        <v>1.9726657056966131E-2</v>
      </c>
      <c r="K34" s="7">
        <f t="shared" si="2"/>
        <v>3.2983103598706487E-2</v>
      </c>
    </row>
    <row r="35" spans="1:11" x14ac:dyDescent="0.25">
      <c r="A35">
        <v>20174</v>
      </c>
      <c r="B35" s="5">
        <v>1.2800000000000001E-2</v>
      </c>
      <c r="C35" s="6">
        <v>6.7000000000000002E-3</v>
      </c>
      <c r="D35" s="7">
        <v>1.95E-2</v>
      </c>
      <c r="I35" s="5">
        <f t="shared" si="0"/>
        <v>1.2800000000000001E-2</v>
      </c>
      <c r="J35" s="6">
        <f t="shared" si="1"/>
        <v>1.4148461494455766E-3</v>
      </c>
      <c r="K35" s="7">
        <f t="shared" si="2"/>
        <v>1.4232956180158407E-2</v>
      </c>
    </row>
    <row r="36" spans="1:11" x14ac:dyDescent="0.25">
      <c r="A36">
        <v>20173</v>
      </c>
      <c r="B36" s="5">
        <v>1.3299999999999999E-2</v>
      </c>
      <c r="C36" s="6">
        <v>1.15E-2</v>
      </c>
      <c r="D36" s="7">
        <v>2.4899999999999999E-2</v>
      </c>
      <c r="I36" s="5">
        <f t="shared" si="0"/>
        <v>1.3299999999999999E-2</v>
      </c>
      <c r="J36" s="6">
        <f t="shared" si="1"/>
        <v>1.8326657056966129E-2</v>
      </c>
      <c r="K36" s="7">
        <f t="shared" si="2"/>
        <v>3.1870401595823994E-2</v>
      </c>
    </row>
    <row r="37" spans="1:11" x14ac:dyDescent="0.25">
      <c r="A37">
        <v>20172</v>
      </c>
      <c r="B37" s="5">
        <v>1.29E-2</v>
      </c>
      <c r="C37" s="6">
        <v>5.3E-3</v>
      </c>
      <c r="D37" s="7">
        <v>1.8100000000000002E-2</v>
      </c>
      <c r="I37" s="5">
        <f t="shared" si="0"/>
        <v>1.29E-2</v>
      </c>
      <c r="J37" s="6">
        <f t="shared" si="1"/>
        <v>3.4281746779286416E-3</v>
      </c>
      <c r="K37" s="7">
        <f t="shared" si="2"/>
        <v>1.637239813127378E-2</v>
      </c>
    </row>
    <row r="38" spans="1:11" x14ac:dyDescent="0.25">
      <c r="A38">
        <v>20171</v>
      </c>
      <c r="B38" s="5">
        <v>1.3299999999999999E-2</v>
      </c>
      <c r="C38" s="6">
        <v>7.0000000000000001E-3</v>
      </c>
      <c r="D38" s="7">
        <v>2.0299999999999999E-2</v>
      </c>
      <c r="I38" s="5">
        <f t="shared" si="0"/>
        <v>1.3299999999999999E-2</v>
      </c>
      <c r="J38" s="6">
        <f t="shared" si="1"/>
        <v>1.0743650644142717E-2</v>
      </c>
      <c r="K38" s="7">
        <f t="shared" si="2"/>
        <v>2.4186541197710021E-2</v>
      </c>
    </row>
    <row r="39" spans="1:11" x14ac:dyDescent="0.25">
      <c r="A39">
        <v>20164</v>
      </c>
      <c r="B39" s="5">
        <v>1.2800000000000001E-2</v>
      </c>
      <c r="C39" s="6">
        <v>3.5999999999999999E-3</v>
      </c>
      <c r="D39" s="7">
        <v>1.6400000000000001E-2</v>
      </c>
      <c r="I39" s="5">
        <f t="shared" ref="I39:I73" si="3">+B39</f>
        <v>1.2800000000000001E-2</v>
      </c>
      <c r="J39" s="6">
        <f t="shared" ref="J39:J73" si="4">(C39-($C$2*C40))/(1-$C$2)</f>
        <v>-6.5298782135626452E-3</v>
      </c>
      <c r="K39" s="7">
        <f t="shared" ref="K39:K70" si="5">(1+I39)*(1+J39)-1</f>
        <v>6.1865393453035544E-3</v>
      </c>
    </row>
    <row r="40" spans="1:11" x14ac:dyDescent="0.25">
      <c r="A40">
        <v>20163</v>
      </c>
      <c r="B40" s="5">
        <v>1.2699999999999999E-2</v>
      </c>
      <c r="C40" s="6">
        <v>1.2800000000000001E-2</v>
      </c>
      <c r="D40" s="7">
        <v>2.5499999999999998E-2</v>
      </c>
      <c r="I40" s="5">
        <f t="shared" si="3"/>
        <v>1.2699999999999999E-2</v>
      </c>
      <c r="J40" s="6">
        <f t="shared" si="4"/>
        <v>2.5352240395066755E-2</v>
      </c>
      <c r="K40" s="7">
        <f t="shared" si="5"/>
        <v>3.8374213848084038E-2</v>
      </c>
    </row>
    <row r="41" spans="1:11" x14ac:dyDescent="0.25">
      <c r="A41">
        <v>20162</v>
      </c>
      <c r="B41" s="5">
        <v>1.32E-2</v>
      </c>
      <c r="C41" s="6">
        <v>1.4E-3</v>
      </c>
      <c r="D41" s="7">
        <v>1.4500000000000001E-2</v>
      </c>
      <c r="I41" s="5">
        <f t="shared" si="3"/>
        <v>1.32E-2</v>
      </c>
      <c r="J41" s="6">
        <f t="shared" si="4"/>
        <v>5.5840801316889184E-3</v>
      </c>
      <c r="K41" s="7">
        <f t="shared" si="5"/>
        <v>1.8857789989427332E-2</v>
      </c>
    </row>
    <row r="42" spans="1:11" x14ac:dyDescent="0.25">
      <c r="A42">
        <v>20161</v>
      </c>
      <c r="B42" s="5">
        <v>1.29E-2</v>
      </c>
      <c r="C42" s="6">
        <v>-2.3999999999999998E-3</v>
      </c>
      <c r="D42" s="7">
        <v>1.0500000000000001E-2</v>
      </c>
      <c r="I42" s="5">
        <f t="shared" si="3"/>
        <v>1.29E-2</v>
      </c>
      <c r="J42" s="6">
        <f t="shared" si="4"/>
        <v>-2.0017179501848077E-2</v>
      </c>
      <c r="K42" s="7">
        <f t="shared" si="5"/>
        <v>-7.3754011174220757E-3</v>
      </c>
    </row>
    <row r="43" spans="1:11" x14ac:dyDescent="0.25">
      <c r="A43">
        <v>20154</v>
      </c>
      <c r="B43" s="5">
        <v>1.41E-2</v>
      </c>
      <c r="C43" s="6">
        <v>1.3599999999999999E-2</v>
      </c>
      <c r="D43" s="7">
        <v>2.7699999999999999E-2</v>
      </c>
      <c r="I43" s="5">
        <f t="shared" si="3"/>
        <v>1.41E-2</v>
      </c>
      <c r="J43" s="6">
        <f t="shared" si="4"/>
        <v>1.7784080131688917E-2</v>
      </c>
      <c r="K43" s="7">
        <f t="shared" si="5"/>
        <v>3.2134835661545624E-2</v>
      </c>
    </row>
    <row r="44" spans="1:11" x14ac:dyDescent="0.25">
      <c r="A44">
        <v>20153</v>
      </c>
      <c r="B44" s="5">
        <v>1.2800000000000001E-2</v>
      </c>
      <c r="C44" s="6">
        <v>9.7999999999999997E-3</v>
      </c>
      <c r="D44" s="7">
        <v>2.2599999999999999E-2</v>
      </c>
      <c r="I44" s="5">
        <f t="shared" si="3"/>
        <v>1.2800000000000001E-2</v>
      </c>
      <c r="J44" s="6">
        <f t="shared" si="4"/>
        <v>6.1664567277438329E-3</v>
      </c>
      <c r="K44" s="7">
        <f t="shared" si="5"/>
        <v>1.9045387373858746E-2</v>
      </c>
    </row>
    <row r="45" spans="1:11" x14ac:dyDescent="0.25">
      <c r="A45">
        <v>20152</v>
      </c>
      <c r="B45" s="5">
        <v>1.37E-2</v>
      </c>
      <c r="C45" s="6">
        <v>1.3100000000000001E-2</v>
      </c>
      <c r="D45" s="7">
        <v>2.6800000000000001E-2</v>
      </c>
      <c r="I45" s="5">
        <f t="shared" si="3"/>
        <v>1.37E-2</v>
      </c>
      <c r="J45" s="6">
        <f t="shared" si="4"/>
        <v>2.4000629816768499E-2</v>
      </c>
      <c r="K45" s="7">
        <f t="shared" si="5"/>
        <v>3.8029438445258412E-2</v>
      </c>
    </row>
    <row r="46" spans="1:11" x14ac:dyDescent="0.25">
      <c r="A46">
        <v>20151</v>
      </c>
      <c r="B46" s="5">
        <v>1.35E-2</v>
      </c>
      <c r="C46" s="6">
        <v>3.2000000000000002E-3</v>
      </c>
      <c r="D46" s="7">
        <v>1.66E-2</v>
      </c>
      <c r="I46" s="5">
        <f t="shared" si="3"/>
        <v>1.35E-2</v>
      </c>
      <c r="J46" s="6">
        <f t="shared" si="4"/>
        <v>-1.5408145848827035E-2</v>
      </c>
      <c r="K46" s="7">
        <f t="shared" si="5"/>
        <v>-2.116155817786125E-3</v>
      </c>
    </row>
    <row r="47" spans="1:11" x14ac:dyDescent="0.25">
      <c r="A47">
        <v>20144</v>
      </c>
      <c r="B47" s="5">
        <v>1.32E-2</v>
      </c>
      <c r="C47" s="6">
        <v>2.01E-2</v>
      </c>
      <c r="D47" s="7">
        <v>3.3300000000000003E-2</v>
      </c>
      <c r="I47" s="5">
        <f t="shared" si="3"/>
        <v>1.32E-2</v>
      </c>
      <c r="J47" s="6">
        <f t="shared" si="4"/>
        <v>3.6175676295436367E-2</v>
      </c>
      <c r="K47" s="7">
        <f t="shared" si="5"/>
        <v>4.9853195222536284E-2</v>
      </c>
    </row>
    <row r="48" spans="1:11" x14ac:dyDescent="0.25">
      <c r="A48">
        <v>20143</v>
      </c>
      <c r="B48" s="5">
        <v>1.38E-2</v>
      </c>
      <c r="C48" s="6">
        <v>5.4999999999999997E-3</v>
      </c>
      <c r="D48" s="7">
        <v>1.9300000000000001E-2</v>
      </c>
      <c r="I48" s="5">
        <f t="shared" si="3"/>
        <v>1.38E-2</v>
      </c>
      <c r="J48" s="6">
        <f t="shared" si="4"/>
        <v>1.0957051245379806E-3</v>
      </c>
      <c r="K48" s="7">
        <f t="shared" si="5"/>
        <v>1.4910825855256604E-2</v>
      </c>
    </row>
    <row r="49" spans="1:11" x14ac:dyDescent="0.25">
      <c r="A49">
        <v>20142</v>
      </c>
      <c r="B49" s="5">
        <v>1.3599999999999999E-2</v>
      </c>
      <c r="C49" s="6">
        <v>9.4999999999999998E-3</v>
      </c>
      <c r="D49" s="7">
        <v>2.3099999999999999E-2</v>
      </c>
      <c r="I49" s="5">
        <f t="shared" si="3"/>
        <v>1.3599999999999999E-2</v>
      </c>
      <c r="J49" s="6">
        <f t="shared" si="4"/>
        <v>2.2052240395066754E-2</v>
      </c>
      <c r="K49" s="7">
        <f t="shared" si="5"/>
        <v>3.5952150864439592E-2</v>
      </c>
    </row>
    <row r="50" spans="1:11" x14ac:dyDescent="0.25">
      <c r="A50">
        <v>20141</v>
      </c>
      <c r="B50" s="5">
        <v>1.29E-2</v>
      </c>
      <c r="C50" s="6">
        <v>-1.9E-3</v>
      </c>
      <c r="D50" s="7">
        <v>1.09E-2</v>
      </c>
      <c r="I50" s="5">
        <f t="shared" si="3"/>
        <v>1.29E-2</v>
      </c>
      <c r="J50" s="6">
        <f t="shared" si="4"/>
        <v>-1.1699556097902995E-2</v>
      </c>
      <c r="K50" s="7">
        <f t="shared" si="5"/>
        <v>1.0495196284339148E-3</v>
      </c>
    </row>
    <row r="51" spans="1:11" x14ac:dyDescent="0.25">
      <c r="A51">
        <v>20134</v>
      </c>
      <c r="B51" s="5">
        <v>1.4500000000000001E-2</v>
      </c>
      <c r="C51" s="6">
        <v>7.0000000000000001E-3</v>
      </c>
      <c r="D51" s="7">
        <v>2.1499999999999998E-2</v>
      </c>
      <c r="I51" s="5">
        <f t="shared" si="3"/>
        <v>1.4500000000000001E-2</v>
      </c>
      <c r="J51" s="6">
        <f t="shared" si="4"/>
        <v>1.4597408660171984E-2</v>
      </c>
      <c r="K51" s="7">
        <f t="shared" si="5"/>
        <v>2.9309071085744431E-2</v>
      </c>
    </row>
    <row r="52" spans="1:11" x14ac:dyDescent="0.25">
      <c r="A52">
        <v>20133</v>
      </c>
      <c r="B52" s="5">
        <v>1.44E-2</v>
      </c>
      <c r="C52" s="6">
        <v>1E-4</v>
      </c>
      <c r="D52" s="7">
        <v>1.46E-2</v>
      </c>
      <c r="I52" s="5">
        <f t="shared" si="3"/>
        <v>1.44E-2</v>
      </c>
      <c r="J52" s="6">
        <f t="shared" si="4"/>
        <v>-2.4343836558814211E-2</v>
      </c>
      <c r="K52" s="7">
        <f t="shared" si="5"/>
        <v>-1.0294387805261151E-2</v>
      </c>
    </row>
    <row r="53" spans="1:11" x14ac:dyDescent="0.25">
      <c r="A53">
        <v>20132</v>
      </c>
      <c r="B53" s="5">
        <v>1.49E-2</v>
      </c>
      <c r="C53" s="6">
        <v>2.23E-2</v>
      </c>
      <c r="D53" s="7">
        <v>3.7199999999999997E-2</v>
      </c>
      <c r="I53" s="5">
        <f t="shared" si="3"/>
        <v>1.49E-2</v>
      </c>
      <c r="J53" s="6">
        <f t="shared" si="4"/>
        <v>3.0447945519604738E-2</v>
      </c>
      <c r="K53" s="7">
        <f t="shared" si="5"/>
        <v>4.5801619907846813E-2</v>
      </c>
    </row>
    <row r="54" spans="1:11" x14ac:dyDescent="0.25">
      <c r="A54">
        <v>20131</v>
      </c>
      <c r="B54" s="5">
        <v>1.5900000000000001E-2</v>
      </c>
      <c r="C54" s="6">
        <v>1.49E-2</v>
      </c>
      <c r="D54" s="7">
        <v>3.0700000000000002E-2</v>
      </c>
      <c r="I54" s="5">
        <f t="shared" si="3"/>
        <v>1.5900000000000001E-2</v>
      </c>
      <c r="J54" s="6">
        <f t="shared" si="4"/>
        <v>2.2937838147718183E-2</v>
      </c>
      <c r="K54" s="7">
        <f t="shared" si="5"/>
        <v>3.9202549774266737E-2</v>
      </c>
    </row>
    <row r="55" spans="1:11" x14ac:dyDescent="0.25">
      <c r="A55">
        <v>20124</v>
      </c>
      <c r="B55" s="5">
        <v>1.5100000000000001E-2</v>
      </c>
      <c r="C55" s="6">
        <v>7.6E-3</v>
      </c>
      <c r="D55" s="7">
        <v>2.2599999999999999E-2</v>
      </c>
      <c r="I55" s="5">
        <f t="shared" si="3"/>
        <v>1.5100000000000001E-2</v>
      </c>
      <c r="J55" s="6">
        <f t="shared" si="4"/>
        <v>4.4302082737421897E-4</v>
      </c>
      <c r="K55" s="7">
        <f t="shared" si="5"/>
        <v>1.5549710441867592E-2</v>
      </c>
    </row>
    <row r="56" spans="1:11" x14ac:dyDescent="0.25">
      <c r="A56">
        <v>20123</v>
      </c>
      <c r="B56" s="5">
        <v>1.5699999999999999E-2</v>
      </c>
      <c r="C56" s="6">
        <v>1.41E-2</v>
      </c>
      <c r="D56" s="7">
        <v>2.98E-2</v>
      </c>
      <c r="I56" s="5">
        <f t="shared" si="3"/>
        <v>1.5699999999999999E-2</v>
      </c>
      <c r="J56" s="6">
        <f t="shared" si="4"/>
        <v>7.9339871743531742E-3</v>
      </c>
      <c r="K56" s="7">
        <f t="shared" si="5"/>
        <v>2.3758550772990494E-2</v>
      </c>
    </row>
    <row r="57" spans="1:11" x14ac:dyDescent="0.25">
      <c r="A57">
        <v>20122</v>
      </c>
      <c r="B57" s="5">
        <v>1.4500000000000001E-2</v>
      </c>
      <c r="C57" s="6">
        <v>1.9699999999999999E-2</v>
      </c>
      <c r="D57" s="7">
        <v>3.4099999999999998E-2</v>
      </c>
      <c r="I57" s="5">
        <f t="shared" si="3"/>
        <v>1.4500000000000001E-2</v>
      </c>
      <c r="J57" s="6">
        <f t="shared" si="4"/>
        <v>2.7627730775831631E-2</v>
      </c>
      <c r="K57" s="7">
        <f t="shared" si="5"/>
        <v>4.2528332872081132E-2</v>
      </c>
    </row>
    <row r="58" spans="1:11" x14ac:dyDescent="0.25">
      <c r="A58">
        <v>20121</v>
      </c>
      <c r="B58" s="5">
        <v>1.7100000000000001E-2</v>
      </c>
      <c r="C58" s="6">
        <v>1.2500000000000001E-2</v>
      </c>
      <c r="D58" s="7">
        <v>2.9600000000000001E-2</v>
      </c>
      <c r="I58" s="5">
        <f t="shared" si="3"/>
        <v>1.7100000000000001E-2</v>
      </c>
      <c r="J58" s="6">
        <f t="shared" si="4"/>
        <v>7.3249535213321297E-3</v>
      </c>
      <c r="K58" s="7">
        <f t="shared" si="5"/>
        <v>2.4550210226546909E-2</v>
      </c>
    </row>
    <row r="59" spans="1:11" x14ac:dyDescent="0.25">
      <c r="A59">
        <v>20114</v>
      </c>
      <c r="B59" s="5">
        <v>1.7500000000000002E-2</v>
      </c>
      <c r="C59" s="6">
        <v>1.72E-2</v>
      </c>
      <c r="D59" s="7">
        <v>3.4700000000000002E-2</v>
      </c>
      <c r="I59" s="5">
        <f t="shared" si="3"/>
        <v>1.7500000000000002E-2</v>
      </c>
      <c r="J59" s="6">
        <f t="shared" si="4"/>
        <v>2.8871381419974355E-2</v>
      </c>
      <c r="K59" s="7">
        <f t="shared" si="5"/>
        <v>4.6876630594824054E-2</v>
      </c>
    </row>
    <row r="60" spans="1:11" x14ac:dyDescent="0.25">
      <c r="A60">
        <v>20113</v>
      </c>
      <c r="B60" s="5">
        <v>1.6299999999999999E-2</v>
      </c>
      <c r="C60" s="6">
        <v>6.6E-3</v>
      </c>
      <c r="D60" s="7">
        <v>2.29E-2</v>
      </c>
      <c r="I60" s="5">
        <f t="shared" si="3"/>
        <v>1.6299999999999999E-2</v>
      </c>
      <c r="J60" s="6">
        <f t="shared" si="4"/>
        <v>-1.5479455196047364E-3</v>
      </c>
      <c r="K60" s="7">
        <f t="shared" si="5"/>
        <v>1.4726822968425646E-2</v>
      </c>
    </row>
    <row r="61" spans="1:11" x14ac:dyDescent="0.25">
      <c r="A61">
        <v>20112</v>
      </c>
      <c r="B61" s="5">
        <v>1.7899999999999999E-2</v>
      </c>
      <c r="C61" s="6">
        <v>1.4E-2</v>
      </c>
      <c r="D61" s="7">
        <v>3.1899999999999998E-2</v>
      </c>
      <c r="I61" s="5">
        <f t="shared" si="3"/>
        <v>1.7899999999999999E-2</v>
      </c>
      <c r="J61" s="6">
        <f t="shared" si="4"/>
        <v>4.0315661880885562E-2</v>
      </c>
      <c r="K61" s="7">
        <f t="shared" si="5"/>
        <v>5.8937312228553473E-2</v>
      </c>
    </row>
    <row r="62" spans="1:11" x14ac:dyDescent="0.25">
      <c r="A62">
        <v>20111</v>
      </c>
      <c r="B62" s="5">
        <v>1.7399999999999999E-2</v>
      </c>
      <c r="C62" s="6">
        <v>-9.9000000000000008E-3</v>
      </c>
      <c r="D62" s="7">
        <v>7.4000000000000003E-3</v>
      </c>
      <c r="I62" s="5">
        <f t="shared" si="3"/>
        <v>1.7399999999999999E-2</v>
      </c>
      <c r="J62" s="6">
        <f t="shared" si="4"/>
        <v>-2.5535246807890169E-2</v>
      </c>
      <c r="K62" s="7">
        <f t="shared" si="5"/>
        <v>-8.5795601023473944E-3</v>
      </c>
    </row>
    <row r="63" spans="1:11" x14ac:dyDescent="0.25">
      <c r="A63">
        <v>20104</v>
      </c>
      <c r="B63" s="5">
        <v>8.6999999999999994E-3</v>
      </c>
      <c r="C63" s="6">
        <v>4.3E-3</v>
      </c>
      <c r="D63" s="7">
        <v>1.29E-2</v>
      </c>
      <c r="I63" s="5">
        <f t="shared" si="3"/>
        <v>8.6999999999999994E-3</v>
      </c>
      <c r="J63" s="6">
        <f t="shared" si="4"/>
        <v>-2.3064423131930294E-3</v>
      </c>
      <c r="K63" s="7">
        <f t="shared" si="5"/>
        <v>6.3734916386821716E-3</v>
      </c>
    </row>
    <row r="64" spans="1:11" x14ac:dyDescent="0.25">
      <c r="A64">
        <v>20103</v>
      </c>
      <c r="B64" s="5">
        <v>1.8700000000000001E-2</v>
      </c>
      <c r="C64" s="6">
        <v>1.03E-2</v>
      </c>
      <c r="D64" s="7">
        <v>2.9000000000000001E-2</v>
      </c>
      <c r="I64" s="5">
        <f t="shared" si="3"/>
        <v>1.8700000000000001E-2</v>
      </c>
      <c r="J64" s="6">
        <f t="shared" si="4"/>
        <v>2.5274602576570864E-2</v>
      </c>
      <c r="K64" s="7">
        <f t="shared" si="5"/>
        <v>4.4447237644752668E-2</v>
      </c>
    </row>
    <row r="65" spans="1:11" x14ac:dyDescent="0.25">
      <c r="A65">
        <v>20102</v>
      </c>
      <c r="B65" s="5">
        <v>2.07E-2</v>
      </c>
      <c r="C65" s="6">
        <v>-3.3E-3</v>
      </c>
      <c r="D65" s="7">
        <v>1.7399999999999999E-2</v>
      </c>
      <c r="I65" s="5">
        <f t="shared" si="3"/>
        <v>2.07E-2</v>
      </c>
      <c r="J65" s="6">
        <f t="shared" si="4"/>
        <v>2.2575232393339365E-2</v>
      </c>
      <c r="K65" s="7">
        <f t="shared" si="5"/>
        <v>4.3742539703881533E-2</v>
      </c>
    </row>
    <row r="66" spans="1:11" x14ac:dyDescent="0.25">
      <c r="A66">
        <v>20101</v>
      </c>
      <c r="B66" s="5">
        <v>1.9400000000000001E-2</v>
      </c>
      <c r="C66" s="6">
        <v>-2.6800000000000001E-2</v>
      </c>
      <c r="D66" s="7">
        <v>-7.3000000000000001E-3</v>
      </c>
      <c r="I66" s="5">
        <f t="shared" si="3"/>
        <v>1.9400000000000001E-2</v>
      </c>
      <c r="J66" s="6">
        <f t="shared" si="4"/>
        <v>4.5650650701350215E-2</v>
      </c>
      <c r="K66" s="7">
        <f t="shared" si="5"/>
        <v>6.5936273324956662E-2</v>
      </c>
    </row>
    <row r="67" spans="1:11" x14ac:dyDescent="0.25">
      <c r="A67">
        <v>20094</v>
      </c>
      <c r="B67" s="5">
        <v>1.8800000000000001E-2</v>
      </c>
      <c r="C67" s="6">
        <v>-9.2600000000000002E-2</v>
      </c>
      <c r="D67" s="7">
        <v>-7.3800000000000004E-2</v>
      </c>
      <c r="I67" s="5">
        <f t="shared" si="3"/>
        <v>1.8800000000000001E-2</v>
      </c>
      <c r="J67" s="6">
        <f t="shared" si="4"/>
        <v>-0.19764243277976917</v>
      </c>
      <c r="K67" s="7">
        <f t="shared" si="5"/>
        <v>-0.18255811051602899</v>
      </c>
    </row>
    <row r="68" spans="1:11" x14ac:dyDescent="0.25">
      <c r="A68">
        <v>20093</v>
      </c>
      <c r="B68" s="5">
        <v>1.61E-2</v>
      </c>
      <c r="C68" s="6">
        <v>2.8E-3</v>
      </c>
      <c r="D68" s="7">
        <v>1.89E-2</v>
      </c>
      <c r="I68" s="5">
        <f t="shared" si="3"/>
        <v>1.61E-2</v>
      </c>
      <c r="J68" s="6">
        <f t="shared" si="4"/>
        <v>6.842399364438409E-2</v>
      </c>
      <c r="K68" s="7">
        <f t="shared" si="5"/>
        <v>8.5625619942058639E-2</v>
      </c>
    </row>
    <row r="69" spans="1:11" x14ac:dyDescent="0.25">
      <c r="A69">
        <v>20092</v>
      </c>
      <c r="B69" s="5">
        <v>1.7500000000000002E-2</v>
      </c>
      <c r="C69" s="6">
        <v>-5.6800000000000003E-2</v>
      </c>
      <c r="D69" s="7">
        <v>-3.9300000000000002E-2</v>
      </c>
      <c r="I69" s="5">
        <f t="shared" si="3"/>
        <v>1.7500000000000002E-2</v>
      </c>
      <c r="J69" s="6">
        <f t="shared" si="4"/>
        <v>-0.10370574042367052</v>
      </c>
      <c r="K69" s="7">
        <f t="shared" si="5"/>
        <v>-8.8020590881084715E-2</v>
      </c>
    </row>
    <row r="70" spans="1:11" x14ac:dyDescent="0.25">
      <c r="A70">
        <v>20091</v>
      </c>
      <c r="B70" s="5">
        <v>1.84E-2</v>
      </c>
      <c r="C70" s="6">
        <v>-1.4200000000000001E-2</v>
      </c>
      <c r="D70" s="7">
        <v>4.1999999999999997E-3</v>
      </c>
      <c r="I70" s="5">
        <f t="shared" si="3"/>
        <v>1.84E-2</v>
      </c>
      <c r="J70" s="6">
        <f t="shared" si="4"/>
        <v>8.9080714829584351E-2</v>
      </c>
      <c r="K70" s="7">
        <f t="shared" si="5"/>
        <v>0.1091197999824487</v>
      </c>
    </row>
    <row r="71" spans="1:11" x14ac:dyDescent="0.25">
      <c r="A71">
        <v>20084</v>
      </c>
      <c r="B71" s="5">
        <v>1.3100000000000001E-2</v>
      </c>
      <c r="C71" s="6">
        <v>-0.108</v>
      </c>
      <c r="D71" s="7">
        <v>-9.5000000000000001E-2</v>
      </c>
      <c r="I71" s="5">
        <f t="shared" si="3"/>
        <v>1.3100000000000001E-2</v>
      </c>
      <c r="J71" s="6">
        <f t="shared" si="4"/>
        <v>-0.19091085103057251</v>
      </c>
      <c r="K71" s="7">
        <f t="shared" ref="K71:K73" si="6">(1+I71)*(1+J71)-1</f>
        <v>-0.18031178317907293</v>
      </c>
    </row>
    <row r="72" spans="1:11" x14ac:dyDescent="0.25">
      <c r="A72">
        <v>20083</v>
      </c>
      <c r="B72" s="5">
        <v>1.61E-2</v>
      </c>
      <c r="C72" s="6">
        <v>-3.27E-2</v>
      </c>
      <c r="D72" s="7">
        <v>-1.66E-2</v>
      </c>
      <c r="I72" s="5">
        <f t="shared" si="3"/>
        <v>1.61E-2</v>
      </c>
      <c r="J72" s="6">
        <f t="shared" si="4"/>
        <v>-6.6172641053511339E-2</v>
      </c>
      <c r="K72" s="7">
        <f t="shared" si="6"/>
        <v>-5.1138020574472809E-2</v>
      </c>
    </row>
    <row r="73" spans="1:11" x14ac:dyDescent="0.25">
      <c r="A73">
        <v>20082</v>
      </c>
      <c r="B73" s="8">
        <v>1.46E-2</v>
      </c>
      <c r="C73" s="9">
        <v>-2.3E-3</v>
      </c>
      <c r="D73" s="10">
        <v>1.23E-2</v>
      </c>
      <c r="I73" s="8">
        <f t="shared" si="3"/>
        <v>1.46E-2</v>
      </c>
      <c r="J73" s="9">
        <f t="shared" si="4"/>
        <v>-4.8324695533906612E-3</v>
      </c>
      <c r="K73" s="10">
        <f t="shared" si="6"/>
        <v>9.6969763911298745E-3</v>
      </c>
    </row>
  </sheetData>
  <mergeCells count="8">
    <mergeCell ref="I5:K5"/>
    <mergeCell ref="M3:N3"/>
    <mergeCell ref="M4:N4"/>
    <mergeCell ref="A1:B1"/>
    <mergeCell ref="A2:B2"/>
    <mergeCell ref="B5:D5"/>
    <mergeCell ref="F3:G3"/>
    <mergeCell ref="F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3"/>
  <sheetViews>
    <sheetView showGridLines="0" zoomScaleNormal="10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66" t="s">
        <v>17</v>
      </c>
      <c r="B1" s="65"/>
      <c r="C1" s="15" t="s">
        <v>15</v>
      </c>
    </row>
    <row r="2" spans="1:14" x14ac:dyDescent="0.25">
      <c r="A2" s="64" t="s">
        <v>18</v>
      </c>
      <c r="B2" s="65"/>
      <c r="C2" s="18">
        <f>CORREL(C7:C18,C9:C20)</f>
        <v>0.63021644155243395</v>
      </c>
    </row>
    <row r="3" spans="1:14" x14ac:dyDescent="0.25">
      <c r="F3" s="61" t="s">
        <v>1</v>
      </c>
      <c r="G3" s="60"/>
      <c r="M3" s="61" t="s">
        <v>2</v>
      </c>
      <c r="N3" s="60"/>
    </row>
    <row r="4" spans="1:14" x14ac:dyDescent="0.25">
      <c r="F4" s="62">
        <f>STDEV(D7:D20)*SQRT(4)</f>
        <v>0.10315874888989043</v>
      </c>
      <c r="G4" s="63"/>
      <c r="M4" s="62">
        <f>STDEV(K7:K20)*SQRT(4)</f>
        <v>0.22680716413377808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9.4999999999999998E-3</v>
      </c>
      <c r="C7" s="6">
        <v>-1E-3</v>
      </c>
      <c r="D7" s="7">
        <v>8.3999999999999995E-3</v>
      </c>
      <c r="I7" s="5">
        <f t="shared" ref="I7:I20" si="0">+B7</f>
        <v>9.4999999999999998E-3</v>
      </c>
      <c r="J7" s="6">
        <f t="shared" ref="J7:J20" si="1">(C7-($C$2*C8))/(1-$C$2)</f>
        <v>3.6342771798340238E-4</v>
      </c>
      <c r="K7" s="7">
        <f t="shared" ref="K7:K20" si="2">(1+I7)*(1+J7)-1</f>
        <v>9.8668802813042245E-3</v>
      </c>
    </row>
    <row r="8" spans="1:14" x14ac:dyDescent="0.25">
      <c r="A8">
        <v>20243</v>
      </c>
      <c r="B8" s="5">
        <v>9.1999999999999998E-3</v>
      </c>
      <c r="C8" s="6">
        <v>-1.8E-3</v>
      </c>
      <c r="D8" s="7">
        <v>7.3000000000000001E-3</v>
      </c>
      <c r="I8" s="5">
        <f t="shared" si="0"/>
        <v>9.1999999999999998E-3</v>
      </c>
      <c r="J8" s="6">
        <f t="shared" si="1"/>
        <v>-1.0662280166892116E-2</v>
      </c>
      <c r="K8" s="7">
        <f t="shared" si="2"/>
        <v>-1.5603731444273627E-3</v>
      </c>
    </row>
    <row r="9" spans="1:14" x14ac:dyDescent="0.25">
      <c r="A9">
        <v>20242</v>
      </c>
      <c r="B9" s="5">
        <v>8.8999999999999999E-3</v>
      </c>
      <c r="C9" s="6">
        <v>3.3999999999999998E-3</v>
      </c>
      <c r="D9" s="7">
        <v>1.23E-2</v>
      </c>
      <c r="I9" s="5">
        <f t="shared" si="0"/>
        <v>8.8999999999999999E-3</v>
      </c>
      <c r="J9" s="6">
        <f t="shared" si="1"/>
        <v>4.140554763878735E-2</v>
      </c>
      <c r="K9" s="7">
        <f t="shared" si="2"/>
        <v>5.0674057012772389E-2</v>
      </c>
    </row>
    <row r="10" spans="1:14" x14ac:dyDescent="0.25">
      <c r="A10">
        <v>20241</v>
      </c>
      <c r="B10" s="5">
        <v>8.0999999999999996E-3</v>
      </c>
      <c r="C10" s="6">
        <v>-1.89E-2</v>
      </c>
      <c r="D10" s="7">
        <v>-1.09E-2</v>
      </c>
      <c r="I10" s="5">
        <f t="shared" si="0"/>
        <v>8.0999999999999996E-3</v>
      </c>
      <c r="J10" s="6">
        <f t="shared" si="1"/>
        <v>8.6970191075933239E-4</v>
      </c>
      <c r="K10" s="7">
        <f t="shared" si="2"/>
        <v>8.9767464962364762E-3</v>
      </c>
    </row>
    <row r="11" spans="1:14" x14ac:dyDescent="0.25">
      <c r="A11">
        <v>20234</v>
      </c>
      <c r="B11" s="5">
        <v>7.4000000000000003E-3</v>
      </c>
      <c r="C11" s="6">
        <v>-3.0499999999999999E-2</v>
      </c>
      <c r="D11" s="7">
        <v>-2.3099999999999999E-2</v>
      </c>
      <c r="I11" s="5">
        <f t="shared" si="0"/>
        <v>7.4000000000000003E-3</v>
      </c>
      <c r="J11" s="6">
        <f t="shared" si="1"/>
        <v>-5.2996557346726134E-2</v>
      </c>
      <c r="K11" s="7">
        <f t="shared" si="2"/>
        <v>-4.598873187109187E-2</v>
      </c>
    </row>
    <row r="12" spans="1:14" x14ac:dyDescent="0.25">
      <c r="A12">
        <v>20233</v>
      </c>
      <c r="B12" s="5">
        <v>8.0000000000000002E-3</v>
      </c>
      <c r="C12" s="6">
        <v>-1.7299999999999999E-2</v>
      </c>
      <c r="D12" s="7">
        <v>-9.2999999999999992E-3</v>
      </c>
      <c r="I12" s="5">
        <f t="shared" si="0"/>
        <v>8.0000000000000002E-3</v>
      </c>
      <c r="J12" s="6">
        <f t="shared" si="1"/>
        <v>-4.0137414276221993E-2</v>
      </c>
      <c r="K12" s="7">
        <f t="shared" si="2"/>
        <v>-3.2458513590431726E-2</v>
      </c>
    </row>
    <row r="13" spans="1:14" x14ac:dyDescent="0.25">
      <c r="A13">
        <v>20232</v>
      </c>
      <c r="B13" s="5">
        <v>8.3999999999999995E-3</v>
      </c>
      <c r="C13" s="6">
        <v>-3.8999999999999998E-3</v>
      </c>
      <c r="D13" s="7">
        <v>4.4999999999999997E-3</v>
      </c>
      <c r="I13" s="5">
        <f t="shared" si="0"/>
        <v>8.3999999999999995E-3</v>
      </c>
      <c r="J13" s="6">
        <f t="shared" si="1"/>
        <v>3.5809832286266594E-2</v>
      </c>
      <c r="K13" s="7">
        <f t="shared" si="2"/>
        <v>4.4510634877471089E-2</v>
      </c>
    </row>
    <row r="14" spans="1:14" x14ac:dyDescent="0.25">
      <c r="A14">
        <v>20231</v>
      </c>
      <c r="B14" s="5">
        <v>7.7999999999999996E-3</v>
      </c>
      <c r="C14" s="6">
        <v>-2.7199999999999998E-2</v>
      </c>
      <c r="D14" s="7">
        <v>-1.95E-2</v>
      </c>
      <c r="I14" s="5">
        <f t="shared" si="0"/>
        <v>7.7999999999999996E-3</v>
      </c>
      <c r="J14" s="6">
        <f t="shared" si="1"/>
        <v>-1.2372723566930489E-2</v>
      </c>
      <c r="K14" s="7">
        <f t="shared" si="2"/>
        <v>-4.6692308107525449E-3</v>
      </c>
    </row>
    <row r="15" spans="1:14" x14ac:dyDescent="0.25">
      <c r="A15">
        <v>20224</v>
      </c>
      <c r="B15" s="5">
        <v>7.6E-3</v>
      </c>
      <c r="C15" s="6">
        <v>-3.5900000000000001E-2</v>
      </c>
      <c r="D15" s="7">
        <v>-2.8299999999999999E-2</v>
      </c>
      <c r="I15" s="5">
        <f t="shared" si="0"/>
        <v>7.6E-3</v>
      </c>
      <c r="J15" s="6">
        <f t="shared" si="1"/>
        <v>-0.14463336050917636</v>
      </c>
      <c r="K15" s="7">
        <f t="shared" si="2"/>
        <v>-0.138132574049046</v>
      </c>
    </row>
    <row r="16" spans="1:14" x14ac:dyDescent="0.25">
      <c r="A16">
        <v>20223</v>
      </c>
      <c r="B16" s="5">
        <v>7.9000000000000008E-3</v>
      </c>
      <c r="C16" s="6">
        <v>2.7900000000000001E-2</v>
      </c>
      <c r="D16" s="7">
        <v>3.5799999999999998E-2</v>
      </c>
      <c r="I16" s="5">
        <f t="shared" si="0"/>
        <v>7.9000000000000008E-3</v>
      </c>
      <c r="J16" s="6">
        <f t="shared" si="1"/>
        <v>-1.0446404568283201E-2</v>
      </c>
      <c r="K16" s="7">
        <f t="shared" si="2"/>
        <v>-2.6289311643725721E-3</v>
      </c>
    </row>
    <row r="17" spans="1:11" x14ac:dyDescent="0.25">
      <c r="A17">
        <v>20222</v>
      </c>
      <c r="B17" s="5">
        <v>8.0000000000000002E-3</v>
      </c>
      <c r="C17" s="6">
        <v>5.04E-2</v>
      </c>
      <c r="D17" s="7">
        <v>5.8400000000000001E-2</v>
      </c>
      <c r="I17" s="5">
        <f t="shared" si="0"/>
        <v>8.0000000000000002E-3</v>
      </c>
      <c r="J17" s="6">
        <f t="shared" si="1"/>
        <v>5.1081713858991691E-2</v>
      </c>
      <c r="K17" s="7">
        <f t="shared" si="2"/>
        <v>5.9490367569863478E-2</v>
      </c>
    </row>
    <row r="18" spans="1:11" x14ac:dyDescent="0.25">
      <c r="A18">
        <v>20221</v>
      </c>
      <c r="B18" s="5">
        <v>7.7000000000000002E-3</v>
      </c>
      <c r="C18" s="6">
        <v>0.05</v>
      </c>
      <c r="D18" s="7">
        <v>5.7700000000000001E-2</v>
      </c>
      <c r="I18" s="5">
        <f t="shared" si="0"/>
        <v>7.7000000000000002E-3</v>
      </c>
      <c r="J18" s="6">
        <f t="shared" si="1"/>
        <v>-0.12332574864864003</v>
      </c>
      <c r="K18" s="7">
        <f t="shared" si="2"/>
        <v>-0.11657535691323451</v>
      </c>
    </row>
    <row r="19" spans="1:11" x14ac:dyDescent="0.25">
      <c r="A19">
        <v>20214</v>
      </c>
      <c r="B19" s="5">
        <v>7.4999999999999997E-3</v>
      </c>
      <c r="C19" s="6">
        <v>0.1517</v>
      </c>
      <c r="D19" s="7">
        <v>0.15920000000000001</v>
      </c>
      <c r="I19" s="5">
        <f t="shared" si="0"/>
        <v>7.4999999999999997E-3</v>
      </c>
      <c r="J19" s="6">
        <f t="shared" si="1"/>
        <v>0.28292991785590249</v>
      </c>
      <c r="K19" s="7">
        <f t="shared" si="2"/>
        <v>0.29255189223982203</v>
      </c>
    </row>
    <row r="20" spans="1:11" x14ac:dyDescent="0.25">
      <c r="A20">
        <v>20213</v>
      </c>
      <c r="B20" s="8">
        <v>9.5999999999999992E-3</v>
      </c>
      <c r="C20" s="9">
        <v>7.4700000000000003E-2</v>
      </c>
      <c r="D20" s="10">
        <v>8.43E-2</v>
      </c>
      <c r="I20" s="8">
        <f t="shared" si="0"/>
        <v>9.5999999999999992E-3</v>
      </c>
      <c r="J20" s="9">
        <f t="shared" si="1"/>
        <v>0.20201006316670023</v>
      </c>
      <c r="K20" s="10">
        <f t="shared" si="2"/>
        <v>0.21354935977310063</v>
      </c>
    </row>
    <row r="21" spans="1:11" x14ac:dyDescent="0.25">
      <c r="I21" s="6"/>
      <c r="J21" s="6"/>
      <c r="K21" s="6"/>
    </row>
    <row r="22" spans="1:11" x14ac:dyDescent="0.25">
      <c r="I22" s="6"/>
      <c r="J22" s="6"/>
      <c r="K22" s="6"/>
    </row>
    <row r="23" spans="1:11" x14ac:dyDescent="0.25">
      <c r="I23" s="6"/>
      <c r="J23" s="6"/>
      <c r="K23" s="6"/>
    </row>
    <row r="24" spans="1:11" x14ac:dyDescent="0.25">
      <c r="I24" s="6"/>
      <c r="J24" s="6"/>
      <c r="K24" s="6"/>
    </row>
    <row r="25" spans="1:11" x14ac:dyDescent="0.25">
      <c r="I25" s="6"/>
      <c r="J25" s="6"/>
      <c r="K25" s="6"/>
    </row>
    <row r="26" spans="1:11" x14ac:dyDescent="0.25">
      <c r="I26" s="6"/>
      <c r="J26" s="6"/>
      <c r="K26" s="6"/>
    </row>
    <row r="27" spans="1:11" x14ac:dyDescent="0.25">
      <c r="I27" s="6"/>
      <c r="J27" s="6"/>
      <c r="K27" s="6"/>
    </row>
    <row r="28" spans="1:11" x14ac:dyDescent="0.25">
      <c r="I28" s="6"/>
      <c r="J28" s="6"/>
      <c r="K28" s="6"/>
    </row>
    <row r="29" spans="1:11" x14ac:dyDescent="0.25">
      <c r="I29" s="6"/>
      <c r="J29" s="6"/>
      <c r="K29" s="6"/>
    </row>
    <row r="30" spans="1:11" x14ac:dyDescent="0.25">
      <c r="I30" s="6"/>
      <c r="J30" s="6"/>
      <c r="K30" s="6"/>
    </row>
    <row r="31" spans="1:11" x14ac:dyDescent="0.25">
      <c r="I31" s="6"/>
      <c r="J31" s="6"/>
      <c r="K31" s="6"/>
    </row>
    <row r="32" spans="1:11" x14ac:dyDescent="0.25">
      <c r="I32" s="6"/>
      <c r="J32" s="6"/>
      <c r="K32" s="6"/>
    </row>
    <row r="33" spans="9:11" x14ac:dyDescent="0.25">
      <c r="I33" s="6"/>
      <c r="J33" s="6"/>
      <c r="K33" s="6"/>
    </row>
    <row r="34" spans="9:11" x14ac:dyDescent="0.25">
      <c r="I34" s="6"/>
      <c r="J34" s="6"/>
      <c r="K34" s="6"/>
    </row>
    <row r="35" spans="9:11" x14ac:dyDescent="0.25">
      <c r="I35" s="6"/>
      <c r="J35" s="6"/>
      <c r="K35" s="6"/>
    </row>
    <row r="36" spans="9:11" x14ac:dyDescent="0.25">
      <c r="I36" s="6"/>
      <c r="J36" s="6"/>
      <c r="K36" s="6"/>
    </row>
    <row r="37" spans="9:11" x14ac:dyDescent="0.25">
      <c r="I37" s="6"/>
      <c r="J37" s="6"/>
      <c r="K37" s="6"/>
    </row>
    <row r="38" spans="9:11" x14ac:dyDescent="0.25">
      <c r="I38" s="6"/>
      <c r="J38" s="6"/>
      <c r="K38" s="6"/>
    </row>
    <row r="39" spans="9:11" x14ac:dyDescent="0.25">
      <c r="I39" s="6"/>
      <c r="J39" s="6"/>
      <c r="K39" s="6"/>
    </row>
    <row r="40" spans="9:11" x14ac:dyDescent="0.25">
      <c r="I40" s="6"/>
      <c r="J40" s="6"/>
      <c r="K40" s="6"/>
    </row>
    <row r="41" spans="9:11" x14ac:dyDescent="0.25">
      <c r="I41" s="6"/>
      <c r="J41" s="6"/>
      <c r="K41" s="6"/>
    </row>
    <row r="42" spans="9:11" x14ac:dyDescent="0.25">
      <c r="I42" s="6"/>
      <c r="J42" s="6"/>
      <c r="K42" s="6"/>
    </row>
    <row r="43" spans="9:11" x14ac:dyDescent="0.25">
      <c r="I43" s="6"/>
      <c r="J43" s="6"/>
      <c r="K43" s="6"/>
    </row>
    <row r="44" spans="9:11" x14ac:dyDescent="0.25">
      <c r="I44" s="6"/>
      <c r="J44" s="6"/>
      <c r="K44" s="6"/>
    </row>
    <row r="45" spans="9:11" x14ac:dyDescent="0.25">
      <c r="I45" s="6"/>
      <c r="J45" s="6"/>
      <c r="K45" s="6"/>
    </row>
    <row r="46" spans="9:11" x14ac:dyDescent="0.25">
      <c r="I46" s="6"/>
      <c r="J46" s="6"/>
      <c r="K46" s="6"/>
    </row>
    <row r="47" spans="9:11" x14ac:dyDescent="0.25">
      <c r="I47" s="6"/>
      <c r="J47" s="6"/>
      <c r="K47" s="6"/>
    </row>
    <row r="48" spans="9:11" x14ac:dyDescent="0.25">
      <c r="I48" s="6"/>
      <c r="J48" s="6"/>
      <c r="K48" s="6"/>
    </row>
    <row r="49" spans="9:11" x14ac:dyDescent="0.25">
      <c r="I49" s="6"/>
      <c r="J49" s="6"/>
      <c r="K49" s="6"/>
    </row>
    <row r="50" spans="9:11" x14ac:dyDescent="0.25">
      <c r="I50" s="6"/>
      <c r="J50" s="6"/>
      <c r="K50" s="6"/>
    </row>
    <row r="51" spans="9:11" x14ac:dyDescent="0.25">
      <c r="I51" s="6"/>
      <c r="J51" s="6"/>
      <c r="K51" s="6"/>
    </row>
    <row r="52" spans="9:11" x14ac:dyDescent="0.25">
      <c r="I52" s="6"/>
      <c r="J52" s="6"/>
      <c r="K52" s="6"/>
    </row>
    <row r="53" spans="9:11" x14ac:dyDescent="0.25">
      <c r="I53" s="6"/>
      <c r="J53" s="6"/>
      <c r="K53" s="6"/>
    </row>
    <row r="54" spans="9:11" x14ac:dyDescent="0.25">
      <c r="I54" s="6"/>
      <c r="J54" s="6"/>
      <c r="K54" s="6"/>
    </row>
    <row r="55" spans="9:11" x14ac:dyDescent="0.25">
      <c r="I55" s="6"/>
      <c r="J55" s="6"/>
      <c r="K55" s="6"/>
    </row>
    <row r="56" spans="9:11" x14ac:dyDescent="0.25">
      <c r="I56" s="6"/>
      <c r="J56" s="6"/>
      <c r="K56" s="6"/>
    </row>
    <row r="57" spans="9:11" x14ac:dyDescent="0.25">
      <c r="I57" s="6"/>
      <c r="J57" s="6"/>
      <c r="K57" s="6"/>
    </row>
    <row r="58" spans="9:11" x14ac:dyDescent="0.25">
      <c r="I58" s="6"/>
      <c r="J58" s="6"/>
      <c r="K58" s="6"/>
    </row>
    <row r="59" spans="9:11" x14ac:dyDescent="0.25">
      <c r="I59" s="6"/>
      <c r="J59" s="6"/>
      <c r="K59" s="6"/>
    </row>
    <row r="60" spans="9:11" x14ac:dyDescent="0.25">
      <c r="I60" s="6"/>
      <c r="J60" s="6"/>
      <c r="K60" s="6"/>
    </row>
    <row r="61" spans="9:11" x14ac:dyDescent="0.25">
      <c r="I61" s="6"/>
      <c r="J61" s="6"/>
      <c r="K61" s="6"/>
    </row>
    <row r="62" spans="9:11" x14ac:dyDescent="0.25">
      <c r="I62" s="6"/>
      <c r="J62" s="6"/>
      <c r="K62" s="6"/>
    </row>
    <row r="63" spans="9:11" x14ac:dyDescent="0.25">
      <c r="I63" s="6"/>
      <c r="J63" s="6"/>
      <c r="K63" s="6"/>
    </row>
    <row r="64" spans="9:11" x14ac:dyDescent="0.25">
      <c r="I64" s="6"/>
      <c r="J64" s="6"/>
      <c r="K64" s="6"/>
    </row>
    <row r="65" spans="9:11" x14ac:dyDescent="0.25">
      <c r="I65" s="6"/>
      <c r="J65" s="6"/>
      <c r="K65" s="6"/>
    </row>
    <row r="66" spans="9:11" x14ac:dyDescent="0.25">
      <c r="I66" s="6"/>
      <c r="J66" s="6"/>
      <c r="K66" s="6"/>
    </row>
    <row r="67" spans="9:11" x14ac:dyDescent="0.25">
      <c r="I67" s="6"/>
      <c r="J67" s="6"/>
      <c r="K67" s="6"/>
    </row>
    <row r="68" spans="9:11" x14ac:dyDescent="0.25">
      <c r="I68" s="6"/>
      <c r="J68" s="6"/>
      <c r="K68" s="6"/>
    </row>
    <row r="69" spans="9:11" x14ac:dyDescent="0.25">
      <c r="I69" s="6"/>
      <c r="J69" s="6"/>
      <c r="K69" s="6"/>
    </row>
    <row r="70" spans="9:11" x14ac:dyDescent="0.25">
      <c r="I70" s="6"/>
      <c r="J70" s="6"/>
      <c r="K70" s="6"/>
    </row>
    <row r="71" spans="9:11" x14ac:dyDescent="0.25">
      <c r="I71" s="6"/>
      <c r="J71" s="6"/>
      <c r="K71" s="6"/>
    </row>
    <row r="72" spans="9:11" x14ac:dyDescent="0.25">
      <c r="I72" s="6"/>
      <c r="J72" s="6"/>
      <c r="K72" s="6"/>
    </row>
    <row r="73" spans="9:11" x14ac:dyDescent="0.25">
      <c r="I73" s="6"/>
      <c r="J73" s="6"/>
      <c r="K73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2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7" width="12.7109375" customWidth="1"/>
  </cols>
  <sheetData>
    <row r="1" spans="1:14" x14ac:dyDescent="0.25">
      <c r="A1" s="66" t="s">
        <v>17</v>
      </c>
      <c r="B1" s="65"/>
      <c r="C1" s="15" t="s">
        <v>8</v>
      </c>
    </row>
    <row r="2" spans="1:14" x14ac:dyDescent="0.25">
      <c r="A2" s="64" t="s">
        <v>18</v>
      </c>
      <c r="B2" s="65"/>
      <c r="C2" s="18">
        <f>CORREL(C7:C86,C9:C88)</f>
        <v>0.32617882443720619</v>
      </c>
    </row>
    <row r="3" spans="1:14" x14ac:dyDescent="0.25">
      <c r="F3" s="61" t="s">
        <v>1</v>
      </c>
      <c r="G3" s="60"/>
      <c r="M3" s="61" t="s">
        <v>2</v>
      </c>
      <c r="N3" s="60"/>
    </row>
    <row r="4" spans="1:14" x14ac:dyDescent="0.25">
      <c r="F4" s="62">
        <f t="array" ref="F4">+(STDEV(D7:D86+1)*SQRT(4))</f>
        <v>6.1521606320899945E-2</v>
      </c>
      <c r="G4" s="63"/>
      <c r="M4" s="62">
        <f t="array" ref="M4">+(STDEV(K7:K86+1)*SQRT(4))</f>
        <v>7.9697376398971648E-2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1.3100000000000001E-2</v>
      </c>
      <c r="C7" s="6">
        <v>7.7000000000000002E-3</v>
      </c>
      <c r="D7" s="7">
        <v>2.07E-2</v>
      </c>
      <c r="I7" s="5">
        <f t="shared" ref="I7:I38" si="0">+B7</f>
        <v>1.3100000000000001E-2</v>
      </c>
      <c r="J7" s="6">
        <f t="shared" ref="J7:J38" si="1">(C7-($C$2*C8))/(1-$C$2)</f>
        <v>1.3557286649375111E-2</v>
      </c>
      <c r="K7" s="7">
        <f t="shared" ref="K7:K38" si="2">(1+I7)*(1+J7)-1</f>
        <v>2.6834887104482119E-2</v>
      </c>
    </row>
    <row r="8" spans="1:14" x14ac:dyDescent="0.25">
      <c r="A8">
        <v>20243</v>
      </c>
      <c r="B8" s="5">
        <v>1.15E-2</v>
      </c>
      <c r="C8" s="6">
        <v>-4.4000000000000003E-3</v>
      </c>
      <c r="D8" s="7">
        <v>7.1000000000000004E-3</v>
      </c>
      <c r="I8" s="5">
        <f t="shared" si="0"/>
        <v>1.15E-2</v>
      </c>
      <c r="J8" s="6">
        <f t="shared" si="1"/>
        <v>-4.6904439660847164E-3</v>
      </c>
      <c r="K8" s="7">
        <f t="shared" si="2"/>
        <v>6.7556159283053141E-3</v>
      </c>
    </row>
    <row r="9" spans="1:14" x14ac:dyDescent="0.25">
      <c r="A9">
        <v>20242</v>
      </c>
      <c r="B9" s="5">
        <v>1.29E-2</v>
      </c>
      <c r="C9" s="6">
        <v>-3.8E-3</v>
      </c>
      <c r="D9" s="7">
        <v>9.1000000000000004E-3</v>
      </c>
      <c r="I9" s="5">
        <f t="shared" si="0"/>
        <v>1.29E-2</v>
      </c>
      <c r="J9" s="6">
        <f t="shared" si="1"/>
        <v>2.6621552518602811E-4</v>
      </c>
      <c r="K9" s="7">
        <f t="shared" si="2"/>
        <v>1.3169649705460751E-2</v>
      </c>
    </row>
    <row r="10" spans="1:14" x14ac:dyDescent="0.25">
      <c r="A10">
        <v>20241</v>
      </c>
      <c r="B10" s="5">
        <v>1.1299999999999999E-2</v>
      </c>
      <c r="C10" s="6">
        <v>-1.2200000000000001E-2</v>
      </c>
      <c r="D10" s="7">
        <v>-1E-3</v>
      </c>
      <c r="I10" s="5">
        <f t="shared" si="0"/>
        <v>1.1299999999999999E-2</v>
      </c>
      <c r="J10" s="6">
        <f t="shared" si="1"/>
        <v>-1.3567585995039274E-3</v>
      </c>
      <c r="K10" s="7">
        <f t="shared" si="2"/>
        <v>9.9279100283218291E-3</v>
      </c>
    </row>
    <row r="11" spans="1:14" x14ac:dyDescent="0.25">
      <c r="A11">
        <v>20234</v>
      </c>
      <c r="B11" s="5">
        <v>1.0200000000000001E-2</v>
      </c>
      <c r="C11" s="6">
        <v>-3.4599999999999999E-2</v>
      </c>
      <c r="D11" s="7">
        <v>-2.4400000000000002E-2</v>
      </c>
      <c r="I11" s="5">
        <f t="shared" si="0"/>
        <v>1.0200000000000001E-2</v>
      </c>
      <c r="J11" s="6">
        <f t="shared" si="1"/>
        <v>-4.1328618547629252E-2</v>
      </c>
      <c r="K11" s="7">
        <f t="shared" si="2"/>
        <v>-3.1550170456815074E-2</v>
      </c>
    </row>
    <row r="12" spans="1:14" x14ac:dyDescent="0.25">
      <c r="A12">
        <v>20233</v>
      </c>
      <c r="B12" s="5">
        <v>1.01E-2</v>
      </c>
      <c r="C12" s="6">
        <v>-2.07E-2</v>
      </c>
      <c r="D12" s="7">
        <v>-1.0500000000000001E-2</v>
      </c>
      <c r="I12" s="5">
        <f t="shared" si="0"/>
        <v>1.01E-2</v>
      </c>
      <c r="J12" s="6">
        <f t="shared" si="1"/>
        <v>-2.8396765101244975E-2</v>
      </c>
      <c r="K12" s="7">
        <f t="shared" si="2"/>
        <v>-1.8583572428767625E-2</v>
      </c>
    </row>
    <row r="13" spans="1:14" x14ac:dyDescent="0.25">
      <c r="A13">
        <v>20232</v>
      </c>
      <c r="B13" s="5">
        <v>9.4999999999999998E-3</v>
      </c>
      <c r="C13" s="6">
        <v>-4.7999999999999996E-3</v>
      </c>
      <c r="D13" s="7">
        <v>4.7000000000000002E-3</v>
      </c>
      <c r="I13" s="5">
        <f t="shared" si="0"/>
        <v>9.4999999999999998E-3</v>
      </c>
      <c r="J13" s="6">
        <f t="shared" si="1"/>
        <v>-3.2509655142148454E-3</v>
      </c>
      <c r="K13" s="7">
        <f t="shared" si="2"/>
        <v>6.2181503134002281E-3</v>
      </c>
    </row>
    <row r="14" spans="1:14" x14ac:dyDescent="0.25">
      <c r="A14">
        <v>20231</v>
      </c>
      <c r="B14" s="5">
        <v>8.9999999999999993E-3</v>
      </c>
      <c r="C14" s="6">
        <v>-8.0000000000000002E-3</v>
      </c>
      <c r="D14" s="7">
        <v>1E-3</v>
      </c>
      <c r="I14" s="5">
        <f t="shared" si="0"/>
        <v>8.9999999999999993E-3</v>
      </c>
      <c r="J14" s="6">
        <f t="shared" si="1"/>
        <v>-3.4497111980061126E-3</v>
      </c>
      <c r="K14" s="7">
        <f t="shared" si="2"/>
        <v>5.5192414012117386E-3</v>
      </c>
    </row>
    <row r="15" spans="1:14" x14ac:dyDescent="0.25">
      <c r="A15">
        <v>20224</v>
      </c>
      <c r="B15" s="5">
        <v>8.8999999999999999E-3</v>
      </c>
      <c r="C15" s="6">
        <v>-1.7399999999999999E-2</v>
      </c>
      <c r="D15" s="7">
        <v>-8.5000000000000006E-3</v>
      </c>
      <c r="I15" s="5">
        <f t="shared" si="0"/>
        <v>8.8999999999999999E-3</v>
      </c>
      <c r="J15" s="6">
        <f t="shared" si="1"/>
        <v>-2.4709506479798689E-2</v>
      </c>
      <c r="K15" s="7">
        <f t="shared" si="2"/>
        <v>-1.6029421087468965E-2</v>
      </c>
    </row>
    <row r="16" spans="1:14" x14ac:dyDescent="0.25">
      <c r="A16">
        <v>20223</v>
      </c>
      <c r="B16" s="5">
        <v>8.5000000000000006E-3</v>
      </c>
      <c r="C16" s="6">
        <v>-2.3E-3</v>
      </c>
      <c r="D16" s="7">
        <v>6.1999999999999998E-3</v>
      </c>
      <c r="I16" s="5">
        <f t="shared" si="0"/>
        <v>8.5000000000000006E-3</v>
      </c>
      <c r="J16" s="6">
        <f t="shared" si="1"/>
        <v>-5.2044396608471617E-3</v>
      </c>
      <c r="K16" s="7">
        <f t="shared" si="2"/>
        <v>3.2513226020356445E-3</v>
      </c>
    </row>
    <row r="17" spans="1:11" x14ac:dyDescent="0.25">
      <c r="A17">
        <v>20222</v>
      </c>
      <c r="B17" s="5">
        <v>8.8000000000000005E-3</v>
      </c>
      <c r="C17" s="6">
        <v>3.7000000000000002E-3</v>
      </c>
      <c r="D17" s="7">
        <v>1.2500000000000001E-2</v>
      </c>
      <c r="I17" s="5">
        <f t="shared" si="0"/>
        <v>8.8000000000000005E-3</v>
      </c>
      <c r="J17" s="6">
        <f t="shared" si="1"/>
        <v>4.6197392259349343E-3</v>
      </c>
      <c r="K17" s="7">
        <f t="shared" si="2"/>
        <v>1.3460392931123E-2</v>
      </c>
    </row>
    <row r="18" spans="1:11" x14ac:dyDescent="0.25">
      <c r="A18">
        <v>20221</v>
      </c>
      <c r="B18" s="5">
        <v>8.8999999999999999E-3</v>
      </c>
      <c r="C18" s="6">
        <v>1.8E-3</v>
      </c>
      <c r="D18" s="7">
        <v>1.0699999999999999E-2</v>
      </c>
      <c r="I18" s="5">
        <f t="shared" si="0"/>
        <v>8.8999999999999999E-3</v>
      </c>
      <c r="J18" s="6">
        <f t="shared" si="1"/>
        <v>1.6547780169576419E-3</v>
      </c>
      <c r="K18" s="7">
        <f t="shared" si="2"/>
        <v>1.0569505541308422E-2</v>
      </c>
    </row>
    <row r="19" spans="1:11" x14ac:dyDescent="0.25">
      <c r="A19">
        <v>20214</v>
      </c>
      <c r="B19" s="5">
        <v>8.2000000000000007E-3</v>
      </c>
      <c r="C19" s="6">
        <v>2.0999999999999999E-3</v>
      </c>
      <c r="D19" s="7">
        <v>1.03E-2</v>
      </c>
      <c r="I19" s="5">
        <f t="shared" si="0"/>
        <v>8.2000000000000007E-3</v>
      </c>
      <c r="J19" s="6">
        <f t="shared" si="1"/>
        <v>-2.9922417954585633E-5</v>
      </c>
      <c r="K19" s="7">
        <f t="shared" si="2"/>
        <v>8.1698322182182093E-3</v>
      </c>
    </row>
    <row r="20" spans="1:11" x14ac:dyDescent="0.25">
      <c r="A20">
        <v>20213</v>
      </c>
      <c r="B20" s="5">
        <v>7.4999999999999997E-3</v>
      </c>
      <c r="C20" s="6">
        <v>6.4999999999999997E-3</v>
      </c>
      <c r="D20" s="7">
        <v>1.41E-2</v>
      </c>
      <c r="I20" s="5">
        <f t="shared" si="0"/>
        <v>7.4999999999999997E-3</v>
      </c>
      <c r="J20" s="6">
        <f t="shared" si="1"/>
        <v>9.6948836269318776E-3</v>
      </c>
      <c r="K20" s="7">
        <f t="shared" si="2"/>
        <v>1.7267595254133905E-2</v>
      </c>
    </row>
    <row r="21" spans="1:11" x14ac:dyDescent="0.25">
      <c r="A21">
        <v>20212</v>
      </c>
      <c r="B21" s="5">
        <v>7.9000000000000008E-3</v>
      </c>
      <c r="C21" s="6">
        <v>-1E-4</v>
      </c>
      <c r="D21" s="7">
        <v>7.7999999999999996E-3</v>
      </c>
      <c r="I21" s="5">
        <f t="shared" si="0"/>
        <v>7.9000000000000008E-3</v>
      </c>
      <c r="J21" s="6">
        <f t="shared" si="1"/>
        <v>7.2292457057336254E-4</v>
      </c>
      <c r="K21" s="7">
        <f t="shared" si="2"/>
        <v>8.6286356746809734E-3</v>
      </c>
    </row>
    <row r="22" spans="1:11" x14ac:dyDescent="0.25">
      <c r="A22">
        <v>20211</v>
      </c>
      <c r="B22" s="5">
        <v>8.0000000000000002E-3</v>
      </c>
      <c r="C22" s="6">
        <v>-1.8E-3</v>
      </c>
      <c r="D22" s="7">
        <v>6.1999999999999998E-3</v>
      </c>
      <c r="I22" s="5">
        <f t="shared" si="0"/>
        <v>8.0000000000000002E-3</v>
      </c>
      <c r="J22" s="6">
        <f t="shared" si="1"/>
        <v>-1.7031853446384277E-3</v>
      </c>
      <c r="K22" s="7">
        <f t="shared" si="2"/>
        <v>6.2831891726045086E-3</v>
      </c>
    </row>
    <row r="23" spans="1:11" x14ac:dyDescent="0.25">
      <c r="A23">
        <v>20204</v>
      </c>
      <c r="B23" s="5">
        <v>9.1999999999999998E-3</v>
      </c>
      <c r="C23" s="6">
        <v>-2E-3</v>
      </c>
      <c r="D23" s="7">
        <v>7.1999999999999998E-3</v>
      </c>
      <c r="I23" s="5">
        <f t="shared" si="0"/>
        <v>9.1999999999999998E-3</v>
      </c>
      <c r="J23" s="6">
        <f t="shared" si="1"/>
        <v>6.1399569476244613E-4</v>
      </c>
      <c r="K23" s="7">
        <f t="shared" si="2"/>
        <v>9.8196444551543749E-3</v>
      </c>
    </row>
    <row r="24" spans="1:11" x14ac:dyDescent="0.25">
      <c r="A24">
        <v>20203</v>
      </c>
      <c r="B24" s="5">
        <v>9.4000000000000004E-3</v>
      </c>
      <c r="C24" s="6">
        <v>-7.4000000000000003E-3</v>
      </c>
      <c r="D24" s="7">
        <v>2E-3</v>
      </c>
      <c r="I24" s="5">
        <f t="shared" si="0"/>
        <v>9.4000000000000004E-3</v>
      </c>
      <c r="J24" s="6">
        <f t="shared" si="1"/>
        <v>9.2606036109519816E-4</v>
      </c>
      <c r="K24" s="7">
        <f t="shared" si="2"/>
        <v>1.0334765328489537E-2</v>
      </c>
    </row>
    <row r="25" spans="1:11" x14ac:dyDescent="0.25">
      <c r="A25">
        <v>20202</v>
      </c>
      <c r="B25" s="5">
        <v>1.03E-2</v>
      </c>
      <c r="C25" s="6">
        <v>-2.46E-2</v>
      </c>
      <c r="D25" s="7">
        <v>-1.43E-2</v>
      </c>
      <c r="I25" s="5">
        <f t="shared" si="0"/>
        <v>1.03E-2</v>
      </c>
      <c r="J25" s="6">
        <f t="shared" si="1"/>
        <v>-3.5540056055857645E-2</v>
      </c>
      <c r="K25" s="7">
        <f t="shared" si="2"/>
        <v>-2.5606118633233033E-2</v>
      </c>
    </row>
    <row r="26" spans="1:11" x14ac:dyDescent="0.25">
      <c r="A26">
        <v>20201</v>
      </c>
      <c r="B26" s="5">
        <v>1.3299999999999999E-2</v>
      </c>
      <c r="C26" s="6">
        <v>-2E-3</v>
      </c>
      <c r="D26" s="7">
        <v>1.1299999999999999E-2</v>
      </c>
      <c r="I26" s="5">
        <f t="shared" si="0"/>
        <v>1.3299999999999999E-2</v>
      </c>
      <c r="J26" s="6">
        <f t="shared" si="1"/>
        <v>-1.9031853446384278E-3</v>
      </c>
      <c r="K26" s="7">
        <f t="shared" si="2"/>
        <v>1.1371502290278057E-2</v>
      </c>
    </row>
    <row r="27" spans="1:11" x14ac:dyDescent="0.25">
      <c r="A27">
        <v>20194</v>
      </c>
      <c r="B27" s="5">
        <v>1.23E-2</v>
      </c>
      <c r="C27" s="6">
        <v>-2.2000000000000001E-3</v>
      </c>
      <c r="D27" s="7">
        <v>1.01E-2</v>
      </c>
      <c r="I27" s="5">
        <f t="shared" si="0"/>
        <v>1.23E-2</v>
      </c>
      <c r="J27" s="6">
        <f t="shared" si="1"/>
        <v>-8.0572866493751113E-3</v>
      </c>
      <c r="K27" s="7">
        <f t="shared" si="2"/>
        <v>4.1436087248376552E-3</v>
      </c>
    </row>
    <row r="28" spans="1:11" x14ac:dyDescent="0.25">
      <c r="A28">
        <v>20193</v>
      </c>
      <c r="B28" s="5">
        <v>1.2999999999999999E-2</v>
      </c>
      <c r="C28" s="6">
        <v>9.9000000000000008E-3</v>
      </c>
      <c r="D28" s="7">
        <v>2.29E-2</v>
      </c>
      <c r="I28" s="5">
        <f t="shared" si="0"/>
        <v>1.2999999999999999E-2</v>
      </c>
      <c r="J28" s="6">
        <f t="shared" si="1"/>
        <v>1.3724178886782097E-2</v>
      </c>
      <c r="K28" s="7">
        <f t="shared" si="2"/>
        <v>2.6902593212310144E-2</v>
      </c>
    </row>
    <row r="29" spans="1:11" x14ac:dyDescent="0.25">
      <c r="A29">
        <v>20192</v>
      </c>
      <c r="B29" s="5">
        <v>1.2699999999999999E-2</v>
      </c>
      <c r="C29" s="6">
        <v>2E-3</v>
      </c>
      <c r="D29" s="7">
        <v>1.47E-2</v>
      </c>
      <c r="I29" s="5">
        <f t="shared" si="0"/>
        <v>1.2699999999999999E-2</v>
      </c>
      <c r="J29" s="6">
        <f t="shared" si="1"/>
        <v>3.7426637965082971E-3</v>
      </c>
      <c r="K29" s="7">
        <f t="shared" si="2"/>
        <v>1.6490195626723825E-2</v>
      </c>
    </row>
    <row r="30" spans="1:11" x14ac:dyDescent="0.25">
      <c r="A30">
        <v>20191</v>
      </c>
      <c r="B30" s="5">
        <v>1.32E-2</v>
      </c>
      <c r="C30" s="6">
        <v>-1.6000000000000001E-3</v>
      </c>
      <c r="D30" s="7">
        <v>1.1599999999999999E-2</v>
      </c>
      <c r="I30" s="5">
        <f t="shared" si="0"/>
        <v>1.32E-2</v>
      </c>
      <c r="J30" s="6">
        <f t="shared" si="1"/>
        <v>-8.1833965645869006E-3</v>
      </c>
      <c r="K30" s="7">
        <f t="shared" si="2"/>
        <v>4.9085826007606581E-3</v>
      </c>
    </row>
    <row r="31" spans="1:11" x14ac:dyDescent="0.25">
      <c r="A31">
        <v>20184</v>
      </c>
      <c r="B31" s="5">
        <v>1.41E-2</v>
      </c>
      <c r="C31" s="6">
        <v>1.2E-2</v>
      </c>
      <c r="D31" s="7">
        <v>2.6200000000000001E-2</v>
      </c>
      <c r="I31" s="5">
        <f t="shared" si="0"/>
        <v>1.41E-2</v>
      </c>
      <c r="J31" s="6">
        <f t="shared" si="1"/>
        <v>1.3064961208977292E-2</v>
      </c>
      <c r="K31" s="7">
        <f t="shared" si="2"/>
        <v>2.7349177162023786E-2</v>
      </c>
    </row>
    <row r="32" spans="1:11" x14ac:dyDescent="0.25">
      <c r="A32">
        <v>20183</v>
      </c>
      <c r="B32" s="5">
        <v>1.3299999999999999E-2</v>
      </c>
      <c r="C32" s="6">
        <v>9.7999999999999997E-3</v>
      </c>
      <c r="D32" s="7">
        <v>2.3099999999999999E-2</v>
      </c>
      <c r="I32" s="5">
        <f t="shared" si="0"/>
        <v>1.3299999999999999E-2</v>
      </c>
      <c r="J32" s="6">
        <f t="shared" si="1"/>
        <v>1.1736293107231441E-2</v>
      </c>
      <c r="K32" s="7">
        <f t="shared" si="2"/>
        <v>2.5192385805557604E-2</v>
      </c>
    </row>
    <row r="33" spans="1:11" x14ac:dyDescent="0.25">
      <c r="A33">
        <v>20182</v>
      </c>
      <c r="B33" s="5">
        <v>1.38E-2</v>
      </c>
      <c r="C33" s="6">
        <v>5.7999999999999996E-3</v>
      </c>
      <c r="D33" s="7">
        <v>1.95E-2</v>
      </c>
      <c r="I33" s="5">
        <f t="shared" si="0"/>
        <v>1.38E-2</v>
      </c>
      <c r="J33" s="6">
        <f t="shared" si="1"/>
        <v>4.7350387910227061E-3</v>
      </c>
      <c r="K33" s="7">
        <f t="shared" si="2"/>
        <v>1.8600382326338982E-2</v>
      </c>
    </row>
    <row r="34" spans="1:11" x14ac:dyDescent="0.25">
      <c r="A34">
        <v>20181</v>
      </c>
      <c r="B34" s="5">
        <v>1.38E-2</v>
      </c>
      <c r="C34" s="6">
        <v>8.0000000000000002E-3</v>
      </c>
      <c r="D34" s="7">
        <v>2.18E-2</v>
      </c>
      <c r="I34" s="5">
        <f t="shared" si="0"/>
        <v>1.38E-2</v>
      </c>
      <c r="J34" s="6">
        <f t="shared" si="1"/>
        <v>-1.5846508807956349E-3</v>
      </c>
      <c r="K34" s="7">
        <f t="shared" si="2"/>
        <v>1.2193480937049417E-2</v>
      </c>
    </row>
    <row r="35" spans="1:11" x14ac:dyDescent="0.25">
      <c r="A35">
        <v>20174</v>
      </c>
      <c r="B35" s="5">
        <v>1.34E-2</v>
      </c>
      <c r="C35" s="6">
        <v>2.7799999999999998E-2</v>
      </c>
      <c r="D35" s="7">
        <v>4.1200000000000001E-2</v>
      </c>
      <c r="I35" s="5">
        <f t="shared" si="0"/>
        <v>1.34E-2</v>
      </c>
      <c r="J35" s="6">
        <f t="shared" si="1"/>
        <v>3.6077653033414411E-2</v>
      </c>
      <c r="K35" s="7">
        <f t="shared" si="2"/>
        <v>4.9961093584062199E-2</v>
      </c>
    </row>
    <row r="36" spans="1:11" x14ac:dyDescent="0.25">
      <c r="A36">
        <v>20173</v>
      </c>
      <c r="B36" s="5">
        <v>1.37E-2</v>
      </c>
      <c r="C36" s="6">
        <v>1.0699999999999999E-2</v>
      </c>
      <c r="D36" s="7">
        <v>2.4400000000000002E-2</v>
      </c>
      <c r="I36" s="5">
        <f t="shared" si="0"/>
        <v>1.37E-2</v>
      </c>
      <c r="J36" s="6">
        <f t="shared" si="1"/>
        <v>8.9089288758109151E-3</v>
      </c>
      <c r="K36" s="7">
        <f t="shared" si="2"/>
        <v>2.2730981201409595E-2</v>
      </c>
    </row>
    <row r="37" spans="1:11" x14ac:dyDescent="0.25">
      <c r="A37">
        <v>20172</v>
      </c>
      <c r="B37" s="5">
        <v>1.4500000000000001E-2</v>
      </c>
      <c r="C37" s="6">
        <v>1.44E-2</v>
      </c>
      <c r="D37" s="7">
        <v>2.8899999999999999E-2</v>
      </c>
      <c r="I37" s="5">
        <f t="shared" si="0"/>
        <v>1.4500000000000001E-2</v>
      </c>
      <c r="J37" s="6">
        <f t="shared" si="1"/>
        <v>1.8175771559101311E-2</v>
      </c>
      <c r="K37" s="7">
        <f t="shared" si="2"/>
        <v>3.2939320246708315E-2</v>
      </c>
    </row>
    <row r="38" spans="1:11" x14ac:dyDescent="0.25">
      <c r="A38">
        <v>20171</v>
      </c>
      <c r="B38" s="5">
        <v>1.6400000000000001E-2</v>
      </c>
      <c r="C38" s="6">
        <v>6.6E-3</v>
      </c>
      <c r="D38" s="7">
        <v>2.29E-2</v>
      </c>
      <c r="I38" s="5">
        <f t="shared" si="0"/>
        <v>1.6400000000000001E-2</v>
      </c>
      <c r="J38" s="6">
        <f t="shared" si="1"/>
        <v>-5.6428449675633417E-4</v>
      </c>
      <c r="K38" s="7">
        <f t="shared" si="2"/>
        <v>1.5826461237496758E-2</v>
      </c>
    </row>
    <row r="39" spans="1:11" x14ac:dyDescent="0.25">
      <c r="A39">
        <v>20164</v>
      </c>
      <c r="B39" s="5">
        <v>1.3899999999999999E-2</v>
      </c>
      <c r="C39" s="6">
        <v>2.1399999999999999E-2</v>
      </c>
      <c r="D39" s="7">
        <v>3.5299999999999998E-2</v>
      </c>
      <c r="I39" s="5">
        <f t="shared" ref="I39:I70" si="3">+B39</f>
        <v>1.3899999999999999E-2</v>
      </c>
      <c r="J39" s="6">
        <f t="shared" ref="J39:J70" si="4">(C39-($C$2*C40))/(1-$C$2)</f>
        <v>2.7499323287779036E-2</v>
      </c>
      <c r="K39" s="7">
        <f t="shared" ref="K39:K70" si="5">(1+I39)*(1+J39)-1</f>
        <v>4.1781563881479133E-2</v>
      </c>
    </row>
    <row r="40" spans="1:11" x14ac:dyDescent="0.25">
      <c r="A40">
        <v>20163</v>
      </c>
      <c r="B40" s="5">
        <v>1.4200000000000001E-2</v>
      </c>
      <c r="C40" s="6">
        <v>8.8000000000000005E-3</v>
      </c>
      <c r="D40" s="7">
        <v>2.3E-2</v>
      </c>
      <c r="I40" s="5">
        <f t="shared" si="3"/>
        <v>1.4200000000000001E-2</v>
      </c>
      <c r="J40" s="6">
        <f t="shared" si="4"/>
        <v>4.1044892149637554E-3</v>
      </c>
      <c r="K40" s="7">
        <f t="shared" si="5"/>
        <v>1.836277296181632E-2</v>
      </c>
    </row>
    <row r="41" spans="1:11" x14ac:dyDescent="0.25">
      <c r="A41">
        <v>20162</v>
      </c>
      <c r="B41" s="5">
        <v>1.4E-2</v>
      </c>
      <c r="C41" s="6">
        <v>1.8499999999999999E-2</v>
      </c>
      <c r="D41" s="7">
        <v>3.2500000000000001E-2</v>
      </c>
      <c r="I41" s="5">
        <f t="shared" si="3"/>
        <v>1.4E-2</v>
      </c>
      <c r="J41" s="6">
        <f t="shared" si="4"/>
        <v>1.8015926723192136E-2</v>
      </c>
      <c r="K41" s="7">
        <f t="shared" si="5"/>
        <v>3.2268149697316728E-2</v>
      </c>
    </row>
    <row r="42" spans="1:11" x14ac:dyDescent="0.25">
      <c r="A42">
        <v>20161</v>
      </c>
      <c r="B42" s="5">
        <v>1.43E-2</v>
      </c>
      <c r="C42" s="6">
        <v>1.95E-2</v>
      </c>
      <c r="D42" s="7">
        <v>3.39E-2</v>
      </c>
      <c r="I42" s="5">
        <f t="shared" si="3"/>
        <v>1.43E-2</v>
      </c>
      <c r="J42" s="6">
        <f t="shared" si="4"/>
        <v>1.7612114220449341E-2</v>
      </c>
      <c r="K42" s="7">
        <f t="shared" si="5"/>
        <v>3.2163967453801678E-2</v>
      </c>
    </row>
    <row r="43" spans="1:11" x14ac:dyDescent="0.25">
      <c r="A43">
        <v>20154</v>
      </c>
      <c r="B43" s="5">
        <v>1.34E-2</v>
      </c>
      <c r="C43" s="6">
        <v>2.3400000000000001E-2</v>
      </c>
      <c r="D43" s="7">
        <v>3.6799999999999999E-2</v>
      </c>
      <c r="I43" s="5">
        <f t="shared" si="3"/>
        <v>1.34E-2</v>
      </c>
      <c r="J43" s="6">
        <f t="shared" si="4"/>
        <v>2.4949034485785154E-2</v>
      </c>
      <c r="K43" s="7">
        <f t="shared" si="5"/>
        <v>3.8683351547894818E-2</v>
      </c>
    </row>
    <row r="44" spans="1:11" x14ac:dyDescent="0.25">
      <c r="A44">
        <v>20153</v>
      </c>
      <c r="B44" s="5">
        <v>1.38E-2</v>
      </c>
      <c r="C44" s="6">
        <v>2.0199999999999999E-2</v>
      </c>
      <c r="D44" s="7">
        <v>3.4000000000000002E-2</v>
      </c>
      <c r="I44" s="5">
        <f t="shared" si="3"/>
        <v>1.38E-2</v>
      </c>
      <c r="J44" s="6">
        <f t="shared" si="4"/>
        <v>2.4411437508228384E-2</v>
      </c>
      <c r="K44" s="7">
        <f t="shared" si="5"/>
        <v>3.8548315345842132E-2</v>
      </c>
    </row>
    <row r="45" spans="1:11" x14ac:dyDescent="0.25">
      <c r="A45">
        <v>20152</v>
      </c>
      <c r="B45" s="5">
        <v>1.44E-2</v>
      </c>
      <c r="C45" s="6">
        <v>1.15E-2</v>
      </c>
      <c r="D45" s="7">
        <v>2.5999999999999999E-2</v>
      </c>
      <c r="I45" s="5">
        <f t="shared" si="3"/>
        <v>1.44E-2</v>
      </c>
      <c r="J45" s="6">
        <f t="shared" si="4"/>
        <v>2.1573857576082933E-3</v>
      </c>
      <c r="K45" s="7">
        <f t="shared" si="5"/>
        <v>1.6588452112517693E-2</v>
      </c>
    </row>
    <row r="46" spans="1:11" x14ac:dyDescent="0.25">
      <c r="A46">
        <v>20151</v>
      </c>
      <c r="B46" s="5">
        <v>1.49E-2</v>
      </c>
      <c r="C46" s="6">
        <v>3.0800000000000001E-2</v>
      </c>
      <c r="D46" s="7">
        <v>4.5699999999999998E-2</v>
      </c>
      <c r="I46" s="5">
        <f t="shared" si="3"/>
        <v>1.49E-2</v>
      </c>
      <c r="J46" s="6">
        <f t="shared" si="4"/>
        <v>3.6124806044886465E-2</v>
      </c>
      <c r="K46" s="7">
        <f t="shared" si="5"/>
        <v>5.1563065654955054E-2</v>
      </c>
    </row>
    <row r="47" spans="1:11" x14ac:dyDescent="0.25">
      <c r="A47">
        <v>20144</v>
      </c>
      <c r="B47" s="5">
        <v>1.6500000000000001E-2</v>
      </c>
      <c r="C47" s="6">
        <v>1.9800000000000002E-2</v>
      </c>
      <c r="D47" s="7">
        <v>3.6299999999999999E-2</v>
      </c>
      <c r="I47" s="5">
        <f t="shared" si="3"/>
        <v>1.6500000000000001E-2</v>
      </c>
      <c r="J47" s="6">
        <f t="shared" si="4"/>
        <v>2.0526109915211792E-2</v>
      </c>
      <c r="K47" s="7">
        <f t="shared" si="5"/>
        <v>3.7364790728812824E-2</v>
      </c>
    </row>
    <row r="48" spans="1:11" x14ac:dyDescent="0.25">
      <c r="A48">
        <v>20143</v>
      </c>
      <c r="B48" s="5">
        <v>1.6E-2</v>
      </c>
      <c r="C48" s="6">
        <v>1.83E-2</v>
      </c>
      <c r="D48" s="7">
        <v>3.4299999999999997E-2</v>
      </c>
      <c r="I48" s="5">
        <f t="shared" si="3"/>
        <v>1.6E-2</v>
      </c>
      <c r="J48" s="6">
        <f t="shared" si="4"/>
        <v>1.3798118525686897E-2</v>
      </c>
      <c r="K48" s="7">
        <f t="shared" si="5"/>
        <v>3.0018888422097767E-2</v>
      </c>
    </row>
    <row r="49" spans="1:11" x14ac:dyDescent="0.25">
      <c r="A49">
        <v>20142</v>
      </c>
      <c r="B49" s="5">
        <v>1.6400000000000001E-2</v>
      </c>
      <c r="C49" s="6">
        <v>2.76E-2</v>
      </c>
      <c r="D49" s="7">
        <v>4.3999999999999997E-2</v>
      </c>
      <c r="I49" s="5">
        <f t="shared" si="3"/>
        <v>1.6400000000000001E-2</v>
      </c>
      <c r="J49" s="6">
        <f t="shared" si="4"/>
        <v>1.9903234898755017E-2</v>
      </c>
      <c r="K49" s="7">
        <f t="shared" si="5"/>
        <v>3.6629647951094579E-2</v>
      </c>
    </row>
    <row r="50" spans="1:11" x14ac:dyDescent="0.25">
      <c r="A50">
        <v>20141</v>
      </c>
      <c r="B50" s="5">
        <v>1.5900000000000001E-2</v>
      </c>
      <c r="C50" s="6">
        <v>4.3499999999999997E-2</v>
      </c>
      <c r="D50" s="7">
        <v>5.9400000000000001E-2</v>
      </c>
      <c r="I50" s="5">
        <f t="shared" si="3"/>
        <v>1.5900000000000001E-2</v>
      </c>
      <c r="J50" s="6">
        <f t="shared" si="4"/>
        <v>4.9260471994013524E-2</v>
      </c>
      <c r="K50" s="7">
        <f t="shared" si="5"/>
        <v>6.5943713498718415E-2</v>
      </c>
    </row>
    <row r="51" spans="1:11" x14ac:dyDescent="0.25">
      <c r="A51">
        <v>20134</v>
      </c>
      <c r="B51" s="5">
        <v>1.67E-2</v>
      </c>
      <c r="C51" s="6">
        <v>3.1600000000000003E-2</v>
      </c>
      <c r="D51" s="7">
        <v>4.8300000000000003E-2</v>
      </c>
      <c r="I51" s="5">
        <f t="shared" si="3"/>
        <v>1.67E-2</v>
      </c>
      <c r="J51" s="6">
        <f t="shared" si="4"/>
        <v>3.8667469841394769E-2</v>
      </c>
      <c r="K51" s="7">
        <f t="shared" si="5"/>
        <v>5.6013216587745829E-2</v>
      </c>
    </row>
    <row r="52" spans="1:11" x14ac:dyDescent="0.25">
      <c r="A52">
        <v>20133</v>
      </c>
      <c r="B52" s="5">
        <v>1.67E-2</v>
      </c>
      <c r="C52" s="6">
        <v>1.7000000000000001E-2</v>
      </c>
      <c r="D52" s="7">
        <v>3.3700000000000001E-2</v>
      </c>
      <c r="I52" s="5">
        <f t="shared" si="3"/>
        <v>1.67E-2</v>
      </c>
      <c r="J52" s="6">
        <f t="shared" si="4"/>
        <v>2.4938801739648912E-2</v>
      </c>
      <c r="K52" s="7">
        <f t="shared" si="5"/>
        <v>4.2055279728701045E-2</v>
      </c>
    </row>
    <row r="53" spans="1:11" x14ac:dyDescent="0.25">
      <c r="A53">
        <v>20132</v>
      </c>
      <c r="B53" s="5">
        <v>1.6299999999999999E-2</v>
      </c>
      <c r="C53" s="6">
        <v>5.9999999999999995E-4</v>
      </c>
      <c r="D53" s="7">
        <v>1.6899999999999998E-2</v>
      </c>
      <c r="I53" s="5">
        <f t="shared" si="3"/>
        <v>1.6299999999999999E-2</v>
      </c>
      <c r="J53" s="6">
        <f t="shared" si="4"/>
        <v>-1.0775722004984719E-2</v>
      </c>
      <c r="K53" s="7">
        <f t="shared" si="5"/>
        <v>5.3486337263339845E-3</v>
      </c>
    </row>
    <row r="54" spans="1:11" x14ac:dyDescent="0.25">
      <c r="A54">
        <v>20131</v>
      </c>
      <c r="B54" s="5">
        <v>1.67E-2</v>
      </c>
      <c r="C54" s="6">
        <v>2.41E-2</v>
      </c>
      <c r="D54" s="7">
        <v>4.07E-2</v>
      </c>
      <c r="I54" s="5">
        <f t="shared" si="3"/>
        <v>1.67E-2</v>
      </c>
      <c r="J54" s="6">
        <f t="shared" si="4"/>
        <v>3.0683396564586896E-2</v>
      </c>
      <c r="K54" s="7">
        <f t="shared" si="5"/>
        <v>4.7895809287215485E-2</v>
      </c>
    </row>
    <row r="55" spans="1:11" x14ac:dyDescent="0.25">
      <c r="A55">
        <v>20124</v>
      </c>
      <c r="B55" s="5">
        <v>1.3899999999999999E-2</v>
      </c>
      <c r="C55" s="6">
        <v>1.0500000000000001E-2</v>
      </c>
      <c r="D55" s="7">
        <v>2.4400000000000002E-2</v>
      </c>
      <c r="I55" s="5">
        <f t="shared" si="3"/>
        <v>1.3899999999999999E-2</v>
      </c>
      <c r="J55" s="6">
        <f t="shared" si="4"/>
        <v>5.7649782543886367E-4</v>
      </c>
      <c r="K55" s="7">
        <f t="shared" si="5"/>
        <v>1.448451114521232E-2</v>
      </c>
    </row>
    <row r="56" spans="1:11" x14ac:dyDescent="0.25">
      <c r="A56">
        <v>20123</v>
      </c>
      <c r="B56" s="5">
        <v>1.77E-2</v>
      </c>
      <c r="C56" s="6">
        <v>3.1E-2</v>
      </c>
      <c r="D56" s="7">
        <v>4.87E-2</v>
      </c>
      <c r="I56" s="5">
        <f t="shared" si="3"/>
        <v>1.77E-2</v>
      </c>
      <c r="J56" s="6">
        <f t="shared" si="4"/>
        <v>6.6773015156100887E-2</v>
      </c>
      <c r="K56" s="7">
        <f t="shared" si="5"/>
        <v>8.5654897524363838E-2</v>
      </c>
    </row>
    <row r="57" spans="1:11" x14ac:dyDescent="0.25">
      <c r="A57">
        <v>20122</v>
      </c>
      <c r="B57" s="5">
        <v>1.6899999999999998E-2</v>
      </c>
      <c r="C57" s="6">
        <v>-4.2900000000000001E-2</v>
      </c>
      <c r="D57" s="7">
        <v>-2.5999999999999999E-2</v>
      </c>
      <c r="I57" s="5">
        <f t="shared" si="3"/>
        <v>1.6899999999999998E-2</v>
      </c>
      <c r="J57" s="6">
        <f t="shared" si="4"/>
        <v>-7.857620050073931E-2</v>
      </c>
      <c r="K57" s="7">
        <f t="shared" si="5"/>
        <v>-6.3004138289201927E-2</v>
      </c>
    </row>
    <row r="58" spans="1:11" x14ac:dyDescent="0.25">
      <c r="A58">
        <v>20121</v>
      </c>
      <c r="B58" s="5">
        <v>1.8800000000000001E-2</v>
      </c>
      <c r="C58" s="6">
        <v>3.0800000000000001E-2</v>
      </c>
      <c r="D58" s="7">
        <v>4.9599999999999998E-2</v>
      </c>
      <c r="I58" s="5">
        <f t="shared" si="3"/>
        <v>1.8800000000000001E-2</v>
      </c>
      <c r="J58" s="6">
        <f t="shared" si="4"/>
        <v>3.0364334050872924E-2</v>
      </c>
      <c r="K58" s="7">
        <f t="shared" si="5"/>
        <v>4.9735183531029348E-2</v>
      </c>
    </row>
    <row r="59" spans="1:11" x14ac:dyDescent="0.25">
      <c r="A59">
        <v>20114</v>
      </c>
      <c r="B59" s="5">
        <v>1.8599999999999998E-2</v>
      </c>
      <c r="C59" s="6">
        <v>3.1699999999999999E-2</v>
      </c>
      <c r="D59" s="7">
        <v>5.0299999999999997E-2</v>
      </c>
      <c r="I59" s="5">
        <f t="shared" si="3"/>
        <v>1.8599999999999998E-2</v>
      </c>
      <c r="J59" s="6">
        <f t="shared" si="4"/>
        <v>5.5032331942138864E-2</v>
      </c>
      <c r="K59" s="7">
        <f t="shared" si="5"/>
        <v>7.4655933316262635E-2</v>
      </c>
    </row>
    <row r="60" spans="1:11" x14ac:dyDescent="0.25">
      <c r="A60">
        <v>20113</v>
      </c>
      <c r="B60" s="5">
        <v>1.6799999999999999E-2</v>
      </c>
      <c r="C60" s="6">
        <v>-1.6500000000000001E-2</v>
      </c>
      <c r="D60" s="7">
        <v>2.0000000000000001E-4</v>
      </c>
      <c r="I60" s="5">
        <f t="shared" si="3"/>
        <v>1.6799999999999999E-2</v>
      </c>
      <c r="J60" s="6">
        <f t="shared" si="4"/>
        <v>-2.4874467688775981E-2</v>
      </c>
      <c r="K60" s="7">
        <f t="shared" si="5"/>
        <v>-8.4923587459474481E-3</v>
      </c>
    </row>
    <row r="61" spans="1:11" x14ac:dyDescent="0.25">
      <c r="A61">
        <v>20112</v>
      </c>
      <c r="B61" s="5">
        <v>1.8499999999999999E-2</v>
      </c>
      <c r="C61" s="6">
        <v>8.0000000000000004E-4</v>
      </c>
      <c r="D61" s="7">
        <v>1.9199999999999998E-2</v>
      </c>
      <c r="I61" s="5">
        <f t="shared" si="3"/>
        <v>1.8499999999999999E-2</v>
      </c>
      <c r="J61" s="6">
        <f t="shared" si="4"/>
        <v>-8.7846508807956358E-3</v>
      </c>
      <c r="K61" s="7">
        <f t="shared" si="5"/>
        <v>9.5528330779095505E-3</v>
      </c>
    </row>
    <row r="62" spans="1:11" x14ac:dyDescent="0.25">
      <c r="A62">
        <v>20111</v>
      </c>
      <c r="B62" s="5">
        <v>1.8700000000000001E-2</v>
      </c>
      <c r="C62" s="6">
        <v>2.06E-2</v>
      </c>
      <c r="D62" s="7">
        <v>3.9300000000000002E-2</v>
      </c>
      <c r="I62" s="5">
        <f t="shared" si="3"/>
        <v>1.8700000000000001E-2</v>
      </c>
      <c r="J62" s="6">
        <f t="shared" si="4"/>
        <v>3.0765538812965069E-2</v>
      </c>
      <c r="K62" s="7">
        <f t="shared" si="5"/>
        <v>5.0040854388767375E-2</v>
      </c>
    </row>
    <row r="63" spans="1:11" x14ac:dyDescent="0.25">
      <c r="A63">
        <v>20104</v>
      </c>
      <c r="B63" s="5">
        <v>1.83E-2</v>
      </c>
      <c r="C63" s="6">
        <v>-4.0000000000000002E-4</v>
      </c>
      <c r="D63" s="7">
        <v>1.7899999999999999E-2</v>
      </c>
      <c r="I63" s="5">
        <f t="shared" si="3"/>
        <v>1.83E-2</v>
      </c>
      <c r="J63" s="6">
        <f t="shared" si="4"/>
        <v>-1.5796336159606985E-4</v>
      </c>
      <c r="K63" s="7">
        <f t="shared" si="5"/>
        <v>1.8139145908886656E-2</v>
      </c>
    </row>
    <row r="64" spans="1:11" x14ac:dyDescent="0.25">
      <c r="A64">
        <v>20103</v>
      </c>
      <c r="B64" s="5">
        <v>1.8499999999999999E-2</v>
      </c>
      <c r="C64" s="6">
        <v>-8.9999999999999998E-4</v>
      </c>
      <c r="D64" s="7">
        <v>1.7600000000000001E-2</v>
      </c>
      <c r="I64" s="5">
        <f t="shared" si="3"/>
        <v>1.8499999999999999E-2</v>
      </c>
      <c r="J64" s="6">
        <f t="shared" si="4"/>
        <v>-4.6433405087292561E-4</v>
      </c>
      <c r="K64" s="7">
        <f t="shared" si="5"/>
        <v>1.8027075769186052E-2</v>
      </c>
    </row>
    <row r="65" spans="1:11" x14ac:dyDescent="0.25">
      <c r="A65">
        <v>20102</v>
      </c>
      <c r="B65" s="5">
        <v>1.8599999999999998E-2</v>
      </c>
      <c r="C65" s="6">
        <v>-1.8E-3</v>
      </c>
      <c r="D65" s="7">
        <v>1.6799999999999999E-2</v>
      </c>
      <c r="I65" s="5">
        <f t="shared" si="3"/>
        <v>1.8599999999999998E-2</v>
      </c>
      <c r="J65" s="6">
        <f t="shared" si="4"/>
        <v>-2.1388512937655021E-3</v>
      </c>
      <c r="K65" s="7">
        <f t="shared" si="5"/>
        <v>1.6421366072170374E-2</v>
      </c>
    </row>
    <row r="66" spans="1:11" x14ac:dyDescent="0.25">
      <c r="A66">
        <v>20101</v>
      </c>
      <c r="B66" s="5">
        <v>1.77E-2</v>
      </c>
      <c r="C66" s="6">
        <v>-1.1000000000000001E-3</v>
      </c>
      <c r="D66" s="7">
        <v>1.66E-2</v>
      </c>
      <c r="I66" s="5">
        <f t="shared" si="3"/>
        <v>1.77E-2</v>
      </c>
      <c r="J66" s="6">
        <f t="shared" si="4"/>
        <v>2.4337349206973802E-3</v>
      </c>
      <c r="K66" s="7">
        <f t="shared" si="5"/>
        <v>2.0176812028793734E-2</v>
      </c>
    </row>
    <row r="67" spans="1:11" x14ac:dyDescent="0.25">
      <c r="A67">
        <v>20094</v>
      </c>
      <c r="B67" s="5">
        <v>1.7999999999999999E-2</v>
      </c>
      <c r="C67" s="6">
        <v>-8.3999999999999995E-3</v>
      </c>
      <c r="D67" s="7">
        <v>9.7000000000000003E-3</v>
      </c>
      <c r="I67" s="5">
        <f t="shared" si="3"/>
        <v>1.7999999999999999E-2</v>
      </c>
      <c r="J67" s="6">
        <f t="shared" si="4"/>
        <v>-4.479006457856329E-3</v>
      </c>
      <c r="K67" s="7">
        <f t="shared" si="5"/>
        <v>1.3440371425902153E-2</v>
      </c>
    </row>
    <row r="68" spans="1:11" x14ac:dyDescent="0.25">
      <c r="A68">
        <v>20093</v>
      </c>
      <c r="B68" s="5">
        <v>1.7600000000000001E-2</v>
      </c>
      <c r="C68" s="6">
        <v>-1.6500000000000001E-2</v>
      </c>
      <c r="D68" s="7">
        <v>1E-3</v>
      </c>
      <c r="I68" s="5">
        <f t="shared" si="3"/>
        <v>1.7600000000000001E-2</v>
      </c>
      <c r="J68" s="6">
        <f t="shared" si="4"/>
        <v>-1.6451592672319212E-2</v>
      </c>
      <c r="K68" s="7">
        <f t="shared" si="5"/>
        <v>8.5885929664808458E-4</v>
      </c>
    </row>
    <row r="69" spans="1:11" x14ac:dyDescent="0.25">
      <c r="A69">
        <v>20092</v>
      </c>
      <c r="B69" s="5">
        <v>1.7100000000000001E-2</v>
      </c>
      <c r="C69" s="6">
        <v>-1.66E-2</v>
      </c>
      <c r="D69" s="7">
        <v>5.0000000000000001E-4</v>
      </c>
      <c r="I69" s="5">
        <f t="shared" si="3"/>
        <v>1.7100000000000001E-2</v>
      </c>
      <c r="J69" s="6">
        <f t="shared" si="4"/>
        <v>-8.7096055880318754E-3</v>
      </c>
      <c r="K69" s="7">
        <f t="shared" si="5"/>
        <v>8.2414601564126944E-3</v>
      </c>
    </row>
    <row r="70" spans="1:11" x14ac:dyDescent="0.25">
      <c r="A70">
        <v>20091</v>
      </c>
      <c r="B70" s="5">
        <v>1.7000000000000001E-2</v>
      </c>
      <c r="C70" s="6">
        <v>-3.2899999999999999E-2</v>
      </c>
      <c r="D70" s="7">
        <v>-1.5900000000000001E-2</v>
      </c>
      <c r="I70" s="5">
        <f t="shared" si="3"/>
        <v>1.7000000000000001E-2</v>
      </c>
      <c r="J70" s="6">
        <f t="shared" si="4"/>
        <v>-1.9200726266337547E-2</v>
      </c>
      <c r="K70" s="7">
        <f t="shared" si="5"/>
        <v>-2.5271386128653539E-3</v>
      </c>
    </row>
    <row r="71" spans="1:11" x14ac:dyDescent="0.25">
      <c r="A71">
        <v>20084</v>
      </c>
      <c r="B71" s="5">
        <v>1.6E-2</v>
      </c>
      <c r="C71" s="6">
        <v>-6.1199999999999997E-2</v>
      </c>
      <c r="D71" s="7">
        <v>-4.5100000000000001E-2</v>
      </c>
      <c r="I71" s="5">
        <f t="shared" ref="I71:I92" si="6">+B71</f>
        <v>1.6E-2</v>
      </c>
      <c r="J71" s="6">
        <f t="shared" ref="J71:J92" si="7">(C71-($C$2*C72))/(1-$C$2)</f>
        <v>-8.9857137987025326E-2</v>
      </c>
      <c r="K71" s="7">
        <f t="shared" ref="K71:K92" si="8">(1+I71)*(1+J71)-1</f>
        <v>-7.5294852194817685E-2</v>
      </c>
    </row>
    <row r="72" spans="1:11" x14ac:dyDescent="0.25">
      <c r="A72">
        <v>20083</v>
      </c>
      <c r="B72" s="5">
        <v>1.6199999999999999E-2</v>
      </c>
      <c r="C72" s="6">
        <v>-2E-3</v>
      </c>
      <c r="D72" s="7">
        <v>1.4200000000000001E-2</v>
      </c>
      <c r="I72" s="5">
        <f t="shared" si="6"/>
        <v>1.6199999999999999E-2</v>
      </c>
      <c r="J72" s="6">
        <f t="shared" si="7"/>
        <v>-5.0012543162087338E-3</v>
      </c>
      <c r="K72" s="7">
        <f t="shared" si="8"/>
        <v>1.1117725363868791E-2</v>
      </c>
    </row>
    <row r="73" spans="1:11" x14ac:dyDescent="0.25">
      <c r="A73">
        <v>20082</v>
      </c>
      <c r="B73" s="5">
        <v>1.6899999999999998E-2</v>
      </c>
      <c r="C73" s="6">
        <v>4.1999999999999997E-3</v>
      </c>
      <c r="D73" s="7">
        <v>2.1100000000000001E-2</v>
      </c>
      <c r="I73" s="5">
        <f t="shared" si="6"/>
        <v>1.6899999999999998E-2</v>
      </c>
      <c r="J73" s="6">
        <f t="shared" si="7"/>
        <v>1.005728664937511E-2</v>
      </c>
      <c r="K73" s="7">
        <f t="shared" si="8"/>
        <v>2.7127254793749556E-2</v>
      </c>
    </row>
    <row r="74" spans="1:11" x14ac:dyDescent="0.25">
      <c r="A74">
        <v>20081</v>
      </c>
      <c r="B74" s="5">
        <v>1.7299999999999999E-2</v>
      </c>
      <c r="C74" s="6">
        <v>-7.9000000000000008E-3</v>
      </c>
      <c r="D74" s="7">
        <v>9.4000000000000004E-3</v>
      </c>
      <c r="I74" s="5">
        <f t="shared" si="6"/>
        <v>1.7299999999999999E-2</v>
      </c>
      <c r="J74" s="6">
        <f t="shared" si="7"/>
        <v>-1.6322875016456771E-2</v>
      </c>
      <c r="K74" s="7">
        <f t="shared" si="8"/>
        <v>6.9473924575857993E-4</v>
      </c>
    </row>
    <row r="75" spans="1:11" x14ac:dyDescent="0.25">
      <c r="A75">
        <v>20074</v>
      </c>
      <c r="B75" s="5">
        <v>1.7000000000000001E-2</v>
      </c>
      <c r="C75" s="6">
        <v>9.4999999999999998E-3</v>
      </c>
      <c r="D75" s="7">
        <v>2.6499999999999999E-2</v>
      </c>
      <c r="I75" s="5">
        <f t="shared" si="6"/>
        <v>1.7000000000000001E-2</v>
      </c>
      <c r="J75" s="6">
        <f t="shared" si="7"/>
        <v>-7.1521207221903983E-3</v>
      </c>
      <c r="K75" s="7">
        <f t="shared" si="8"/>
        <v>9.726293225532201E-3</v>
      </c>
    </row>
    <row r="76" spans="1:11" x14ac:dyDescent="0.25">
      <c r="A76">
        <v>20073</v>
      </c>
      <c r="B76" s="5">
        <v>1.7100000000000001E-2</v>
      </c>
      <c r="C76" s="6">
        <v>4.3900000000000002E-2</v>
      </c>
      <c r="D76" s="7">
        <v>6.0999999999999999E-2</v>
      </c>
      <c r="I76" s="5">
        <f t="shared" si="6"/>
        <v>1.7100000000000001E-2</v>
      </c>
      <c r="J76" s="6">
        <f t="shared" si="7"/>
        <v>4.5884700434912225E-2</v>
      </c>
      <c r="K76" s="7">
        <f t="shared" si="8"/>
        <v>6.3769328812349313E-2</v>
      </c>
    </row>
    <row r="77" spans="1:11" x14ac:dyDescent="0.25">
      <c r="A77">
        <v>20072</v>
      </c>
      <c r="B77" s="5">
        <v>1.72E-2</v>
      </c>
      <c r="C77" s="6">
        <v>3.9800000000000002E-2</v>
      </c>
      <c r="D77" s="7">
        <v>5.7099999999999998E-2</v>
      </c>
      <c r="I77" s="5">
        <f t="shared" si="6"/>
        <v>1.72E-2</v>
      </c>
      <c r="J77" s="6">
        <f t="shared" si="7"/>
        <v>5.2676349163089088E-2</v>
      </c>
      <c r="K77" s="7">
        <f t="shared" si="8"/>
        <v>7.0782382368694385E-2</v>
      </c>
    </row>
    <row r="78" spans="1:11" x14ac:dyDescent="0.25">
      <c r="A78">
        <v>20071</v>
      </c>
      <c r="B78" s="5">
        <v>1.61E-2</v>
      </c>
      <c r="C78" s="6">
        <v>1.32E-2</v>
      </c>
      <c r="D78" s="7">
        <v>2.9399999999999999E-2</v>
      </c>
      <c r="I78" s="5">
        <f t="shared" si="6"/>
        <v>1.61E-2</v>
      </c>
      <c r="J78" s="6">
        <f t="shared" si="7"/>
        <v>-2.2419375301707479E-3</v>
      </c>
      <c r="K78" s="7">
        <f t="shared" si="8"/>
        <v>1.3821967275593483E-2</v>
      </c>
    </row>
    <row r="79" spans="1:11" x14ac:dyDescent="0.25">
      <c r="A79">
        <v>20064</v>
      </c>
      <c r="B79" s="5">
        <v>1.7899999999999999E-2</v>
      </c>
      <c r="C79" s="6">
        <v>4.5100000000000001E-2</v>
      </c>
      <c r="D79" s="7">
        <v>6.3100000000000003E-2</v>
      </c>
      <c r="I79" s="5">
        <f t="shared" si="6"/>
        <v>1.7899999999999999E-2</v>
      </c>
      <c r="J79" s="6">
        <f t="shared" si="7"/>
        <v>5.7637497869323581E-2</v>
      </c>
      <c r="K79" s="7">
        <f t="shared" si="8"/>
        <v>7.6569209081184475E-2</v>
      </c>
    </row>
    <row r="80" spans="1:11" x14ac:dyDescent="0.25">
      <c r="A80">
        <v>20063</v>
      </c>
      <c r="B80" s="5">
        <v>1.7000000000000001E-2</v>
      </c>
      <c r="C80" s="6">
        <v>1.9199999999999998E-2</v>
      </c>
      <c r="D80" s="7">
        <v>3.6200000000000003E-2</v>
      </c>
      <c r="I80" s="5">
        <f t="shared" si="6"/>
        <v>1.7000000000000001E-2</v>
      </c>
      <c r="J80" s="6">
        <f t="shared" si="7"/>
        <v>1.2810232746136239E-2</v>
      </c>
      <c r="K80" s="7">
        <f t="shared" si="8"/>
        <v>3.0028006702820242E-2</v>
      </c>
    </row>
    <row r="81" spans="1:11" x14ac:dyDescent="0.25">
      <c r="A81">
        <v>20062</v>
      </c>
      <c r="B81" s="5">
        <v>1.7299999999999999E-2</v>
      </c>
      <c r="C81" s="6">
        <v>3.2399999999999998E-2</v>
      </c>
      <c r="D81" s="7">
        <v>4.9700000000000001E-2</v>
      </c>
      <c r="I81" s="5">
        <f t="shared" si="6"/>
        <v>1.7299999999999999E-2</v>
      </c>
      <c r="J81" s="6">
        <f t="shared" si="7"/>
        <v>3.2448407327680777E-2</v>
      </c>
      <c r="K81" s="7">
        <f t="shared" si="8"/>
        <v>5.0309764774449706E-2</v>
      </c>
    </row>
    <row r="82" spans="1:11" x14ac:dyDescent="0.25">
      <c r="A82">
        <v>20061</v>
      </c>
      <c r="B82" s="5">
        <v>2.0500000000000001E-2</v>
      </c>
      <c r="C82" s="6">
        <v>3.2300000000000002E-2</v>
      </c>
      <c r="D82" s="7">
        <v>5.28E-2</v>
      </c>
      <c r="I82" s="5">
        <f t="shared" si="6"/>
        <v>2.0500000000000001E-2</v>
      </c>
      <c r="J82" s="6">
        <f t="shared" si="7"/>
        <v>-2.8499603567067273E-2</v>
      </c>
      <c r="K82" s="7">
        <f t="shared" si="8"/>
        <v>-8.5838454401921949E-3</v>
      </c>
    </row>
    <row r="83" spans="1:11" x14ac:dyDescent="0.25">
      <c r="A83">
        <v>20054</v>
      </c>
      <c r="B83" s="5">
        <v>2.2200000000000001E-2</v>
      </c>
      <c r="C83" s="6">
        <v>0.15790000000000001</v>
      </c>
      <c r="D83" s="7">
        <v>0.18010000000000001</v>
      </c>
      <c r="I83" s="5">
        <f t="shared" si="6"/>
        <v>2.2200000000000001E-2</v>
      </c>
      <c r="J83" s="6">
        <f t="shared" si="7"/>
        <v>0.18234570047879697</v>
      </c>
      <c r="K83" s="7">
        <f t="shared" si="8"/>
        <v>0.20859377502942622</v>
      </c>
    </row>
    <row r="84" spans="1:11" x14ac:dyDescent="0.25">
      <c r="A84">
        <v>20053</v>
      </c>
      <c r="B84" s="5">
        <v>2.2800000000000001E-2</v>
      </c>
      <c r="C84" s="6">
        <v>0.1074</v>
      </c>
      <c r="D84" s="7">
        <v>0.13020000000000001</v>
      </c>
      <c r="I84" s="5">
        <f t="shared" si="6"/>
        <v>2.2800000000000001E-2</v>
      </c>
      <c r="J84" s="6">
        <f t="shared" si="7"/>
        <v>0.15914743329076025</v>
      </c>
      <c r="K84" s="7">
        <f t="shared" si="8"/>
        <v>0.18557599476978948</v>
      </c>
    </row>
    <row r="85" spans="1:11" x14ac:dyDescent="0.25">
      <c r="A85">
        <v>20052</v>
      </c>
      <c r="B85" s="5">
        <v>2.0799999999999999E-2</v>
      </c>
      <c r="C85" s="6">
        <v>5.0000000000000001E-4</v>
      </c>
      <c r="D85" s="7">
        <v>2.12E-2</v>
      </c>
      <c r="I85" s="5">
        <f t="shared" si="6"/>
        <v>2.0799999999999999E-2</v>
      </c>
      <c r="J85" s="6">
        <f t="shared" si="7"/>
        <v>-3.3046278082784722E-2</v>
      </c>
      <c r="K85" s="7">
        <f t="shared" si="8"/>
        <v>-1.2933640666906721E-2</v>
      </c>
    </row>
    <row r="86" spans="1:11" x14ac:dyDescent="0.25">
      <c r="A86">
        <v>20051</v>
      </c>
      <c r="B86" s="5">
        <v>2.3300000000000001E-2</v>
      </c>
      <c r="C86" s="6">
        <v>6.9800000000000001E-2</v>
      </c>
      <c r="D86" s="7">
        <v>9.3200000000000005E-2</v>
      </c>
      <c r="I86" s="5">
        <f t="shared" si="6"/>
        <v>2.3300000000000001E-2</v>
      </c>
      <c r="J86" s="6">
        <f t="shared" si="7"/>
        <v>7.6722247858352396E-2</v>
      </c>
      <c r="K86" s="7">
        <f t="shared" si="8"/>
        <v>0.10180987623345228</v>
      </c>
    </row>
    <row r="87" spans="1:11" x14ac:dyDescent="0.25">
      <c r="A87">
        <v>20044</v>
      </c>
      <c r="B87" s="5">
        <v>2.29E-2</v>
      </c>
      <c r="C87" s="6">
        <v>5.5500000000000001E-2</v>
      </c>
      <c r="D87" s="7">
        <v>7.8399999999999997E-2</v>
      </c>
      <c r="I87" s="5">
        <f t="shared" si="6"/>
        <v>2.29E-2</v>
      </c>
      <c r="J87" s="6">
        <f t="shared" si="7"/>
        <v>8.0429773755604811E-2</v>
      </c>
      <c r="K87" s="7">
        <f t="shared" si="8"/>
        <v>0.10517161557460808</v>
      </c>
    </row>
    <row r="88" spans="1:11" x14ac:dyDescent="0.25">
      <c r="A88">
        <v>20043</v>
      </c>
      <c r="B88" s="5">
        <v>2.3599999999999999E-2</v>
      </c>
      <c r="C88" s="6">
        <v>4.0000000000000001E-3</v>
      </c>
      <c r="D88" s="7">
        <v>2.76E-2</v>
      </c>
      <c r="I88" s="5">
        <f t="shared" si="6"/>
        <v>2.3599999999999999E-2</v>
      </c>
      <c r="J88" s="6">
        <f t="shared" si="7"/>
        <v>4.1785775162183291E-4</v>
      </c>
      <c r="K88" s="7">
        <f t="shared" si="8"/>
        <v>2.4027719194560149E-2</v>
      </c>
    </row>
    <row r="89" spans="1:11" x14ac:dyDescent="0.25">
      <c r="A89">
        <v>20042</v>
      </c>
      <c r="B89" s="5">
        <v>2.3E-2</v>
      </c>
      <c r="C89" s="6">
        <v>1.14E-2</v>
      </c>
      <c r="D89" s="7">
        <v>3.44E-2</v>
      </c>
      <c r="I89" s="5">
        <f t="shared" si="6"/>
        <v>2.3E-2</v>
      </c>
      <c r="J89" s="6">
        <f t="shared" si="7"/>
        <v>1.1690443966084717E-2</v>
      </c>
      <c r="K89" s="7">
        <f t="shared" si="8"/>
        <v>3.4959324177304518E-2</v>
      </c>
    </row>
    <row r="90" spans="1:11" x14ac:dyDescent="0.25">
      <c r="A90">
        <v>20041</v>
      </c>
      <c r="B90" s="5">
        <v>2.3E-2</v>
      </c>
      <c r="C90" s="6">
        <v>1.0800000000000001E-2</v>
      </c>
      <c r="D90" s="7">
        <v>3.3799999999999997E-2</v>
      </c>
      <c r="I90" s="5">
        <f t="shared" si="6"/>
        <v>2.3E-2</v>
      </c>
      <c r="J90" s="6">
        <f t="shared" si="7"/>
        <v>6.0076745596021825E-3</v>
      </c>
      <c r="K90" s="7">
        <f t="shared" si="8"/>
        <v>2.9145851074473095E-2</v>
      </c>
    </row>
    <row r="91" spans="1:11" x14ac:dyDescent="0.25">
      <c r="A91">
        <v>20034</v>
      </c>
      <c r="B91" s="5">
        <v>2.3099999999999999E-2</v>
      </c>
      <c r="C91" s="6">
        <v>2.07E-2</v>
      </c>
      <c r="D91" s="7">
        <v>4.3799999999999999E-2</v>
      </c>
      <c r="I91" s="5">
        <f t="shared" si="6"/>
        <v>2.3099999999999999E-2</v>
      </c>
      <c r="J91" s="6">
        <f t="shared" si="7"/>
        <v>3.0962353468326639E-2</v>
      </c>
      <c r="K91" s="7">
        <f t="shared" si="8"/>
        <v>5.4777583833444776E-2</v>
      </c>
    </row>
    <row r="92" spans="1:11" x14ac:dyDescent="0.25">
      <c r="A92">
        <v>20033</v>
      </c>
      <c r="B92" s="8">
        <v>2.3E-2</v>
      </c>
      <c r="C92" s="9">
        <v>-5.0000000000000001E-4</v>
      </c>
      <c r="D92" s="10">
        <v>2.2499999999999999E-2</v>
      </c>
      <c r="I92" s="8">
        <f t="shared" si="6"/>
        <v>2.3E-2</v>
      </c>
      <c r="J92" s="9">
        <f t="shared" si="7"/>
        <v>-7.4203663840393015E-4</v>
      </c>
      <c r="K92" s="10">
        <f t="shared" si="8"/>
        <v>2.2240896518912701E-2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7"/>
  <sheetViews>
    <sheetView showGridLines="0" workbookViewId="0">
      <selection sqref="A1:B1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66" t="s">
        <v>17</v>
      </c>
      <c r="B1" s="65"/>
      <c r="C1" s="15" t="s">
        <v>9</v>
      </c>
    </row>
    <row r="2" spans="1:14" x14ac:dyDescent="0.25">
      <c r="A2" s="64" t="s">
        <v>18</v>
      </c>
      <c r="B2" s="65"/>
      <c r="C2" s="18">
        <f>CORREL(C7:C82,C9:C84)</f>
        <v>0.50233887928008203</v>
      </c>
    </row>
    <row r="3" spans="1:14" x14ac:dyDescent="0.25">
      <c r="F3" s="61" t="s">
        <v>1</v>
      </c>
      <c r="G3" s="60"/>
      <c r="M3" s="61" t="s">
        <v>2</v>
      </c>
      <c r="N3" s="60"/>
    </row>
    <row r="4" spans="1:14" x14ac:dyDescent="0.25">
      <c r="F4" s="62">
        <f t="array" ref="F4">+(STDEV(D7:D84+1)*SQRT(4))</f>
        <v>6.3757335699336226E-2</v>
      </c>
      <c r="G4" s="63"/>
      <c r="M4" s="62">
        <f t="array" ref="M4">+(STDEV(K7:K84+1)*SQRT(4))</f>
        <v>9.7438821599635822E-2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</row>
    <row r="7" spans="1:14" x14ac:dyDescent="0.25">
      <c r="A7">
        <v>20244</v>
      </c>
      <c r="B7" s="5">
        <v>1.12E-2</v>
      </c>
      <c r="C7" s="6">
        <v>4.5999999999999999E-3</v>
      </c>
      <c r="D7" s="7">
        <v>1.5699999999999999E-2</v>
      </c>
      <c r="I7" s="5">
        <f t="shared" ref="I7:I38" si="0">+B7</f>
        <v>1.12E-2</v>
      </c>
      <c r="J7" s="6">
        <f t="shared" ref="J7:J38" si="1">(C7-($C$2*C8))/(1-$C$2)</f>
        <v>4.9028198456934294E-3</v>
      </c>
      <c r="K7" s="7">
        <f t="shared" ref="K7:K38" si="2">(1+I7)*(1+J7)-1</f>
        <v>1.6157731427965283E-2</v>
      </c>
    </row>
    <row r="8" spans="1:14" x14ac:dyDescent="0.25">
      <c r="A8">
        <v>20243</v>
      </c>
      <c r="B8" s="5">
        <v>1.12E-2</v>
      </c>
      <c r="C8" s="6">
        <v>4.3E-3</v>
      </c>
      <c r="D8" s="7">
        <v>1.55E-2</v>
      </c>
      <c r="I8" s="5">
        <f t="shared" si="0"/>
        <v>1.12E-2</v>
      </c>
      <c r="J8" s="6">
        <f t="shared" si="1"/>
        <v>1.6917493570559553E-2</v>
      </c>
      <c r="K8" s="7">
        <f t="shared" si="2"/>
        <v>2.830696949855005E-2</v>
      </c>
    </row>
    <row r="9" spans="1:14" x14ac:dyDescent="0.25">
      <c r="A9">
        <v>20242</v>
      </c>
      <c r="B9" s="5">
        <v>1.0699999999999999E-2</v>
      </c>
      <c r="C9" s="6">
        <v>-8.2000000000000007E-3</v>
      </c>
      <c r="D9" s="7">
        <v>2.5000000000000001E-3</v>
      </c>
      <c r="I9" s="5">
        <f t="shared" si="0"/>
        <v>1.0699999999999999E-2</v>
      </c>
      <c r="J9" s="6">
        <f t="shared" si="1"/>
        <v>-5.8783811830170445E-3</v>
      </c>
      <c r="K9" s="7">
        <f t="shared" si="2"/>
        <v>4.7587201383245681E-3</v>
      </c>
    </row>
    <row r="10" spans="1:14" x14ac:dyDescent="0.25">
      <c r="A10">
        <v>20241</v>
      </c>
      <c r="B10" s="5">
        <v>1.0200000000000001E-2</v>
      </c>
      <c r="C10" s="6">
        <v>-1.0500000000000001E-2</v>
      </c>
      <c r="D10" s="7">
        <v>-2.9999999999999997E-4</v>
      </c>
      <c r="I10" s="5">
        <f t="shared" si="0"/>
        <v>1.0200000000000001E-2</v>
      </c>
      <c r="J10" s="6">
        <f t="shared" si="1"/>
        <v>7.9720105872991814E-3</v>
      </c>
      <c r="K10" s="7">
        <f t="shared" si="2"/>
        <v>1.8253325095289652E-2</v>
      </c>
    </row>
    <row r="11" spans="1:14" x14ac:dyDescent="0.25">
      <c r="A11">
        <v>20234</v>
      </c>
      <c r="B11" s="5">
        <v>1.0699999999999999E-2</v>
      </c>
      <c r="C11" s="6">
        <v>-2.8799999999999999E-2</v>
      </c>
      <c r="D11" s="7">
        <v>-1.8100000000000002E-2</v>
      </c>
      <c r="I11" s="5">
        <f t="shared" si="0"/>
        <v>1.0699999999999999E-2</v>
      </c>
      <c r="J11" s="6">
        <f t="shared" si="1"/>
        <v>-4.5253211616009655E-2</v>
      </c>
      <c r="K11" s="7">
        <f t="shared" si="2"/>
        <v>-3.5037420980301048E-2</v>
      </c>
    </row>
    <row r="12" spans="1:14" x14ac:dyDescent="0.25">
      <c r="A12">
        <v>20233</v>
      </c>
      <c r="B12" s="5">
        <v>1.04E-2</v>
      </c>
      <c r="C12" s="6">
        <v>-1.2500000000000001E-2</v>
      </c>
      <c r="D12" s="7">
        <v>-2.0999999999999999E-3</v>
      </c>
      <c r="I12" s="5">
        <f t="shared" si="0"/>
        <v>1.04E-2</v>
      </c>
      <c r="J12" s="6">
        <f t="shared" si="1"/>
        <v>-1.3105639691386858E-2</v>
      </c>
      <c r="K12" s="7">
        <f t="shared" si="2"/>
        <v>-2.8419383441773416E-3</v>
      </c>
    </row>
    <row r="13" spans="1:14" x14ac:dyDescent="0.25">
      <c r="A13">
        <v>20232</v>
      </c>
      <c r="B13" s="5">
        <v>1.03E-2</v>
      </c>
      <c r="C13" s="6">
        <v>-1.1900000000000001E-2</v>
      </c>
      <c r="D13" s="7">
        <v>-1.5E-3</v>
      </c>
      <c r="I13" s="5">
        <f t="shared" si="0"/>
        <v>1.03E-2</v>
      </c>
      <c r="J13" s="6">
        <f t="shared" si="1"/>
        <v>-5.0360834976156035E-3</v>
      </c>
      <c r="K13" s="7">
        <f t="shared" si="2"/>
        <v>5.2120448423589316E-3</v>
      </c>
    </row>
    <row r="14" spans="1:14" x14ac:dyDescent="0.25">
      <c r="A14">
        <v>20231</v>
      </c>
      <c r="B14" s="5">
        <v>0.01</v>
      </c>
      <c r="C14" s="6">
        <v>-1.8700000000000001E-2</v>
      </c>
      <c r="D14" s="7">
        <v>-8.6999999999999994E-3</v>
      </c>
      <c r="I14" s="5">
        <f t="shared" si="0"/>
        <v>0.01</v>
      </c>
      <c r="J14" s="6">
        <f t="shared" si="1"/>
        <v>-1.6176501285888094E-2</v>
      </c>
      <c r="K14" s="7">
        <f t="shared" si="2"/>
        <v>-6.3382662987470084E-3</v>
      </c>
    </row>
    <row r="15" spans="1:14" x14ac:dyDescent="0.25">
      <c r="A15">
        <v>20224</v>
      </c>
      <c r="B15" s="5">
        <v>1.04E-2</v>
      </c>
      <c r="C15" s="6">
        <v>-2.12E-2</v>
      </c>
      <c r="D15" s="7">
        <v>-1.0800000000000001E-2</v>
      </c>
      <c r="I15" s="5">
        <f t="shared" si="0"/>
        <v>1.04E-2</v>
      </c>
      <c r="J15" s="6">
        <f t="shared" si="1"/>
        <v>-6.0970339734403703E-2</v>
      </c>
      <c r="K15" s="7">
        <f t="shared" si="2"/>
        <v>-5.1204431267641515E-2</v>
      </c>
    </row>
    <row r="16" spans="1:14" x14ac:dyDescent="0.25">
      <c r="A16">
        <v>20223</v>
      </c>
      <c r="B16" s="5">
        <v>1.06E-2</v>
      </c>
      <c r="C16" s="6">
        <v>1.8200000000000001E-2</v>
      </c>
      <c r="D16" s="7">
        <v>2.8799999999999999E-2</v>
      </c>
      <c r="I16" s="5">
        <f t="shared" si="0"/>
        <v>1.06E-2</v>
      </c>
      <c r="J16" s="6">
        <f t="shared" si="1"/>
        <v>-1.0668825289440255E-2</v>
      </c>
      <c r="K16" s="7">
        <f t="shared" si="2"/>
        <v>-1.8191483750840121E-4</v>
      </c>
    </row>
    <row r="17" spans="1:11" x14ac:dyDescent="0.25">
      <c r="A17">
        <v>20222</v>
      </c>
      <c r="B17" s="5">
        <v>1.0800000000000001E-2</v>
      </c>
      <c r="C17" s="6">
        <v>4.6800000000000001E-2</v>
      </c>
      <c r="D17" s="7">
        <v>5.7599999999999998E-2</v>
      </c>
      <c r="I17" s="5">
        <f t="shared" si="0"/>
        <v>1.0800000000000001E-2</v>
      </c>
      <c r="J17" s="6">
        <f t="shared" si="1"/>
        <v>2.9539268795474541E-2</v>
      </c>
      <c r="K17" s="7">
        <f t="shared" si="2"/>
        <v>4.0658292898465564E-2</v>
      </c>
    </row>
    <row r="18" spans="1:11" x14ac:dyDescent="0.25">
      <c r="A18">
        <v>20221</v>
      </c>
      <c r="B18" s="5">
        <v>1.09E-2</v>
      </c>
      <c r="C18" s="6">
        <v>6.3899999999999998E-2</v>
      </c>
      <c r="D18" s="7">
        <v>7.4800000000000005E-2</v>
      </c>
      <c r="I18" s="5">
        <f t="shared" si="0"/>
        <v>1.09E-2</v>
      </c>
      <c r="J18" s="6">
        <f t="shared" si="1"/>
        <v>2.2514621088564672E-2</v>
      </c>
      <c r="K18" s="7">
        <f t="shared" si="2"/>
        <v>3.3660030458430024E-2</v>
      </c>
    </row>
    <row r="19" spans="1:11" x14ac:dyDescent="0.25">
      <c r="A19">
        <v>20214</v>
      </c>
      <c r="B19" s="5">
        <v>1.2200000000000001E-2</v>
      </c>
      <c r="C19" s="6">
        <v>0.10489999999999999</v>
      </c>
      <c r="D19" s="7">
        <v>0.1171</v>
      </c>
      <c r="I19" s="5">
        <f t="shared" si="0"/>
        <v>1.2200000000000001E-2</v>
      </c>
      <c r="J19" s="6">
        <f t="shared" si="1"/>
        <v>0.13901770261479302</v>
      </c>
      <c r="K19" s="7">
        <f t="shared" si="2"/>
        <v>0.15291371858669334</v>
      </c>
    </row>
    <row r="20" spans="1:11" x14ac:dyDescent="0.25">
      <c r="A20">
        <v>20213</v>
      </c>
      <c r="B20" s="5">
        <v>1.29E-2</v>
      </c>
      <c r="C20" s="6">
        <v>7.1099999999999997E-2</v>
      </c>
      <c r="D20" s="7">
        <v>8.4000000000000005E-2</v>
      </c>
      <c r="I20" s="5">
        <f t="shared" si="0"/>
        <v>1.29E-2</v>
      </c>
      <c r="J20" s="6">
        <f t="shared" si="1"/>
        <v>9.6435927089683571E-2</v>
      </c>
      <c r="K20" s="7">
        <f t="shared" si="2"/>
        <v>0.11057995054914027</v>
      </c>
    </row>
    <row r="21" spans="1:11" x14ac:dyDescent="0.25">
      <c r="A21">
        <v>20212</v>
      </c>
      <c r="B21" s="5">
        <v>1.24E-2</v>
      </c>
      <c r="C21" s="6">
        <v>4.5999999999999999E-2</v>
      </c>
      <c r="D21" s="7">
        <v>5.8400000000000001E-2</v>
      </c>
      <c r="I21" s="5">
        <f t="shared" si="0"/>
        <v>1.24E-2</v>
      </c>
      <c r="J21" s="6">
        <f t="shared" si="1"/>
        <v>7.3657545906666538E-2</v>
      </c>
      <c r="K21" s="7">
        <f t="shared" si="2"/>
        <v>8.6970899475909302E-2</v>
      </c>
    </row>
    <row r="22" spans="1:11" x14ac:dyDescent="0.25">
      <c r="A22">
        <v>20211</v>
      </c>
      <c r="B22" s="5">
        <v>1.1900000000000001E-2</v>
      </c>
      <c r="C22" s="6">
        <v>1.8599999999999998E-2</v>
      </c>
      <c r="D22" s="7">
        <v>3.0499999999999999E-2</v>
      </c>
      <c r="I22" s="5">
        <f t="shared" si="0"/>
        <v>1.1900000000000001E-2</v>
      </c>
      <c r="J22" s="6">
        <f t="shared" si="1"/>
        <v>1.6379321131581515E-2</v>
      </c>
      <c r="K22" s="7">
        <f t="shared" si="2"/>
        <v>2.8474235053047359E-2</v>
      </c>
    </row>
    <row r="23" spans="1:11" x14ac:dyDescent="0.25">
      <c r="A23">
        <v>20204</v>
      </c>
      <c r="B23" s="5">
        <v>1.2200000000000001E-2</v>
      </c>
      <c r="C23" s="6">
        <v>2.0799999999999999E-2</v>
      </c>
      <c r="D23" s="7">
        <v>3.3000000000000002E-2</v>
      </c>
      <c r="I23" s="5">
        <f t="shared" si="0"/>
        <v>1.2200000000000001E-2</v>
      </c>
      <c r="J23" s="6">
        <f t="shared" si="1"/>
        <v>3.1600574496398977E-2</v>
      </c>
      <c r="K23" s="7">
        <f t="shared" si="2"/>
        <v>4.4186101505254927E-2</v>
      </c>
    </row>
    <row r="24" spans="1:11" x14ac:dyDescent="0.25">
      <c r="A24">
        <v>20203</v>
      </c>
      <c r="B24" s="5">
        <v>1.15E-2</v>
      </c>
      <c r="C24" s="6">
        <v>1.01E-2</v>
      </c>
      <c r="D24" s="7">
        <v>2.1600000000000001E-2</v>
      </c>
      <c r="I24" s="5">
        <f t="shared" si="0"/>
        <v>1.15E-2</v>
      </c>
      <c r="J24" s="6">
        <f t="shared" si="1"/>
        <v>2.837013069017023E-2</v>
      </c>
      <c r="K24" s="7">
        <f t="shared" si="2"/>
        <v>4.0196387193107253E-2</v>
      </c>
    </row>
    <row r="25" spans="1:11" x14ac:dyDescent="0.25">
      <c r="A25">
        <v>20202</v>
      </c>
      <c r="B25" s="5">
        <v>1.12E-2</v>
      </c>
      <c r="C25" s="6">
        <v>-8.0000000000000002E-3</v>
      </c>
      <c r="D25" s="7">
        <v>3.2000000000000002E-3</v>
      </c>
      <c r="I25" s="5">
        <f t="shared" si="0"/>
        <v>1.12E-2</v>
      </c>
      <c r="J25" s="6">
        <f t="shared" si="1"/>
        <v>-1.758929511362526E-2</v>
      </c>
      <c r="K25" s="7">
        <f t="shared" si="2"/>
        <v>-6.586295218897753E-3</v>
      </c>
    </row>
    <row r="26" spans="1:11" x14ac:dyDescent="0.25">
      <c r="A26">
        <v>20201</v>
      </c>
      <c r="B26" s="5">
        <v>1.14E-2</v>
      </c>
      <c r="C26" s="6">
        <v>1.5E-3</v>
      </c>
      <c r="D26" s="7">
        <v>1.29E-2</v>
      </c>
      <c r="I26" s="5">
        <f t="shared" si="0"/>
        <v>1.14E-2</v>
      </c>
      <c r="J26" s="6">
        <f t="shared" si="1"/>
        <v>4.906005143552357E-4</v>
      </c>
      <c r="K26" s="7">
        <f t="shared" si="2"/>
        <v>1.1896193360218854E-2</v>
      </c>
    </row>
    <row r="27" spans="1:11" x14ac:dyDescent="0.25">
      <c r="A27">
        <v>20194</v>
      </c>
      <c r="B27" s="5">
        <v>1.2E-2</v>
      </c>
      <c r="C27" s="6">
        <v>2.5000000000000001E-3</v>
      </c>
      <c r="D27" s="7">
        <v>1.4500000000000001E-2</v>
      </c>
      <c r="I27" s="5">
        <f t="shared" si="0"/>
        <v>1.2E-2</v>
      </c>
      <c r="J27" s="6">
        <f t="shared" si="1"/>
        <v>-2.8498172739172484E-3</v>
      </c>
      <c r="K27" s="7">
        <f t="shared" si="2"/>
        <v>9.1159849187958386E-3</v>
      </c>
    </row>
    <row r="28" spans="1:11" x14ac:dyDescent="0.25">
      <c r="A28">
        <v>20193</v>
      </c>
      <c r="B28" s="5">
        <v>1.21E-2</v>
      </c>
      <c r="C28" s="6">
        <v>7.7999999999999996E-3</v>
      </c>
      <c r="D28" s="7">
        <v>0.02</v>
      </c>
      <c r="I28" s="5">
        <f t="shared" si="0"/>
        <v>1.21E-2</v>
      </c>
      <c r="J28" s="6">
        <f t="shared" si="1"/>
        <v>4.6708615945012305E-3</v>
      </c>
      <c r="K28" s="7">
        <f t="shared" si="2"/>
        <v>1.6827379019794808E-2</v>
      </c>
    </row>
    <row r="29" spans="1:11" x14ac:dyDescent="0.25">
      <c r="A29">
        <v>20192</v>
      </c>
      <c r="B29" s="5">
        <v>1.1900000000000001E-2</v>
      </c>
      <c r="C29" s="6">
        <v>1.09E-2</v>
      </c>
      <c r="D29" s="7">
        <v>2.29E-2</v>
      </c>
      <c r="I29" s="5">
        <f t="shared" si="0"/>
        <v>1.1900000000000001E-2</v>
      </c>
      <c r="J29" s="6">
        <f t="shared" si="1"/>
        <v>2.6747571924622793E-2</v>
      </c>
      <c r="K29" s="7">
        <f t="shared" si="2"/>
        <v>3.8965868030525819E-2</v>
      </c>
    </row>
    <row r="30" spans="1:11" x14ac:dyDescent="0.25">
      <c r="A30">
        <v>20191</v>
      </c>
      <c r="B30" s="5">
        <v>1.15E-2</v>
      </c>
      <c r="C30" s="6">
        <v>-4.7999999999999996E-3</v>
      </c>
      <c r="D30" s="7">
        <v>6.7000000000000002E-3</v>
      </c>
      <c r="I30" s="5">
        <f t="shared" si="0"/>
        <v>1.15E-2</v>
      </c>
      <c r="J30" s="6">
        <f t="shared" si="1"/>
        <v>-2.0344752078929364E-2</v>
      </c>
      <c r="K30" s="7">
        <f t="shared" si="2"/>
        <v>-9.0787167278369996E-3</v>
      </c>
    </row>
    <row r="31" spans="1:11" x14ac:dyDescent="0.25">
      <c r="A31">
        <v>20184</v>
      </c>
      <c r="B31" s="5">
        <v>1.3299999999999999E-2</v>
      </c>
      <c r="C31" s="6">
        <v>1.06E-2</v>
      </c>
      <c r="D31" s="7">
        <v>2.3900000000000001E-2</v>
      </c>
      <c r="I31" s="5">
        <f t="shared" si="0"/>
        <v>1.3299999999999999E-2</v>
      </c>
      <c r="J31" s="6">
        <f t="shared" si="1"/>
        <v>1.2719738919854003E-2</v>
      </c>
      <c r="K31" s="7">
        <f t="shared" si="2"/>
        <v>2.6188911447488028E-2</v>
      </c>
    </row>
    <row r="32" spans="1:11" x14ac:dyDescent="0.25">
      <c r="A32">
        <v>20183</v>
      </c>
      <c r="B32" s="5">
        <v>1.2500000000000001E-2</v>
      </c>
      <c r="C32" s="6">
        <v>8.5000000000000006E-3</v>
      </c>
      <c r="D32" s="7">
        <v>2.1000000000000001E-2</v>
      </c>
      <c r="I32" s="5">
        <f t="shared" si="0"/>
        <v>1.2500000000000001E-2</v>
      </c>
      <c r="J32" s="6">
        <f t="shared" si="1"/>
        <v>1.9502454393527928E-2</v>
      </c>
      <c r="K32" s="7">
        <f t="shared" si="2"/>
        <v>3.2246235073446927E-2</v>
      </c>
    </row>
    <row r="33" spans="1:11" x14ac:dyDescent="0.25">
      <c r="A33">
        <v>20182</v>
      </c>
      <c r="B33" s="5">
        <v>1.1900000000000001E-2</v>
      </c>
      <c r="C33" s="6">
        <v>-2.3999999999999998E-3</v>
      </c>
      <c r="D33" s="7">
        <v>9.4999999999999998E-3</v>
      </c>
      <c r="I33" s="5">
        <f t="shared" si="0"/>
        <v>1.1900000000000001E-2</v>
      </c>
      <c r="J33" s="6">
        <f t="shared" si="1"/>
        <v>-4.8226736648272282E-2</v>
      </c>
      <c r="K33" s="7">
        <f t="shared" si="2"/>
        <v>-3.6900634814386657E-2</v>
      </c>
    </row>
    <row r="34" spans="1:11" x14ac:dyDescent="0.25">
      <c r="A34">
        <v>20181</v>
      </c>
      <c r="B34" s="5">
        <v>1.14E-2</v>
      </c>
      <c r="C34" s="6">
        <v>4.2999999999999997E-2</v>
      </c>
      <c r="D34" s="7">
        <v>5.4399999999999997E-2</v>
      </c>
      <c r="I34" s="5">
        <f t="shared" si="0"/>
        <v>1.14E-2</v>
      </c>
      <c r="J34" s="6">
        <f t="shared" si="1"/>
        <v>7.4291384054987683E-2</v>
      </c>
      <c r="K34" s="7">
        <f t="shared" si="2"/>
        <v>8.6538305833214535E-2</v>
      </c>
    </row>
    <row r="35" spans="1:11" x14ac:dyDescent="0.25">
      <c r="A35">
        <v>20174</v>
      </c>
      <c r="B35" s="5">
        <v>1.34E-2</v>
      </c>
      <c r="C35" s="6">
        <v>1.2E-2</v>
      </c>
      <c r="D35" s="7">
        <v>2.5399999999999999E-2</v>
      </c>
      <c r="I35" s="5">
        <f t="shared" si="0"/>
        <v>1.34E-2</v>
      </c>
      <c r="J35" s="6">
        <f t="shared" si="1"/>
        <v>1.4119738919854003E-2</v>
      </c>
      <c r="K35" s="7">
        <f t="shared" si="2"/>
        <v>2.7708943421380194E-2</v>
      </c>
    </row>
    <row r="36" spans="1:11" x14ac:dyDescent="0.25">
      <c r="A36">
        <v>20173</v>
      </c>
      <c r="B36" s="5">
        <v>1.35E-2</v>
      </c>
      <c r="C36" s="6">
        <v>9.9000000000000008E-3</v>
      </c>
      <c r="D36" s="7">
        <v>2.3400000000000001E-2</v>
      </c>
      <c r="I36" s="5">
        <f t="shared" si="0"/>
        <v>1.35E-2</v>
      </c>
      <c r="J36" s="6">
        <f t="shared" si="1"/>
        <v>1.2120678868418482E-2</v>
      </c>
      <c r="K36" s="7">
        <f t="shared" si="2"/>
        <v>2.5784308033142134E-2</v>
      </c>
    </row>
    <row r="37" spans="1:11" x14ac:dyDescent="0.25">
      <c r="A37">
        <v>20172</v>
      </c>
      <c r="B37" s="5">
        <v>1.32E-2</v>
      </c>
      <c r="C37" s="6">
        <v>7.7000000000000002E-3</v>
      </c>
      <c r="D37" s="7">
        <v>2.0899999999999998E-2</v>
      </c>
      <c r="I37" s="5">
        <f t="shared" si="0"/>
        <v>1.32E-2</v>
      </c>
      <c r="J37" s="6">
        <f t="shared" si="1"/>
        <v>7.4981201028710472E-3</v>
      </c>
      <c r="K37" s="7">
        <f t="shared" si="2"/>
        <v>2.0797095288229039E-2</v>
      </c>
    </row>
    <row r="38" spans="1:11" x14ac:dyDescent="0.25">
      <c r="A38">
        <v>20171</v>
      </c>
      <c r="B38" s="5">
        <v>1.32E-2</v>
      </c>
      <c r="C38" s="6">
        <v>7.9000000000000008E-3</v>
      </c>
      <c r="D38" s="7">
        <v>2.1100000000000001E-2</v>
      </c>
      <c r="I38" s="5">
        <f t="shared" si="0"/>
        <v>1.32E-2</v>
      </c>
      <c r="J38" s="6">
        <f t="shared" si="1"/>
        <v>-2.3958747535765936E-3</v>
      </c>
      <c r="K38" s="7">
        <f t="shared" si="2"/>
        <v>1.0772499699676308E-2</v>
      </c>
    </row>
    <row r="39" spans="1:11" x14ac:dyDescent="0.25">
      <c r="A39">
        <v>20164</v>
      </c>
      <c r="B39" s="5">
        <v>1.4200000000000001E-2</v>
      </c>
      <c r="C39" s="6">
        <v>1.8100000000000002E-2</v>
      </c>
      <c r="D39" s="7">
        <v>3.2300000000000002E-2</v>
      </c>
      <c r="I39" s="5">
        <f t="shared" ref="I39:I70" si="3">+B39</f>
        <v>1.4200000000000001E-2</v>
      </c>
      <c r="J39" s="6">
        <f t="shared" ref="J39:J70" si="4">(C39-($C$2*C40))/(1-$C$2)</f>
        <v>1.7999060051435527E-2</v>
      </c>
      <c r="K39" s="7">
        <f t="shared" ref="K39:K70" si="5">(1+I39)*(1+J39)-1</f>
        <v>3.2454646704165757E-2</v>
      </c>
    </row>
    <row r="40" spans="1:11" x14ac:dyDescent="0.25">
      <c r="A40">
        <v>20163</v>
      </c>
      <c r="B40" s="5">
        <v>1.44E-2</v>
      </c>
      <c r="C40" s="6">
        <v>1.8200000000000001E-2</v>
      </c>
      <c r="D40" s="7">
        <v>3.2599999999999997E-2</v>
      </c>
      <c r="I40" s="5">
        <f t="shared" si="3"/>
        <v>1.44E-2</v>
      </c>
      <c r="J40" s="6">
        <f t="shared" si="4"/>
        <v>1.2547362880389322E-2</v>
      </c>
      <c r="K40" s="7">
        <f t="shared" si="5"/>
        <v>2.7128044905866844E-2</v>
      </c>
    </row>
    <row r="41" spans="1:11" x14ac:dyDescent="0.25">
      <c r="A41">
        <v>20162</v>
      </c>
      <c r="B41" s="5">
        <v>1.3899999999999999E-2</v>
      </c>
      <c r="C41" s="6">
        <v>2.3800000000000002E-2</v>
      </c>
      <c r="D41" s="7">
        <v>3.7699999999999997E-2</v>
      </c>
      <c r="I41" s="5">
        <f t="shared" si="3"/>
        <v>1.3899999999999999E-2</v>
      </c>
      <c r="J41" s="6">
        <f t="shared" si="4"/>
        <v>4.5204698241850085E-3</v>
      </c>
      <c r="K41" s="7">
        <f t="shared" si="5"/>
        <v>1.8483304354741215E-2</v>
      </c>
    </row>
    <row r="42" spans="1:11" x14ac:dyDescent="0.25">
      <c r="A42">
        <v>20161</v>
      </c>
      <c r="B42" s="5">
        <v>1.37E-2</v>
      </c>
      <c r="C42" s="6">
        <v>4.2900000000000001E-2</v>
      </c>
      <c r="D42" s="7">
        <v>5.67E-2</v>
      </c>
      <c r="I42" s="5">
        <f t="shared" si="3"/>
        <v>1.37E-2</v>
      </c>
      <c r="J42" s="6">
        <f t="shared" si="4"/>
        <v>5.3902454393527928E-2</v>
      </c>
      <c r="K42" s="7">
        <f t="shared" si="5"/>
        <v>6.8340918018719332E-2</v>
      </c>
    </row>
    <row r="43" spans="1:11" x14ac:dyDescent="0.25">
      <c r="A43">
        <v>20154</v>
      </c>
      <c r="B43" s="5">
        <v>1.4800000000000001E-2</v>
      </c>
      <c r="C43" s="6">
        <v>3.2000000000000001E-2</v>
      </c>
      <c r="D43" s="7">
        <v>4.6699999999999998E-2</v>
      </c>
      <c r="I43" s="5">
        <f t="shared" si="3"/>
        <v>1.4800000000000001E-2</v>
      </c>
      <c r="J43" s="6">
        <f t="shared" si="4"/>
        <v>4.2093994856447645E-2</v>
      </c>
      <c r="K43" s="7">
        <f t="shared" si="5"/>
        <v>5.7516985980322843E-2</v>
      </c>
    </row>
    <row r="44" spans="1:11" x14ac:dyDescent="0.25">
      <c r="A44">
        <v>20153</v>
      </c>
      <c r="B44" s="5">
        <v>1.5100000000000001E-2</v>
      </c>
      <c r="C44" s="6">
        <v>2.1999999999999999E-2</v>
      </c>
      <c r="D44" s="7">
        <v>3.7100000000000001E-2</v>
      </c>
      <c r="I44" s="5">
        <f t="shared" si="3"/>
        <v>1.5100000000000001E-2</v>
      </c>
      <c r="J44" s="6">
        <f t="shared" si="4"/>
        <v>-2.0678868418480583E-4</v>
      </c>
      <c r="K44" s="7">
        <f t="shared" si="5"/>
        <v>1.4890088806683854E-2</v>
      </c>
    </row>
    <row r="45" spans="1:11" x14ac:dyDescent="0.25">
      <c r="A45">
        <v>20152</v>
      </c>
      <c r="B45" s="5">
        <v>1.4800000000000001E-2</v>
      </c>
      <c r="C45" s="6">
        <v>4.3999999999999997E-2</v>
      </c>
      <c r="D45" s="7">
        <v>5.8799999999999998E-2</v>
      </c>
      <c r="I45" s="5">
        <f t="shared" si="3"/>
        <v>1.4800000000000001E-2</v>
      </c>
      <c r="J45" s="6">
        <f t="shared" si="4"/>
        <v>6.0856971410267552E-2</v>
      </c>
      <c r="K45" s="7">
        <f t="shared" si="5"/>
        <v>7.6557654587139368E-2</v>
      </c>
    </row>
    <row r="46" spans="1:11" x14ac:dyDescent="0.25">
      <c r="A46">
        <v>20151</v>
      </c>
      <c r="B46" s="5">
        <v>1.43E-2</v>
      </c>
      <c r="C46" s="6">
        <v>2.7300000000000001E-2</v>
      </c>
      <c r="D46" s="7">
        <v>4.1599999999999998E-2</v>
      </c>
      <c r="I46" s="5">
        <f t="shared" si="3"/>
        <v>1.43E-2</v>
      </c>
      <c r="J46" s="6">
        <f t="shared" si="4"/>
        <v>2.5382140977274949E-2</v>
      </c>
      <c r="K46" s="7">
        <f t="shared" si="5"/>
        <v>4.004510559325003E-2</v>
      </c>
    </row>
    <row r="47" spans="1:11" x14ac:dyDescent="0.25">
      <c r="A47">
        <v>20144</v>
      </c>
      <c r="B47" s="5">
        <v>1.5299999999999999E-2</v>
      </c>
      <c r="C47" s="6">
        <v>2.92E-2</v>
      </c>
      <c r="D47" s="7">
        <v>4.4499999999999998E-2</v>
      </c>
      <c r="I47" s="5">
        <f t="shared" si="3"/>
        <v>1.5299999999999999E-2</v>
      </c>
      <c r="J47" s="6">
        <f t="shared" si="4"/>
        <v>3.7275195885158111E-2</v>
      </c>
      <c r="K47" s="7">
        <f t="shared" si="5"/>
        <v>5.3145506382201058E-2</v>
      </c>
    </row>
    <row r="48" spans="1:11" x14ac:dyDescent="0.25">
      <c r="A48">
        <v>20143</v>
      </c>
      <c r="B48" s="5">
        <v>1.5699999999999999E-2</v>
      </c>
      <c r="C48" s="6">
        <v>2.12E-2</v>
      </c>
      <c r="D48" s="7">
        <v>3.6999999999999998E-2</v>
      </c>
      <c r="I48" s="5">
        <f t="shared" si="3"/>
        <v>1.5699999999999999E-2</v>
      </c>
      <c r="J48" s="6">
        <f t="shared" si="4"/>
        <v>1.0298485555036546E-2</v>
      </c>
      <c r="K48" s="7">
        <f t="shared" si="5"/>
        <v>2.6160171778250696E-2</v>
      </c>
    </row>
    <row r="49" spans="1:11" x14ac:dyDescent="0.25">
      <c r="A49">
        <v>20142</v>
      </c>
      <c r="B49" s="5">
        <v>1.5299999999999999E-2</v>
      </c>
      <c r="C49" s="6">
        <v>3.2000000000000001E-2</v>
      </c>
      <c r="D49" s="7">
        <v>4.7300000000000002E-2</v>
      </c>
      <c r="I49" s="5">
        <f t="shared" si="3"/>
        <v>1.5299999999999999E-2</v>
      </c>
      <c r="J49" s="6">
        <f t="shared" si="4"/>
        <v>3.5936657994014583E-2</v>
      </c>
      <c r="K49" s="7">
        <f t="shared" si="5"/>
        <v>5.1786488861323088E-2</v>
      </c>
    </row>
    <row r="50" spans="1:11" x14ac:dyDescent="0.25">
      <c r="A50">
        <v>20141</v>
      </c>
      <c r="B50" s="5">
        <v>1.47E-2</v>
      </c>
      <c r="C50" s="6">
        <v>2.81E-2</v>
      </c>
      <c r="D50" s="7">
        <v>4.2799999999999998E-2</v>
      </c>
      <c r="I50" s="5">
        <f t="shared" si="3"/>
        <v>1.47E-2</v>
      </c>
      <c r="J50" s="6">
        <f t="shared" si="4"/>
        <v>7.8110703385402408E-3</v>
      </c>
      <c r="K50" s="7">
        <f t="shared" si="5"/>
        <v>2.2625893072516723E-2</v>
      </c>
    </row>
    <row r="51" spans="1:11" x14ac:dyDescent="0.25">
      <c r="A51">
        <v>20134</v>
      </c>
      <c r="B51" s="5">
        <v>1.67E-2</v>
      </c>
      <c r="C51" s="6">
        <v>4.82E-2</v>
      </c>
      <c r="D51" s="7">
        <v>6.5000000000000002E-2</v>
      </c>
      <c r="I51" s="5">
        <f t="shared" si="3"/>
        <v>1.67E-2</v>
      </c>
      <c r="J51" s="6">
        <f t="shared" si="4"/>
        <v>6.3240052336106981E-2</v>
      </c>
      <c r="K51" s="7">
        <f t="shared" si="5"/>
        <v>8.0996161210119988E-2</v>
      </c>
    </row>
    <row r="52" spans="1:11" x14ac:dyDescent="0.25">
      <c r="A52">
        <v>20133</v>
      </c>
      <c r="B52" s="5">
        <v>1.7100000000000001E-2</v>
      </c>
      <c r="C52" s="6">
        <v>3.3300000000000003E-2</v>
      </c>
      <c r="D52" s="7">
        <v>5.0299999999999997E-2</v>
      </c>
      <c r="I52" s="5">
        <f t="shared" si="3"/>
        <v>1.7100000000000001E-2</v>
      </c>
      <c r="J52" s="6">
        <f t="shared" si="4"/>
        <v>1.8562767509586454E-2</v>
      </c>
      <c r="K52" s="7">
        <f t="shared" si="5"/>
        <v>3.5980190834000281E-2</v>
      </c>
    </row>
    <row r="53" spans="1:11" x14ac:dyDescent="0.25">
      <c r="A53">
        <v>20132</v>
      </c>
      <c r="B53" s="5">
        <v>1.67E-2</v>
      </c>
      <c r="C53" s="6">
        <v>4.7899999999999998E-2</v>
      </c>
      <c r="D53" s="7">
        <v>6.4600000000000005E-2</v>
      </c>
      <c r="I53" s="5">
        <f t="shared" si="3"/>
        <v>1.67E-2</v>
      </c>
      <c r="J53" s="6">
        <f t="shared" si="4"/>
        <v>7.1519947964087477E-2</v>
      </c>
      <c r="K53" s="7">
        <f t="shared" si="5"/>
        <v>8.9414331095087674E-2</v>
      </c>
    </row>
    <row r="54" spans="1:11" x14ac:dyDescent="0.25">
      <c r="A54">
        <v>20131</v>
      </c>
      <c r="B54" s="5">
        <v>1.7000000000000001E-2</v>
      </c>
      <c r="C54" s="6">
        <v>2.4500000000000001E-2</v>
      </c>
      <c r="D54" s="7">
        <v>4.1500000000000002E-2</v>
      </c>
      <c r="I54" s="5">
        <f t="shared" si="3"/>
        <v>1.7000000000000001E-2</v>
      </c>
      <c r="J54" s="6">
        <f t="shared" si="4"/>
        <v>3.0253577068175157E-2</v>
      </c>
      <c r="K54" s="7">
        <f t="shared" si="5"/>
        <v>4.7767887878334081E-2</v>
      </c>
    </row>
    <row r="55" spans="1:11" x14ac:dyDescent="0.25">
      <c r="A55">
        <v>20124</v>
      </c>
      <c r="B55" s="5">
        <v>1.84E-2</v>
      </c>
      <c r="C55" s="6">
        <v>1.8800000000000001E-2</v>
      </c>
      <c r="D55" s="7">
        <v>3.7100000000000001E-2</v>
      </c>
      <c r="I55" s="5">
        <f t="shared" si="3"/>
        <v>1.84E-2</v>
      </c>
      <c r="J55" s="6">
        <f t="shared" si="4"/>
        <v>2.3846997428223823E-2</v>
      </c>
      <c r="K55" s="7">
        <f t="shared" si="5"/>
        <v>4.268578218090302E-2</v>
      </c>
    </row>
    <row r="56" spans="1:11" x14ac:dyDescent="0.25">
      <c r="A56">
        <v>20123</v>
      </c>
      <c r="B56" s="5">
        <v>1.67E-2</v>
      </c>
      <c r="C56" s="6">
        <v>1.38E-2</v>
      </c>
      <c r="D56" s="7">
        <v>3.0599999999999999E-2</v>
      </c>
      <c r="I56" s="5">
        <f t="shared" si="3"/>
        <v>1.67E-2</v>
      </c>
      <c r="J56" s="6">
        <f t="shared" si="4"/>
        <v>-1.728950415785873E-2</v>
      </c>
      <c r="K56" s="7">
        <f t="shared" si="5"/>
        <v>-8.7823887729499006E-4</v>
      </c>
    </row>
    <row r="57" spans="1:11" x14ac:dyDescent="0.25">
      <c r="A57">
        <v>20122</v>
      </c>
      <c r="B57" s="5">
        <v>1.7399999999999999E-2</v>
      </c>
      <c r="C57" s="6">
        <v>4.4600000000000001E-2</v>
      </c>
      <c r="D57" s="7">
        <v>6.2100000000000002E-2</v>
      </c>
      <c r="I57" s="5">
        <f t="shared" si="3"/>
        <v>1.7399999999999999E-2</v>
      </c>
      <c r="J57" s="6">
        <f t="shared" si="4"/>
        <v>1.7649033733284792E-2</v>
      </c>
      <c r="K57" s="7">
        <f t="shared" si="5"/>
        <v>3.5356126920244035E-2</v>
      </c>
    </row>
    <row r="58" spans="1:11" x14ac:dyDescent="0.25">
      <c r="A58">
        <v>20121</v>
      </c>
      <c r="B58" s="5">
        <v>1.7899999999999999E-2</v>
      </c>
      <c r="C58" s="6">
        <v>7.1300000000000002E-2</v>
      </c>
      <c r="D58" s="7">
        <v>8.9200000000000002E-2</v>
      </c>
      <c r="I58" s="5">
        <f t="shared" si="3"/>
        <v>1.7899999999999999E-2</v>
      </c>
      <c r="J58" s="6">
        <f t="shared" si="4"/>
        <v>0.11541075752267618</v>
      </c>
      <c r="K58" s="7">
        <f t="shared" si="5"/>
        <v>0.13537661008233215</v>
      </c>
    </row>
    <row r="59" spans="1:11" x14ac:dyDescent="0.25">
      <c r="A59">
        <v>20114</v>
      </c>
      <c r="B59" s="5">
        <v>1.9400000000000001E-2</v>
      </c>
      <c r="C59" s="6">
        <v>2.76E-2</v>
      </c>
      <c r="D59" s="7">
        <v>4.7E-2</v>
      </c>
      <c r="I59" s="5">
        <f t="shared" si="3"/>
        <v>1.9400000000000001E-2</v>
      </c>
      <c r="J59" s="6">
        <f t="shared" si="4"/>
        <v>4.0823133261946407E-2</v>
      </c>
      <c r="K59" s="7">
        <f t="shared" si="5"/>
        <v>6.1015102047228265E-2</v>
      </c>
    </row>
    <row r="60" spans="1:11" x14ac:dyDescent="0.25">
      <c r="A60">
        <v>20113</v>
      </c>
      <c r="B60" s="5">
        <v>1.9400000000000001E-2</v>
      </c>
      <c r="C60" s="6">
        <v>1.4500000000000001E-2</v>
      </c>
      <c r="D60" s="7">
        <v>3.39E-2</v>
      </c>
      <c r="I60" s="5">
        <f t="shared" si="3"/>
        <v>1.9400000000000001E-2</v>
      </c>
      <c r="J60" s="6">
        <f t="shared" si="4"/>
        <v>-3.3663708959123222E-3</v>
      </c>
      <c r="K60" s="7">
        <f t="shared" si="5"/>
        <v>1.5968321508707195E-2</v>
      </c>
    </row>
    <row r="61" spans="1:11" x14ac:dyDescent="0.25">
      <c r="A61">
        <v>20112</v>
      </c>
      <c r="B61" s="5">
        <v>1.9400000000000001E-2</v>
      </c>
      <c r="C61" s="6">
        <v>3.2199999999999999E-2</v>
      </c>
      <c r="D61" s="7">
        <v>5.16E-2</v>
      </c>
      <c r="I61" s="5">
        <f t="shared" si="3"/>
        <v>1.9400000000000001E-2</v>
      </c>
      <c r="J61" s="6">
        <f t="shared" si="4"/>
        <v>3.9568616245206779E-2</v>
      </c>
      <c r="K61" s="7">
        <f t="shared" si="5"/>
        <v>5.9736247400363762E-2</v>
      </c>
    </row>
    <row r="62" spans="1:11" x14ac:dyDescent="0.25">
      <c r="A62">
        <v>20111</v>
      </c>
      <c r="B62" s="5">
        <v>1.7500000000000002E-2</v>
      </c>
      <c r="C62" s="6">
        <v>2.4899999999999999E-2</v>
      </c>
      <c r="D62" s="7">
        <v>4.24E-2</v>
      </c>
      <c r="I62" s="5">
        <f t="shared" si="3"/>
        <v>1.7500000000000002E-2</v>
      </c>
      <c r="J62" s="6">
        <f t="shared" si="4"/>
        <v>4.3775770381557083E-2</v>
      </c>
      <c r="K62" s="7">
        <f t="shared" si="5"/>
        <v>6.2041846363234399E-2</v>
      </c>
    </row>
    <row r="63" spans="1:11" x14ac:dyDescent="0.25">
      <c r="A63">
        <v>20104</v>
      </c>
      <c r="B63" s="5">
        <v>1.9199999999999998E-2</v>
      </c>
      <c r="C63" s="6">
        <v>6.1999999999999998E-3</v>
      </c>
      <c r="D63" s="7">
        <v>2.5399999999999999E-2</v>
      </c>
      <c r="I63" s="5">
        <f t="shared" si="3"/>
        <v>1.9199999999999998E-2</v>
      </c>
      <c r="J63" s="6">
        <f t="shared" si="4"/>
        <v>9.2281984569342924E-3</v>
      </c>
      <c r="K63" s="7">
        <f t="shared" si="5"/>
        <v>2.8605379867307379E-2</v>
      </c>
    </row>
    <row r="64" spans="1:11" x14ac:dyDescent="0.25">
      <c r="A64">
        <v>20103</v>
      </c>
      <c r="B64" s="5">
        <v>1.8100000000000002E-2</v>
      </c>
      <c r="C64" s="6">
        <v>3.2000000000000002E-3</v>
      </c>
      <c r="D64" s="7">
        <v>2.1299999999999999E-2</v>
      </c>
      <c r="I64" s="5">
        <f t="shared" si="3"/>
        <v>1.8100000000000002E-2</v>
      </c>
      <c r="J64" s="6">
        <f t="shared" si="4"/>
        <v>2.1167310844476799E-2</v>
      </c>
      <c r="K64" s="7">
        <f t="shared" si="5"/>
        <v>3.965043917076172E-2</v>
      </c>
    </row>
    <row r="65" spans="1:11" x14ac:dyDescent="0.25">
      <c r="A65">
        <v>20102</v>
      </c>
      <c r="B65" s="5">
        <v>1.7299999999999999E-2</v>
      </c>
      <c r="C65" s="6">
        <v>-1.46E-2</v>
      </c>
      <c r="D65" s="7">
        <v>2.7000000000000001E-3</v>
      </c>
      <c r="I65" s="5">
        <f t="shared" si="3"/>
        <v>1.7299999999999999E-2</v>
      </c>
      <c r="J65" s="6">
        <f t="shared" si="4"/>
        <v>-2.7924073210510884E-2</v>
      </c>
      <c r="K65" s="7">
        <f t="shared" si="5"/>
        <v>-1.1107159677052669E-2</v>
      </c>
    </row>
    <row r="66" spans="1:11" x14ac:dyDescent="0.25">
      <c r="A66">
        <v>20101</v>
      </c>
      <c r="B66" s="5">
        <v>1.7899999999999999E-2</v>
      </c>
      <c r="C66" s="6">
        <v>-1.4E-3</v>
      </c>
      <c r="D66" s="7">
        <v>1.6400000000000001E-2</v>
      </c>
      <c r="I66" s="5">
        <f t="shared" si="3"/>
        <v>1.7899999999999999E-2</v>
      </c>
      <c r="J66" s="6">
        <f t="shared" si="4"/>
        <v>-1.8055091513138607E-2</v>
      </c>
      <c r="K66" s="7">
        <f t="shared" si="5"/>
        <v>-4.7827765122365751E-4</v>
      </c>
    </row>
    <row r="67" spans="1:11" x14ac:dyDescent="0.25">
      <c r="A67">
        <v>20094</v>
      </c>
      <c r="B67" s="5">
        <v>1.6E-2</v>
      </c>
      <c r="C67" s="6">
        <v>1.5100000000000001E-2</v>
      </c>
      <c r="D67" s="7">
        <v>3.1099999999999999E-2</v>
      </c>
      <c r="I67" s="5">
        <f t="shared" si="3"/>
        <v>1.6E-2</v>
      </c>
      <c r="J67" s="6">
        <f t="shared" si="4"/>
        <v>6.5368094385109266E-2</v>
      </c>
      <c r="K67" s="7">
        <f t="shared" si="5"/>
        <v>8.2413983895271103E-2</v>
      </c>
    </row>
    <row r="68" spans="1:11" x14ac:dyDescent="0.25">
      <c r="A68">
        <v>20093</v>
      </c>
      <c r="B68" s="5">
        <v>1.7100000000000001E-2</v>
      </c>
      <c r="C68" s="6">
        <v>-3.4700000000000002E-2</v>
      </c>
      <c r="D68" s="7">
        <v>-1.7600000000000001E-2</v>
      </c>
      <c r="I68" s="5">
        <f t="shared" si="3"/>
        <v>1.7100000000000001E-2</v>
      </c>
      <c r="J68" s="6">
        <f t="shared" si="4"/>
        <v>-1.3898169737227915E-3</v>
      </c>
      <c r="K68" s="7">
        <f t="shared" si="5"/>
        <v>1.5686417156026478E-2</v>
      </c>
    </row>
    <row r="69" spans="1:11" x14ac:dyDescent="0.25">
      <c r="A69">
        <v>20092</v>
      </c>
      <c r="B69" s="5">
        <v>1.6299999999999999E-2</v>
      </c>
      <c r="C69" s="6">
        <v>-6.7699999999999996E-2</v>
      </c>
      <c r="D69" s="7">
        <v>-5.1400000000000001E-2</v>
      </c>
      <c r="I69" s="5">
        <f t="shared" si="3"/>
        <v>1.6299999999999999E-2</v>
      </c>
      <c r="J69" s="6">
        <f t="shared" si="4"/>
        <v>-4.6502610801459954E-2</v>
      </c>
      <c r="K69" s="7">
        <f t="shared" si="5"/>
        <v>-3.0960603357523708E-2</v>
      </c>
    </row>
    <row r="70" spans="1:11" x14ac:dyDescent="0.25">
      <c r="A70">
        <v>20091</v>
      </c>
      <c r="B70" s="5">
        <v>1.49E-2</v>
      </c>
      <c r="C70" s="6">
        <v>-8.8700000000000001E-2</v>
      </c>
      <c r="D70" s="7">
        <v>-7.3800000000000004E-2</v>
      </c>
      <c r="I70" s="5">
        <f t="shared" si="3"/>
        <v>1.49E-2</v>
      </c>
      <c r="J70" s="6">
        <f t="shared" si="4"/>
        <v>-7.0833629104087692E-2</v>
      </c>
      <c r="K70" s="7">
        <f t="shared" si="5"/>
        <v>-5.6989050177738587E-2</v>
      </c>
    </row>
    <row r="71" spans="1:11" x14ac:dyDescent="0.25">
      <c r="A71">
        <v>20084</v>
      </c>
      <c r="B71" s="5">
        <v>1.44E-2</v>
      </c>
      <c r="C71" s="6">
        <v>-0.10639999999999999</v>
      </c>
      <c r="D71" s="7">
        <v>-9.1999999999999998E-2</v>
      </c>
      <c r="I71" s="5">
        <f t="shared" ref="I71:I84" si="6">+B71</f>
        <v>1.44E-2</v>
      </c>
      <c r="J71" s="6">
        <f t="shared" ref="J71:J84" si="7">(C71-($C$2*C72))/(1-$C$2)</f>
        <v>-0.23540125426540082</v>
      </c>
      <c r="K71" s="7">
        <f t="shared" ref="K71:K84" si="8">(1+I71)*(1+J71)-1</f>
        <v>-0.22439103232682256</v>
      </c>
    </row>
    <row r="72" spans="1:11" x14ac:dyDescent="0.25">
      <c r="A72">
        <v>20083</v>
      </c>
      <c r="B72" s="5">
        <v>1.38E-2</v>
      </c>
      <c r="C72" s="6">
        <v>2.1399999999999999E-2</v>
      </c>
      <c r="D72" s="7">
        <v>3.5099999999999999E-2</v>
      </c>
      <c r="I72" s="5">
        <f t="shared" si="6"/>
        <v>1.38E-2</v>
      </c>
      <c r="J72" s="6">
        <f t="shared" si="7"/>
        <v>6.0463760094452361E-2</v>
      </c>
      <c r="K72" s="7">
        <f t="shared" si="8"/>
        <v>7.5098159983755908E-2</v>
      </c>
    </row>
    <row r="73" spans="1:11" x14ac:dyDescent="0.25">
      <c r="A73">
        <v>20082</v>
      </c>
      <c r="B73" s="5">
        <v>1.4E-2</v>
      </c>
      <c r="C73" s="6">
        <v>-1.7299999999999999E-2</v>
      </c>
      <c r="D73" s="7">
        <v>-3.3E-3</v>
      </c>
      <c r="I73" s="5">
        <f t="shared" si="6"/>
        <v>1.4E-2</v>
      </c>
      <c r="J73" s="6">
        <f t="shared" si="7"/>
        <v>-2.7696814702141068E-2</v>
      </c>
      <c r="K73" s="7">
        <f t="shared" si="8"/>
        <v>-1.4084570107971039E-2</v>
      </c>
    </row>
    <row r="74" spans="1:11" x14ac:dyDescent="0.25">
      <c r="A74">
        <v>20081</v>
      </c>
      <c r="B74" s="5">
        <v>1.37E-2</v>
      </c>
      <c r="C74" s="6">
        <v>-7.0000000000000001E-3</v>
      </c>
      <c r="D74" s="7">
        <v>6.7999999999999996E-3</v>
      </c>
      <c r="I74" s="5">
        <f t="shared" si="6"/>
        <v>1.37E-2</v>
      </c>
      <c r="J74" s="6">
        <f t="shared" si="7"/>
        <v>-1.5680835576544972E-2</v>
      </c>
      <c r="K74" s="7">
        <f t="shared" si="8"/>
        <v>-2.1956630239435837E-3</v>
      </c>
    </row>
    <row r="75" spans="1:11" x14ac:dyDescent="0.25">
      <c r="A75">
        <v>20074</v>
      </c>
      <c r="B75" s="5">
        <v>1.4999999999999999E-2</v>
      </c>
      <c r="C75" s="6">
        <v>1.6000000000000001E-3</v>
      </c>
      <c r="D75" s="7">
        <v>1.66E-2</v>
      </c>
      <c r="I75" s="5">
        <f t="shared" si="6"/>
        <v>1.4999999999999999E-2</v>
      </c>
      <c r="J75" s="6">
        <f t="shared" si="7"/>
        <v>-7.5855353193673529E-3</v>
      </c>
      <c r="K75" s="7">
        <f t="shared" si="8"/>
        <v>7.300681650842078E-3</v>
      </c>
    </row>
    <row r="76" spans="1:11" x14ac:dyDescent="0.25">
      <c r="A76">
        <v>20073</v>
      </c>
      <c r="B76" s="5">
        <v>1.4999999999999999E-2</v>
      </c>
      <c r="C76" s="6">
        <v>1.0699999999999999E-2</v>
      </c>
      <c r="D76" s="7">
        <v>2.5700000000000001E-2</v>
      </c>
      <c r="I76" s="5">
        <f t="shared" si="6"/>
        <v>1.4999999999999999E-2</v>
      </c>
      <c r="J76" s="6">
        <f t="shared" si="7"/>
        <v>3.634203600486649E-3</v>
      </c>
      <c r="K76" s="7">
        <f t="shared" si="8"/>
        <v>1.8688716654493787E-2</v>
      </c>
    </row>
    <row r="77" spans="1:11" x14ac:dyDescent="0.25">
      <c r="A77">
        <v>20072</v>
      </c>
      <c r="B77" s="5">
        <v>1.47E-2</v>
      </c>
      <c r="C77" s="6">
        <v>1.77E-2</v>
      </c>
      <c r="D77" s="7">
        <v>3.2399999999999998E-2</v>
      </c>
      <c r="I77" s="5">
        <f t="shared" si="6"/>
        <v>1.47E-2</v>
      </c>
      <c r="J77" s="6">
        <f t="shared" si="7"/>
        <v>-6.5430947347847713E-5</v>
      </c>
      <c r="K77" s="7">
        <f t="shared" si="8"/>
        <v>1.4633607217725997E-2</v>
      </c>
    </row>
    <row r="78" spans="1:11" x14ac:dyDescent="0.25">
      <c r="A78">
        <v>20071</v>
      </c>
      <c r="B78" s="5">
        <v>1.55E-2</v>
      </c>
      <c r="C78" s="6">
        <v>3.5299999999999998E-2</v>
      </c>
      <c r="D78" s="7">
        <v>5.0799999999999998E-2</v>
      </c>
      <c r="I78" s="5">
        <f t="shared" si="6"/>
        <v>1.55E-2</v>
      </c>
      <c r="J78" s="6">
        <f t="shared" si="7"/>
        <v>5.2863551050218886E-2</v>
      </c>
      <c r="K78" s="7">
        <f t="shared" si="8"/>
        <v>6.9182936091497282E-2</v>
      </c>
    </row>
    <row r="79" spans="1:11" x14ac:dyDescent="0.25">
      <c r="A79">
        <v>20064</v>
      </c>
      <c r="B79" s="5">
        <v>1.5800000000000002E-2</v>
      </c>
      <c r="C79" s="6">
        <v>1.7899999999999999E-2</v>
      </c>
      <c r="D79" s="7">
        <v>3.3700000000000001E-2</v>
      </c>
      <c r="I79" s="5">
        <f t="shared" si="6"/>
        <v>1.5800000000000002E-2</v>
      </c>
      <c r="J79" s="6">
        <f t="shared" si="7"/>
        <v>3.8491749507153179E-2</v>
      </c>
      <c r="K79" s="7">
        <f t="shared" si="8"/>
        <v>5.4899919149366427E-2</v>
      </c>
    </row>
    <row r="80" spans="1:11" x14ac:dyDescent="0.25">
      <c r="A80">
        <v>20063</v>
      </c>
      <c r="B80" s="5">
        <v>1.7999999999999999E-2</v>
      </c>
      <c r="C80" s="6">
        <v>-2.5000000000000001E-3</v>
      </c>
      <c r="D80" s="7">
        <v>1.54E-2</v>
      </c>
      <c r="I80" s="5">
        <f t="shared" si="6"/>
        <v>1.7999999999999999E-2</v>
      </c>
      <c r="J80" s="6">
        <f t="shared" si="7"/>
        <v>-4.2270339734403702E-2</v>
      </c>
      <c r="K80" s="7">
        <f t="shared" si="8"/>
        <v>-2.5031205849623039E-2</v>
      </c>
    </row>
    <row r="81" spans="1:11" x14ac:dyDescent="0.25">
      <c r="A81">
        <v>20062</v>
      </c>
      <c r="B81" s="5">
        <v>1.7500000000000002E-2</v>
      </c>
      <c r="C81" s="6">
        <v>3.6900000000000002E-2</v>
      </c>
      <c r="D81" s="7">
        <v>5.4399999999999997E-2</v>
      </c>
      <c r="I81" s="5">
        <f t="shared" si="6"/>
        <v>1.7500000000000002E-2</v>
      </c>
      <c r="J81" s="6">
        <f t="shared" si="7"/>
        <v>6.3548146421021773E-2</v>
      </c>
      <c r="K81" s="7">
        <f t="shared" si="8"/>
        <v>8.2160238983389755E-2</v>
      </c>
    </row>
    <row r="82" spans="1:11" x14ac:dyDescent="0.25">
      <c r="A82">
        <v>20061</v>
      </c>
      <c r="B82" s="5">
        <v>1.7500000000000002E-2</v>
      </c>
      <c r="C82" s="6">
        <v>1.0500000000000001E-2</v>
      </c>
      <c r="D82" s="7">
        <v>2.8000000000000001E-2</v>
      </c>
      <c r="I82" s="5">
        <f t="shared" si="6"/>
        <v>1.7500000000000002E-2</v>
      </c>
      <c r="J82" s="6">
        <f t="shared" si="7"/>
        <v>-1.5037806986812527E-2</v>
      </c>
      <c r="K82" s="7">
        <f t="shared" si="8"/>
        <v>2.1990313909183712E-3</v>
      </c>
    </row>
    <row r="83" spans="1:11" x14ac:dyDescent="0.25">
      <c r="A83">
        <v>20054</v>
      </c>
      <c r="B83" s="5">
        <v>1.7999999999999999E-2</v>
      </c>
      <c r="C83" s="6">
        <v>3.5799999999999998E-2</v>
      </c>
      <c r="D83" s="7">
        <v>5.3800000000000001E-2</v>
      </c>
      <c r="I83" s="5">
        <f t="shared" si="6"/>
        <v>1.7999999999999999E-2</v>
      </c>
      <c r="J83" s="6">
        <f t="shared" si="7"/>
        <v>2.964266313756694E-2</v>
      </c>
      <c r="K83" s="7">
        <f t="shared" si="8"/>
        <v>4.817623107404323E-2</v>
      </c>
    </row>
    <row r="84" spans="1:11" x14ac:dyDescent="0.25">
      <c r="A84">
        <v>20053</v>
      </c>
      <c r="B84" s="8">
        <v>1.9300000000000001E-2</v>
      </c>
      <c r="C84" s="9">
        <v>4.19E-2</v>
      </c>
      <c r="D84" s="10">
        <v>6.1100000000000002E-2</v>
      </c>
      <c r="I84" s="8">
        <f t="shared" si="6"/>
        <v>1.9300000000000001E-2</v>
      </c>
      <c r="J84" s="9">
        <f t="shared" si="7"/>
        <v>8.4193838448515607E-2</v>
      </c>
      <c r="K84" s="10">
        <f t="shared" si="8"/>
        <v>0.10511877953057214</v>
      </c>
    </row>
    <row r="85" spans="1:11" x14ac:dyDescent="0.25">
      <c r="I85" s="6"/>
      <c r="J85" s="6"/>
      <c r="K85" s="6"/>
    </row>
    <row r="86" spans="1:11" x14ac:dyDescent="0.25">
      <c r="I86" s="6"/>
      <c r="J86" s="6"/>
      <c r="K86" s="6"/>
    </row>
    <row r="87" spans="1:11" x14ac:dyDescent="0.25">
      <c r="I87" s="6"/>
      <c r="J87" s="6"/>
      <c r="K87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89"/>
  <sheetViews>
    <sheetView showGridLines="0" workbookViewId="0">
      <selection activeCell="M6" sqref="M6"/>
    </sheetView>
    <sheetView workbookViewId="1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9" width="12.7109375" customWidth="1"/>
  </cols>
  <sheetData>
    <row r="1" spans="1:14" x14ac:dyDescent="0.25">
      <c r="A1" s="66" t="s">
        <v>17</v>
      </c>
      <c r="B1" s="65"/>
      <c r="C1" s="15" t="s">
        <v>12</v>
      </c>
    </row>
    <row r="2" spans="1:14" x14ac:dyDescent="0.25">
      <c r="A2" s="64" t="s">
        <v>18</v>
      </c>
      <c r="B2" s="65"/>
      <c r="C2" s="18">
        <f>CORREL(C7:C73,C9:C75)</f>
        <v>0.15681490130617495</v>
      </c>
    </row>
    <row r="3" spans="1:14" x14ac:dyDescent="0.25">
      <c r="F3" s="61" t="s">
        <v>1</v>
      </c>
      <c r="G3" s="60"/>
      <c r="M3" s="61" t="s">
        <v>2</v>
      </c>
      <c r="N3" s="60"/>
    </row>
    <row r="4" spans="1:14" x14ac:dyDescent="0.25">
      <c r="F4" s="62">
        <f>STDEV(D7:D75)*SQRT(4)</f>
        <v>4.9061735732070032E-2</v>
      </c>
      <c r="G4" s="63"/>
      <c r="M4" s="62">
        <f>STDEV(K7:K75)*SQRT(4)</f>
        <v>5.7766142908635097E-2</v>
      </c>
      <c r="N4" s="63"/>
    </row>
    <row r="5" spans="1:14" x14ac:dyDescent="0.25">
      <c r="B5" s="58" t="s">
        <v>20</v>
      </c>
      <c r="C5" s="59"/>
      <c r="D5" s="60"/>
      <c r="I5" s="58" t="s">
        <v>21</v>
      </c>
      <c r="J5" s="59"/>
      <c r="K5" s="60"/>
    </row>
    <row r="6" spans="1:14" x14ac:dyDescent="0.25">
      <c r="B6" s="2" t="s">
        <v>22</v>
      </c>
      <c r="C6" s="3" t="s">
        <v>23</v>
      </c>
      <c r="D6" s="4" t="s">
        <v>24</v>
      </c>
      <c r="I6" s="12" t="s">
        <v>22</v>
      </c>
      <c r="J6" s="13" t="s">
        <v>23</v>
      </c>
      <c r="K6" s="14" t="s">
        <v>24</v>
      </c>
      <c r="M6" s="29" cm="1">
        <f t="array" ref="M6">(PRODUCT(1 + K7:K86)^(1/20)) - 1</f>
        <v>5.0707538490091242E-2</v>
      </c>
    </row>
    <row r="7" spans="1:14" x14ac:dyDescent="0.25">
      <c r="A7">
        <v>20244</v>
      </c>
      <c r="B7" s="5">
        <v>1.3100000000000001E-2</v>
      </c>
      <c r="C7" s="6">
        <v>-8.0000000000000004E-4</v>
      </c>
      <c r="D7" s="7">
        <v>1.2200000000000001E-2</v>
      </c>
      <c r="I7" s="5">
        <f t="shared" ref="I7:I38" si="0">+B7</f>
        <v>1.3100000000000001E-2</v>
      </c>
      <c r="J7" s="6">
        <f t="shared" ref="J7:J38" si="1">(C7-($C$2*C8))/(1-$C$2)</f>
        <v>-1.6741023024253545E-3</v>
      </c>
      <c r="K7" s="7">
        <f t="shared" ref="K7:K38" si="2">(1+I7)*(1+J7)-1</f>
        <v>1.1403966957412859E-2</v>
      </c>
    </row>
    <row r="8" spans="1:14" x14ac:dyDescent="0.25">
      <c r="A8">
        <v>20243</v>
      </c>
      <c r="B8" s="5">
        <v>1.18E-2</v>
      </c>
      <c r="C8" s="6">
        <v>3.8999999999999998E-3</v>
      </c>
      <c r="D8" s="7">
        <v>1.5699999999999999E-2</v>
      </c>
      <c r="I8" s="5">
        <f t="shared" si="0"/>
        <v>1.18E-2</v>
      </c>
      <c r="J8" s="6">
        <f t="shared" si="1"/>
        <v>4.532329325158767E-3</v>
      </c>
      <c r="K8" s="7">
        <f t="shared" si="2"/>
        <v>1.6385810811195611E-2</v>
      </c>
    </row>
    <row r="9" spans="1:14" x14ac:dyDescent="0.25">
      <c r="A9">
        <v>20242</v>
      </c>
      <c r="B9" s="5">
        <v>1.29E-2</v>
      </c>
      <c r="C9" s="6">
        <v>5.0000000000000001E-4</v>
      </c>
      <c r="D9" s="7">
        <v>1.3299999999999999E-2</v>
      </c>
      <c r="I9" s="5">
        <f t="shared" si="0"/>
        <v>1.29E-2</v>
      </c>
      <c r="J9" s="6">
        <f t="shared" si="1"/>
        <v>1.597277358363743E-3</v>
      </c>
      <c r="K9" s="7">
        <f t="shared" si="2"/>
        <v>1.4517882236286583E-2</v>
      </c>
    </row>
    <row r="10" spans="1:14" x14ac:dyDescent="0.25">
      <c r="A10">
        <v>20241</v>
      </c>
      <c r="B10" s="5">
        <v>1.29E-2</v>
      </c>
      <c r="C10" s="6">
        <v>-5.4000000000000003E-3</v>
      </c>
      <c r="D10" s="7">
        <v>7.4999999999999997E-3</v>
      </c>
      <c r="I10" s="5">
        <f t="shared" si="0"/>
        <v>1.29E-2</v>
      </c>
      <c r="J10" s="6">
        <f t="shared" si="1"/>
        <v>-5.3256083146872042E-3</v>
      </c>
      <c r="K10" s="7">
        <f t="shared" si="2"/>
        <v>7.5056913380533441E-3</v>
      </c>
    </row>
    <row r="11" spans="1:14" x14ac:dyDescent="0.25">
      <c r="A11">
        <v>20234</v>
      </c>
      <c r="B11" s="5">
        <v>1.34E-2</v>
      </c>
      <c r="C11" s="6">
        <v>-5.7999999999999996E-3</v>
      </c>
      <c r="D11" s="7">
        <v>7.6E-3</v>
      </c>
      <c r="I11" s="5">
        <f t="shared" si="0"/>
        <v>1.34E-2</v>
      </c>
      <c r="J11" s="6">
        <f t="shared" si="1"/>
        <v>-5.2606602814822276E-3</v>
      </c>
      <c r="K11" s="7">
        <f t="shared" si="2"/>
        <v>8.0688468707459382E-3</v>
      </c>
    </row>
    <row r="12" spans="1:14" x14ac:dyDescent="0.25">
      <c r="A12">
        <v>20233</v>
      </c>
      <c r="B12" s="5">
        <v>1.0500000000000001E-2</v>
      </c>
      <c r="C12" s="6">
        <v>-8.6999999999999994E-3</v>
      </c>
      <c r="D12" s="7">
        <v>1.8E-3</v>
      </c>
      <c r="I12" s="5">
        <f t="shared" si="0"/>
        <v>1.0500000000000001E-2</v>
      </c>
      <c r="J12" s="6">
        <f t="shared" si="1"/>
        <v>-9.5741023024253531E-3</v>
      </c>
      <c r="K12" s="7">
        <f t="shared" si="2"/>
        <v>8.2536962339907483E-4</v>
      </c>
    </row>
    <row r="13" spans="1:14" x14ac:dyDescent="0.25">
      <c r="A13">
        <v>20232</v>
      </c>
      <c r="B13" s="5">
        <v>1.0999999999999999E-2</v>
      </c>
      <c r="C13" s="6">
        <v>-4.0000000000000001E-3</v>
      </c>
      <c r="D13" s="7">
        <v>7.0000000000000001E-3</v>
      </c>
      <c r="I13" s="5">
        <f t="shared" si="0"/>
        <v>1.0999999999999999E-2</v>
      </c>
      <c r="J13" s="6">
        <f t="shared" si="1"/>
        <v>-4.1301854492973933E-3</v>
      </c>
      <c r="K13" s="7">
        <f t="shared" si="2"/>
        <v>6.8243825107601186E-3</v>
      </c>
    </row>
    <row r="14" spans="1:14" x14ac:dyDescent="0.25">
      <c r="A14">
        <v>20231</v>
      </c>
      <c r="B14" s="5">
        <v>1.0999999999999999E-2</v>
      </c>
      <c r="C14" s="6">
        <v>-3.3E-3</v>
      </c>
      <c r="D14" s="7">
        <v>7.7999999999999996E-3</v>
      </c>
      <c r="I14" s="5">
        <f t="shared" si="0"/>
        <v>1.0999999999999999E-2</v>
      </c>
      <c r="J14" s="6">
        <f t="shared" si="1"/>
        <v>-1.2542286538981063E-3</v>
      </c>
      <c r="K14" s="7">
        <f t="shared" si="2"/>
        <v>9.7319748309088183E-3</v>
      </c>
    </row>
    <row r="15" spans="1:14" x14ac:dyDescent="0.25">
      <c r="A15">
        <v>20224</v>
      </c>
      <c r="B15" s="5">
        <v>1.09E-2</v>
      </c>
      <c r="C15" s="6">
        <v>-1.43E-2</v>
      </c>
      <c r="D15" s="7">
        <v>-3.3999999999999998E-3</v>
      </c>
      <c r="I15" s="5">
        <f t="shared" si="0"/>
        <v>1.09E-2</v>
      </c>
      <c r="J15" s="6">
        <f t="shared" si="1"/>
        <v>-1.7759213367045019E-2</v>
      </c>
      <c r="K15" s="7">
        <f t="shared" si="2"/>
        <v>-7.0527887927458455E-3</v>
      </c>
    </row>
    <row r="16" spans="1:14" x14ac:dyDescent="0.25">
      <c r="A16">
        <v>20223</v>
      </c>
      <c r="B16" s="5">
        <v>9.5999999999999992E-3</v>
      </c>
      <c r="C16" s="6">
        <v>4.3E-3</v>
      </c>
      <c r="D16" s="7">
        <v>1.38E-2</v>
      </c>
      <c r="I16" s="5">
        <f t="shared" si="0"/>
        <v>9.5999999999999992E-3</v>
      </c>
      <c r="J16" s="6">
        <f t="shared" si="1"/>
        <v>-4.796657813471512E-4</v>
      </c>
      <c r="K16" s="7">
        <f t="shared" si="2"/>
        <v>9.1157294271519973E-3</v>
      </c>
    </row>
    <row r="17" spans="1:11" x14ac:dyDescent="0.25">
      <c r="A17">
        <v>20222</v>
      </c>
      <c r="B17" s="5">
        <v>1.09E-2</v>
      </c>
      <c r="C17" s="6">
        <v>0.03</v>
      </c>
      <c r="D17" s="7">
        <v>4.0899999999999999E-2</v>
      </c>
      <c r="I17" s="5">
        <f t="shared" si="0"/>
        <v>1.09E-2</v>
      </c>
      <c r="J17" s="6">
        <f t="shared" si="1"/>
        <v>2.8121609945851896E-2</v>
      </c>
      <c r="K17" s="7">
        <f t="shared" si="2"/>
        <v>3.9328135494261618E-2</v>
      </c>
    </row>
    <row r="18" spans="1:11" x14ac:dyDescent="0.25">
      <c r="A18">
        <v>20221</v>
      </c>
      <c r="B18" s="5">
        <v>1.2200000000000001E-2</v>
      </c>
      <c r="C18" s="6">
        <v>4.0099999999999997E-2</v>
      </c>
      <c r="D18" s="7">
        <v>5.2299999999999999E-2</v>
      </c>
      <c r="I18" s="5">
        <f t="shared" si="0"/>
        <v>1.2200000000000001E-2</v>
      </c>
      <c r="J18" s="6">
        <f t="shared" si="1"/>
        <v>4.2331750559383874E-2</v>
      </c>
      <c r="K18" s="7">
        <f t="shared" si="2"/>
        <v>5.5048197916208297E-2</v>
      </c>
    </row>
    <row r="19" spans="1:11" x14ac:dyDescent="0.25">
      <c r="A19">
        <v>20214</v>
      </c>
      <c r="B19" s="5">
        <v>1.2800000000000001E-2</v>
      </c>
      <c r="C19" s="6">
        <v>2.81E-2</v>
      </c>
      <c r="D19" s="7">
        <v>4.0800000000000003E-2</v>
      </c>
      <c r="I19" s="5">
        <f t="shared" si="0"/>
        <v>1.2800000000000001E-2</v>
      </c>
      <c r="J19" s="6">
        <f t="shared" si="1"/>
        <v>3.0164369267430092E-2</v>
      </c>
      <c r="K19" s="7">
        <f t="shared" si="2"/>
        <v>4.3350473194053052E-2</v>
      </c>
    </row>
    <row r="20" spans="1:11" x14ac:dyDescent="0.25">
      <c r="A20">
        <v>20213</v>
      </c>
      <c r="B20" s="5">
        <v>9.7000000000000003E-3</v>
      </c>
      <c r="C20" s="6">
        <v>1.7000000000000001E-2</v>
      </c>
      <c r="D20" s="7">
        <v>2.6700000000000002E-2</v>
      </c>
      <c r="I20" s="5">
        <f t="shared" si="0"/>
        <v>9.7000000000000003E-3</v>
      </c>
      <c r="J20" s="6">
        <f t="shared" si="1"/>
        <v>1.8915585896804501E-2</v>
      </c>
      <c r="K20" s="7">
        <f t="shared" si="2"/>
        <v>2.8799067080003571E-2</v>
      </c>
    </row>
    <row r="21" spans="1:11" x14ac:dyDescent="0.25">
      <c r="A21">
        <v>20212</v>
      </c>
      <c r="B21" s="5">
        <v>1.03E-2</v>
      </c>
      <c r="C21" s="6">
        <v>6.7000000000000002E-3</v>
      </c>
      <c r="D21" s="7">
        <v>1.7000000000000001E-2</v>
      </c>
      <c r="I21" s="5">
        <f t="shared" si="0"/>
        <v>1.03E-2</v>
      </c>
      <c r="J21" s="6">
        <f t="shared" si="1"/>
        <v>9.0619360086812775E-3</v>
      </c>
      <c r="K21" s="7">
        <f t="shared" si="2"/>
        <v>1.9455273949570584E-2</v>
      </c>
    </row>
    <row r="22" spans="1:11" x14ac:dyDescent="0.25">
      <c r="A22">
        <v>20211</v>
      </c>
      <c r="B22" s="5">
        <v>1.15E-2</v>
      </c>
      <c r="C22" s="6">
        <v>-6.0000000000000001E-3</v>
      </c>
      <c r="D22" s="7">
        <v>5.4999999999999997E-3</v>
      </c>
      <c r="I22" s="5">
        <f t="shared" si="0"/>
        <v>1.15E-2</v>
      </c>
      <c r="J22" s="6">
        <f t="shared" si="1"/>
        <v>-7.5994212342251162E-3</v>
      </c>
      <c r="K22" s="7">
        <f t="shared" si="2"/>
        <v>3.8131854215814887E-3</v>
      </c>
    </row>
    <row r="23" spans="1:11" x14ac:dyDescent="0.25">
      <c r="A23">
        <v>20204</v>
      </c>
      <c r="B23" s="5">
        <v>1.0500000000000001E-2</v>
      </c>
      <c r="C23" s="6">
        <v>2.5999999999999999E-3</v>
      </c>
      <c r="D23" s="7">
        <v>1.3100000000000001E-2</v>
      </c>
      <c r="I23" s="5">
        <f t="shared" si="0"/>
        <v>1.0500000000000001E-2</v>
      </c>
      <c r="J23" s="6">
        <f t="shared" si="1"/>
        <v>4.2738129195379129E-3</v>
      </c>
      <c r="K23" s="7">
        <f t="shared" si="2"/>
        <v>1.4818687955193033E-2</v>
      </c>
    </row>
    <row r="24" spans="1:11" x14ac:dyDescent="0.25">
      <c r="A24">
        <v>20203</v>
      </c>
      <c r="B24" s="5">
        <v>8.3999999999999995E-3</v>
      </c>
      <c r="C24" s="6">
        <v>-6.4000000000000003E-3</v>
      </c>
      <c r="D24" s="7">
        <v>2E-3</v>
      </c>
      <c r="I24" s="5">
        <f t="shared" si="0"/>
        <v>8.3999999999999995E-3</v>
      </c>
      <c r="J24" s="6">
        <f t="shared" si="1"/>
        <v>-6.3442062360154032E-3</v>
      </c>
      <c r="K24" s="7">
        <f t="shared" si="2"/>
        <v>2.002502431601938E-3</v>
      </c>
    </row>
    <row r="25" spans="1:11" x14ac:dyDescent="0.25">
      <c r="A25">
        <v>20202</v>
      </c>
      <c r="B25" s="5">
        <v>1.1900000000000001E-2</v>
      </c>
      <c r="C25" s="6">
        <v>-6.7000000000000002E-3</v>
      </c>
      <c r="D25" s="7">
        <v>5.1999999999999998E-3</v>
      </c>
      <c r="I25" s="5">
        <f t="shared" si="0"/>
        <v>1.1900000000000001E-2</v>
      </c>
      <c r="J25" s="6">
        <f t="shared" si="1"/>
        <v>-7.109154269220379E-3</v>
      </c>
      <c r="K25" s="7">
        <f t="shared" si="2"/>
        <v>4.7062467949758879E-3</v>
      </c>
    </row>
    <row r="26" spans="1:11" x14ac:dyDescent="0.25">
      <c r="A26">
        <v>20201</v>
      </c>
      <c r="B26" s="5">
        <v>1.3100000000000001E-2</v>
      </c>
      <c r="C26" s="6">
        <v>-4.4999999999999997E-3</v>
      </c>
      <c r="D26" s="7">
        <v>8.6E-3</v>
      </c>
      <c r="I26" s="5">
        <f t="shared" si="0"/>
        <v>1.3100000000000001E-2</v>
      </c>
      <c r="J26" s="6">
        <f t="shared" si="1"/>
        <v>-5.2253189317997611E-3</v>
      </c>
      <c r="K26" s="7">
        <f t="shared" si="2"/>
        <v>7.8062293901937085E-3</v>
      </c>
    </row>
    <row r="27" spans="1:11" x14ac:dyDescent="0.25">
      <c r="A27">
        <v>20194</v>
      </c>
      <c r="B27" s="5">
        <v>1.24E-2</v>
      </c>
      <c r="C27" s="6">
        <v>-5.9999999999999995E-4</v>
      </c>
      <c r="D27" s="7">
        <v>1.17E-2</v>
      </c>
      <c r="I27" s="5">
        <f t="shared" si="0"/>
        <v>1.24E-2</v>
      </c>
      <c r="J27" s="6">
        <f t="shared" si="1"/>
        <v>-3.5822702273341251E-4</v>
      </c>
      <c r="K27" s="7">
        <f t="shared" si="2"/>
        <v>1.2037330962184623E-2</v>
      </c>
    </row>
    <row r="28" spans="1:11" x14ac:dyDescent="0.25">
      <c r="A28">
        <v>20193</v>
      </c>
      <c r="B28" s="5">
        <v>1.0699999999999999E-2</v>
      </c>
      <c r="C28" s="6">
        <v>-1.9E-3</v>
      </c>
      <c r="D28" s="7">
        <v>8.8000000000000005E-3</v>
      </c>
      <c r="I28" s="5">
        <f t="shared" si="0"/>
        <v>1.0699999999999999E-2</v>
      </c>
      <c r="J28" s="6">
        <f t="shared" si="1"/>
        <v>-3.2576482569585292E-3</v>
      </c>
      <c r="K28" s="7">
        <f t="shared" si="2"/>
        <v>7.4074949066920137E-3</v>
      </c>
    </row>
    <row r="29" spans="1:11" x14ac:dyDescent="0.25">
      <c r="A29">
        <v>20192</v>
      </c>
      <c r="B29" s="5">
        <v>1.26E-2</v>
      </c>
      <c r="C29" s="6">
        <v>5.4000000000000003E-3</v>
      </c>
      <c r="D29" s="7">
        <v>1.7899999999999999E-2</v>
      </c>
      <c r="I29" s="5">
        <f t="shared" si="0"/>
        <v>1.26E-2</v>
      </c>
      <c r="J29" s="6">
        <f t="shared" si="1"/>
        <v>4.711876910856636E-3</v>
      </c>
      <c r="K29" s="7">
        <f t="shared" si="2"/>
        <v>1.7371246559933384E-2</v>
      </c>
    </row>
    <row r="30" spans="1:11" x14ac:dyDescent="0.25">
      <c r="A30">
        <v>20191</v>
      </c>
      <c r="B30" s="5">
        <v>1.35E-2</v>
      </c>
      <c r="C30" s="6">
        <v>9.1000000000000004E-3</v>
      </c>
      <c r="D30" s="7">
        <v>2.2700000000000001E-2</v>
      </c>
      <c r="I30" s="5">
        <f t="shared" si="0"/>
        <v>1.35E-2</v>
      </c>
      <c r="J30" s="6">
        <f t="shared" si="1"/>
        <v>1.0290266965004739E-2</v>
      </c>
      <c r="K30" s="7">
        <f t="shared" si="2"/>
        <v>2.392918556903223E-2</v>
      </c>
    </row>
    <row r="31" spans="1:11" x14ac:dyDescent="0.25">
      <c r="A31">
        <v>20184</v>
      </c>
      <c r="B31" s="5">
        <v>1.32E-2</v>
      </c>
      <c r="C31" s="6">
        <v>2.7000000000000001E-3</v>
      </c>
      <c r="D31" s="7">
        <v>1.5900000000000001E-2</v>
      </c>
      <c r="I31" s="5">
        <f t="shared" si="0"/>
        <v>1.32E-2</v>
      </c>
      <c r="J31" s="6">
        <f t="shared" si="1"/>
        <v>3.741483594379146E-3</v>
      </c>
      <c r="K31" s="7">
        <f t="shared" si="2"/>
        <v>1.6990871177825051E-2</v>
      </c>
    </row>
    <row r="32" spans="1:11" x14ac:dyDescent="0.25">
      <c r="A32">
        <v>20183</v>
      </c>
      <c r="B32" s="5">
        <v>1.12E-2</v>
      </c>
      <c r="C32" s="6">
        <v>-2.8999999999999998E-3</v>
      </c>
      <c r="D32" s="7">
        <v>8.3000000000000001E-3</v>
      </c>
      <c r="I32" s="5">
        <f t="shared" si="0"/>
        <v>1.12E-2</v>
      </c>
      <c r="J32" s="6">
        <f t="shared" si="1"/>
        <v>-3.6625147744561602E-3</v>
      </c>
      <c r="K32" s="7">
        <f t="shared" si="2"/>
        <v>7.4964650600701788E-3</v>
      </c>
    </row>
    <row r="33" spans="1:11" x14ac:dyDescent="0.25">
      <c r="A33">
        <v>20182</v>
      </c>
      <c r="B33" s="5">
        <v>1.35E-2</v>
      </c>
      <c r="C33" s="6">
        <v>1.1999999999999999E-3</v>
      </c>
      <c r="D33" s="7">
        <v>1.46E-2</v>
      </c>
      <c r="I33" s="5">
        <f t="shared" si="0"/>
        <v>1.35E-2</v>
      </c>
      <c r="J33" s="6">
        <f t="shared" si="1"/>
        <v>-5.11008762194311E-4</v>
      </c>
      <c r="K33" s="7">
        <f t="shared" si="2"/>
        <v>1.2982092619516106E-2</v>
      </c>
    </row>
    <row r="34" spans="1:11" x14ac:dyDescent="0.25">
      <c r="A34">
        <v>20181</v>
      </c>
      <c r="B34" s="5">
        <v>1.41E-2</v>
      </c>
      <c r="C34" s="6">
        <v>1.04E-2</v>
      </c>
      <c r="D34" s="7">
        <v>2.4500000000000001E-2</v>
      </c>
      <c r="I34" s="5">
        <f t="shared" si="0"/>
        <v>1.41E-2</v>
      </c>
      <c r="J34" s="6">
        <f t="shared" si="1"/>
        <v>1.1218308538440757E-2</v>
      </c>
      <c r="K34" s="7">
        <f t="shared" si="2"/>
        <v>2.5476486688832845E-2</v>
      </c>
    </row>
    <row r="35" spans="1:11" x14ac:dyDescent="0.25">
      <c r="A35">
        <v>20174</v>
      </c>
      <c r="B35" s="5">
        <v>1.41E-2</v>
      </c>
      <c r="C35" s="6">
        <v>6.0000000000000001E-3</v>
      </c>
      <c r="D35" s="7">
        <v>2.01E-2</v>
      </c>
      <c r="I35" s="5">
        <f t="shared" si="0"/>
        <v>1.41E-2</v>
      </c>
      <c r="J35" s="6">
        <f t="shared" si="1"/>
        <v>6.985689830394548E-3</v>
      </c>
      <c r="K35" s="7">
        <f t="shared" si="2"/>
        <v>2.1184188057003173E-2</v>
      </c>
    </row>
    <row r="36" spans="1:11" x14ac:dyDescent="0.25">
      <c r="A36">
        <v>20173</v>
      </c>
      <c r="B36" s="5">
        <v>1.18E-2</v>
      </c>
      <c r="C36" s="6">
        <v>6.9999999999999999E-4</v>
      </c>
      <c r="D36" s="7">
        <v>1.2500000000000001E-2</v>
      </c>
      <c r="I36" s="5">
        <f t="shared" si="0"/>
        <v>1.18E-2</v>
      </c>
      <c r="J36" s="6">
        <f t="shared" si="1"/>
        <v>4.9072753513033863E-5</v>
      </c>
      <c r="K36" s="7">
        <f t="shared" si="2"/>
        <v>1.1849651812004369E-2</v>
      </c>
    </row>
    <row r="37" spans="1:11" x14ac:dyDescent="0.25">
      <c r="A37">
        <v>20172</v>
      </c>
      <c r="B37" s="5">
        <v>1.3899999999999999E-2</v>
      </c>
      <c r="C37" s="6">
        <v>4.1999999999999997E-3</v>
      </c>
      <c r="D37" s="7">
        <v>1.8200000000000001E-2</v>
      </c>
      <c r="I37" s="5">
        <f t="shared" si="0"/>
        <v>1.3899999999999999E-2</v>
      </c>
      <c r="J37" s="6">
        <f t="shared" si="1"/>
        <v>5.1670919090663486E-3</v>
      </c>
      <c r="K37" s="7">
        <f t="shared" si="2"/>
        <v>1.9138914486602321E-2</v>
      </c>
    </row>
    <row r="38" spans="1:11" x14ac:dyDescent="0.25">
      <c r="A38">
        <v>20171</v>
      </c>
      <c r="B38" s="5">
        <v>1.44E-2</v>
      </c>
      <c r="C38" s="6">
        <v>-1E-3</v>
      </c>
      <c r="D38" s="7">
        <v>1.35E-2</v>
      </c>
      <c r="I38" s="5">
        <f t="shared" si="0"/>
        <v>1.44E-2</v>
      </c>
      <c r="J38" s="6">
        <f t="shared" si="1"/>
        <v>-1.3719584265639807E-3</v>
      </c>
      <c r="K38" s="7">
        <f t="shared" si="2"/>
        <v>1.300828537209342E-2</v>
      </c>
    </row>
    <row r="39" spans="1:11" x14ac:dyDescent="0.25">
      <c r="A39">
        <v>20164</v>
      </c>
      <c r="B39" s="5">
        <v>1.5800000000000002E-2</v>
      </c>
      <c r="C39" s="6">
        <v>1E-3</v>
      </c>
      <c r="D39" s="7">
        <v>1.6799999999999999E-2</v>
      </c>
      <c r="I39" s="5">
        <f t="shared" ref="I39:I75" si="3">+B39</f>
        <v>1.5800000000000002E-2</v>
      </c>
      <c r="J39" s="6">
        <f t="shared" ref="J39:J75" si="4">(C39-($C$2*C40))/(1-$C$2)</f>
        <v>1.669525167815165E-3</v>
      </c>
      <c r="K39" s="7">
        <f t="shared" ref="K39:K70" si="5">(1+I39)*(1+J39)-1</f>
        <v>1.7495903665466717E-2</v>
      </c>
    </row>
    <row r="40" spans="1:11" x14ac:dyDescent="0.25">
      <c r="A40">
        <v>20163</v>
      </c>
      <c r="B40" s="5">
        <v>1.26E-2</v>
      </c>
      <c r="C40" s="6">
        <v>-2.5999999999999999E-3</v>
      </c>
      <c r="D40" s="7">
        <v>0.01</v>
      </c>
      <c r="I40" s="5">
        <f t="shared" si="3"/>
        <v>1.26E-2</v>
      </c>
      <c r="J40" s="6">
        <f t="shared" si="4"/>
        <v>-1.0039168531279613E-2</v>
      </c>
      <c r="K40" s="7">
        <f t="shared" si="5"/>
        <v>2.4343379452262948E-3</v>
      </c>
    </row>
    <row r="41" spans="1:11" x14ac:dyDescent="0.25">
      <c r="A41">
        <v>20162</v>
      </c>
      <c r="B41" s="5">
        <v>1.4999999999999999E-2</v>
      </c>
      <c r="C41" s="6">
        <v>3.7400000000000003E-2</v>
      </c>
      <c r="D41" s="7">
        <v>5.2499999999999998E-2</v>
      </c>
      <c r="I41" s="5">
        <f t="shared" si="3"/>
        <v>1.4999999999999999E-2</v>
      </c>
      <c r="J41" s="6">
        <f t="shared" si="4"/>
        <v>4.193789280408057E-2</v>
      </c>
      <c r="K41" s="7">
        <f t="shared" si="5"/>
        <v>5.7566961196141575E-2</v>
      </c>
    </row>
    <row r="42" spans="1:11" x14ac:dyDescent="0.25">
      <c r="A42">
        <v>20161</v>
      </c>
      <c r="B42" s="5">
        <v>1.4999999999999999E-2</v>
      </c>
      <c r="C42" s="6">
        <v>1.2999999999999999E-2</v>
      </c>
      <c r="D42" s="7">
        <v>2.8000000000000001E-2</v>
      </c>
      <c r="I42" s="5">
        <f t="shared" si="3"/>
        <v>1.4999999999999999E-2</v>
      </c>
      <c r="J42" s="6">
        <f t="shared" si="4"/>
        <v>1.4803998368835305E-2</v>
      </c>
      <c r="K42" s="7">
        <f t="shared" si="5"/>
        <v>3.0026058344367668E-2</v>
      </c>
    </row>
    <row r="43" spans="1:11" x14ac:dyDescent="0.25">
      <c r="A43">
        <v>20154</v>
      </c>
      <c r="B43" s="5">
        <v>1.4200000000000001E-2</v>
      </c>
      <c r="C43" s="6">
        <v>3.3E-3</v>
      </c>
      <c r="D43" s="7">
        <v>1.7600000000000001E-2</v>
      </c>
      <c r="I43" s="5">
        <f t="shared" si="3"/>
        <v>1.4200000000000001E-2</v>
      </c>
      <c r="J43" s="6">
        <f t="shared" si="4"/>
        <v>3.1884124720308053E-3</v>
      </c>
      <c r="K43" s="7">
        <f t="shared" si="5"/>
        <v>1.7433687929133468E-2</v>
      </c>
    </row>
    <row r="44" spans="1:11" x14ac:dyDescent="0.25">
      <c r="A44">
        <v>20153</v>
      </c>
      <c r="B44" s="5">
        <v>1.1299999999999999E-2</v>
      </c>
      <c r="C44" s="6">
        <v>3.8999999999999998E-3</v>
      </c>
      <c r="D44" s="7">
        <v>1.5299999999999999E-2</v>
      </c>
      <c r="I44" s="5">
        <f t="shared" si="3"/>
        <v>1.1299999999999999E-2</v>
      </c>
      <c r="J44" s="6">
        <f t="shared" si="4"/>
        <v>-1.9154269220378691E-4</v>
      </c>
      <c r="K44" s="7">
        <f t="shared" si="5"/>
        <v>1.1106292875374457E-2</v>
      </c>
    </row>
    <row r="45" spans="1:11" x14ac:dyDescent="0.25">
      <c r="A45">
        <v>20152</v>
      </c>
      <c r="B45" s="5">
        <v>1.43E-2</v>
      </c>
      <c r="C45" s="6">
        <v>2.5899999999999999E-2</v>
      </c>
      <c r="D45" s="7">
        <v>4.02E-2</v>
      </c>
      <c r="I45" s="5">
        <f t="shared" si="3"/>
        <v>1.43E-2</v>
      </c>
      <c r="J45" s="6">
        <f t="shared" si="4"/>
        <v>3.0679665781347152E-2</v>
      </c>
      <c r="K45" s="7">
        <f t="shared" si="5"/>
        <v>4.5418385002020223E-2</v>
      </c>
    </row>
    <row r="46" spans="1:11" x14ac:dyDescent="0.25">
      <c r="A46">
        <v>20151</v>
      </c>
      <c r="B46" s="5">
        <v>1.38E-2</v>
      </c>
      <c r="C46" s="6">
        <v>2.0000000000000001E-4</v>
      </c>
      <c r="D46" s="7">
        <v>1.4E-2</v>
      </c>
      <c r="I46" s="5">
        <f t="shared" si="3"/>
        <v>1.38E-2</v>
      </c>
      <c r="J46" s="6">
        <f t="shared" si="4"/>
        <v>1.6280415734360194E-4</v>
      </c>
      <c r="K46" s="7">
        <f t="shared" si="5"/>
        <v>1.3965050854714889E-2</v>
      </c>
    </row>
    <row r="47" spans="1:11" x14ac:dyDescent="0.25">
      <c r="A47">
        <v>20144</v>
      </c>
      <c r="B47" s="5">
        <v>1.2999999999999999E-2</v>
      </c>
      <c r="C47" s="6">
        <v>4.0000000000000002E-4</v>
      </c>
      <c r="D47" s="7">
        <v>1.34E-2</v>
      </c>
      <c r="I47" s="5">
        <f t="shared" si="3"/>
        <v>1.2999999999999999E-2</v>
      </c>
      <c r="J47" s="6">
        <f t="shared" si="4"/>
        <v>7.3476258390758257E-4</v>
      </c>
      <c r="K47" s="7">
        <f t="shared" si="5"/>
        <v>1.3744314497498245E-2</v>
      </c>
    </row>
    <row r="48" spans="1:11" x14ac:dyDescent="0.25">
      <c r="A48">
        <v>20143</v>
      </c>
      <c r="B48" s="5">
        <v>1.04E-2</v>
      </c>
      <c r="C48" s="6">
        <v>-1.4E-3</v>
      </c>
      <c r="D48" s="7">
        <v>8.9999999999999993E-3</v>
      </c>
      <c r="I48" s="5">
        <f t="shared" si="3"/>
        <v>1.04E-2</v>
      </c>
      <c r="J48" s="6">
        <f t="shared" si="4"/>
        <v>-1.0094436521078203E-3</v>
      </c>
      <c r="K48" s="7">
        <f t="shared" si="5"/>
        <v>9.3800581339100741E-3</v>
      </c>
    </row>
    <row r="49" spans="1:11" x14ac:dyDescent="0.25">
      <c r="A49">
        <v>20142</v>
      </c>
      <c r="B49" s="5">
        <v>1.5100000000000001E-2</v>
      </c>
      <c r="C49" s="6">
        <v>-3.5000000000000001E-3</v>
      </c>
      <c r="D49" s="7">
        <v>1.1599999999999999E-2</v>
      </c>
      <c r="I49" s="5">
        <f t="shared" si="3"/>
        <v>1.5100000000000001E-2</v>
      </c>
      <c r="J49" s="6">
        <f t="shared" si="4"/>
        <v>-2.3283309563234609E-3</v>
      </c>
      <c r="K49" s="7">
        <f t="shared" si="5"/>
        <v>1.2736511246235871E-2</v>
      </c>
    </row>
    <row r="50" spans="1:11" x14ac:dyDescent="0.25">
      <c r="A50">
        <v>20141</v>
      </c>
      <c r="B50" s="5">
        <v>1.4999999999999999E-2</v>
      </c>
      <c r="C50" s="6">
        <v>-9.7999999999999997E-3</v>
      </c>
      <c r="D50" s="7">
        <v>5.1999999999999998E-3</v>
      </c>
      <c r="I50" s="5">
        <f t="shared" si="3"/>
        <v>1.4999999999999999E-2</v>
      </c>
      <c r="J50" s="6">
        <f t="shared" si="4"/>
        <v>-1.5044613814552127E-2</v>
      </c>
      <c r="K50" s="7">
        <f t="shared" si="5"/>
        <v>-2.702830217704566E-4</v>
      </c>
    </row>
    <row r="51" spans="1:11" x14ac:dyDescent="0.25">
      <c r="A51">
        <v>20134</v>
      </c>
      <c r="B51" s="5">
        <v>1.5599999999999999E-2</v>
      </c>
      <c r="C51" s="6">
        <v>1.84E-2</v>
      </c>
      <c r="D51" s="7">
        <v>3.39E-2</v>
      </c>
      <c r="I51" s="5">
        <f t="shared" si="3"/>
        <v>1.5599999999999999E-2</v>
      </c>
      <c r="J51" s="6">
        <f t="shared" si="4"/>
        <v>2.0631750559383884E-2</v>
      </c>
      <c r="K51" s="7">
        <f t="shared" si="5"/>
        <v>3.6553605868110184E-2</v>
      </c>
    </row>
    <row r="52" spans="1:11" x14ac:dyDescent="0.25">
      <c r="A52">
        <v>20133</v>
      </c>
      <c r="B52" s="5">
        <v>1.18E-2</v>
      </c>
      <c r="C52" s="6">
        <v>6.4000000000000003E-3</v>
      </c>
      <c r="D52" s="7">
        <v>1.8200000000000001E-2</v>
      </c>
      <c r="I52" s="5">
        <f t="shared" si="3"/>
        <v>1.18E-2</v>
      </c>
      <c r="J52" s="6">
        <f t="shared" si="4"/>
        <v>5.8978561241386264E-3</v>
      </c>
      <c r="K52" s="7">
        <f t="shared" si="5"/>
        <v>1.776745082640363E-2</v>
      </c>
    </row>
    <row r="53" spans="1:11" x14ac:dyDescent="0.25">
      <c r="A53">
        <v>20132</v>
      </c>
      <c r="B53" s="5">
        <v>1.43E-2</v>
      </c>
      <c r="C53" s="6">
        <v>9.1000000000000004E-3</v>
      </c>
      <c r="D53" s="7">
        <v>2.3400000000000001E-2</v>
      </c>
      <c r="I53" s="5">
        <f t="shared" si="3"/>
        <v>1.43E-2</v>
      </c>
      <c r="J53" s="6">
        <f t="shared" si="4"/>
        <v>1.0085689830394548E-2</v>
      </c>
      <c r="K53" s="7">
        <f t="shared" si="5"/>
        <v>2.4529915194969165E-2</v>
      </c>
    </row>
    <row r="54" spans="1:11" x14ac:dyDescent="0.25">
      <c r="A54">
        <v>20131</v>
      </c>
      <c r="B54" s="5">
        <v>1.61E-2</v>
      </c>
      <c r="C54" s="6">
        <v>3.8E-3</v>
      </c>
      <c r="D54" s="7">
        <v>1.9900000000000001E-2</v>
      </c>
      <c r="I54" s="5">
        <f t="shared" si="3"/>
        <v>1.61E-2</v>
      </c>
      <c r="J54" s="6">
        <f t="shared" si="4"/>
        <v>2.9072997762464459E-3</v>
      </c>
      <c r="K54" s="7">
        <f t="shared" si="5"/>
        <v>1.9054107302644008E-2</v>
      </c>
    </row>
    <row r="55" spans="1:11" x14ac:dyDescent="0.25">
      <c r="A55">
        <v>20124</v>
      </c>
      <c r="B55" s="5">
        <v>1.5100000000000001E-2</v>
      </c>
      <c r="C55" s="6">
        <v>8.6E-3</v>
      </c>
      <c r="D55" s="7">
        <v>2.3800000000000002E-2</v>
      </c>
      <c r="I55" s="5">
        <f t="shared" si="3"/>
        <v>1.5100000000000001E-2</v>
      </c>
      <c r="J55" s="6">
        <f t="shared" si="4"/>
        <v>3.4669737134170667E-3</v>
      </c>
      <c r="K55" s="7">
        <f t="shared" si="5"/>
        <v>1.8619325016489441E-2</v>
      </c>
    </row>
    <row r="56" spans="1:11" x14ac:dyDescent="0.25">
      <c r="A56">
        <v>20123</v>
      </c>
      <c r="B56" s="5">
        <v>1.4E-2</v>
      </c>
      <c r="C56" s="6">
        <v>3.6200000000000003E-2</v>
      </c>
      <c r="D56" s="7">
        <v>5.0200000000000002E-2</v>
      </c>
      <c r="I56" s="5">
        <f t="shared" si="3"/>
        <v>1.4E-2</v>
      </c>
      <c r="J56" s="6">
        <f t="shared" si="4"/>
        <v>4.1463211735880329E-2</v>
      </c>
      <c r="K56" s="7">
        <f t="shared" si="5"/>
        <v>5.6043696700182721E-2</v>
      </c>
    </row>
    <row r="57" spans="1:11" x14ac:dyDescent="0.25">
      <c r="A57">
        <v>20122</v>
      </c>
      <c r="B57" s="5">
        <v>1.66E-2</v>
      </c>
      <c r="C57" s="6">
        <v>7.9000000000000008E-3</v>
      </c>
      <c r="D57" s="7">
        <v>2.4500000000000001E-2</v>
      </c>
      <c r="I57" s="5">
        <f t="shared" si="3"/>
        <v>1.66E-2</v>
      </c>
      <c r="J57" s="6">
        <f t="shared" si="4"/>
        <v>3.9572406784218056E-3</v>
      </c>
      <c r="K57" s="7">
        <f t="shared" si="5"/>
        <v>2.0622930873683609E-2</v>
      </c>
    </row>
    <row r="58" spans="1:11" x14ac:dyDescent="0.25">
      <c r="A58">
        <v>20121</v>
      </c>
      <c r="B58" s="5">
        <v>1.7100000000000001E-2</v>
      </c>
      <c r="C58" s="6">
        <v>2.9100000000000001E-2</v>
      </c>
      <c r="D58" s="7">
        <v>4.6199999999999998E-2</v>
      </c>
      <c r="I58" s="5">
        <f t="shared" si="3"/>
        <v>1.7100000000000001E-2</v>
      </c>
      <c r="J58" s="6">
        <f t="shared" si="4"/>
        <v>3.7469064597689561E-2</v>
      </c>
      <c r="K58" s="7">
        <f t="shared" si="5"/>
        <v>5.5209785602309935E-2</v>
      </c>
    </row>
    <row r="59" spans="1:11" x14ac:dyDescent="0.25">
      <c r="A59">
        <v>20114</v>
      </c>
      <c r="B59" s="5">
        <v>1.14E-2</v>
      </c>
      <c r="C59" s="6">
        <v>-1.5900000000000001E-2</v>
      </c>
      <c r="D59" s="7">
        <v>-4.4000000000000003E-3</v>
      </c>
      <c r="I59" s="5">
        <f t="shared" si="3"/>
        <v>1.14E-2</v>
      </c>
      <c r="J59" s="6">
        <f t="shared" si="4"/>
        <v>-2.2613849599479853E-2</v>
      </c>
      <c r="K59" s="7">
        <f t="shared" si="5"/>
        <v>-1.1471647484913916E-2</v>
      </c>
    </row>
    <row r="60" spans="1:11" x14ac:dyDescent="0.25">
      <c r="A60">
        <v>20113</v>
      </c>
      <c r="B60" s="5">
        <v>1.2800000000000001E-2</v>
      </c>
      <c r="C60" s="6">
        <v>2.0199999999999999E-2</v>
      </c>
      <c r="D60" s="7">
        <v>3.3000000000000002E-2</v>
      </c>
      <c r="I60" s="5">
        <f t="shared" si="3"/>
        <v>1.2800000000000001E-2</v>
      </c>
      <c r="J60" s="6">
        <f t="shared" si="4"/>
        <v>2.4254346849547387E-2</v>
      </c>
      <c r="K60" s="7">
        <f t="shared" si="5"/>
        <v>3.7364802489221471E-2</v>
      </c>
    </row>
    <row r="61" spans="1:11" x14ac:dyDescent="0.25">
      <c r="A61">
        <v>20112</v>
      </c>
      <c r="B61" s="5">
        <v>1.46E-2</v>
      </c>
      <c r="C61" s="6">
        <v>-1.6000000000000001E-3</v>
      </c>
      <c r="D61" s="7">
        <v>1.2999999999999999E-2</v>
      </c>
      <c r="I61" s="5">
        <f t="shared" si="3"/>
        <v>1.46E-2</v>
      </c>
      <c r="J61" s="6">
        <f t="shared" si="4"/>
        <v>-1.0434012630894543E-2</v>
      </c>
      <c r="K61" s="7">
        <f t="shared" si="5"/>
        <v>4.0136507846944003E-3</v>
      </c>
    </row>
    <row r="62" spans="1:11" x14ac:dyDescent="0.25">
      <c r="A62">
        <v>20111</v>
      </c>
      <c r="B62" s="5">
        <v>1.5900000000000001E-2</v>
      </c>
      <c r="C62" s="6">
        <v>4.5900000000000003E-2</v>
      </c>
      <c r="D62" s="7">
        <v>6.1800000000000001E-2</v>
      </c>
      <c r="I62" s="5">
        <f t="shared" si="3"/>
        <v>1.5900000000000001E-2</v>
      </c>
      <c r="J62" s="6">
        <f t="shared" si="4"/>
        <v>5.5291950270740513E-2</v>
      </c>
      <c r="K62" s="7">
        <f t="shared" si="5"/>
        <v>7.2071092280045379E-2</v>
      </c>
    </row>
    <row r="63" spans="1:11" x14ac:dyDescent="0.25">
      <c r="A63">
        <v>20104</v>
      </c>
      <c r="B63" s="5">
        <v>1.5100000000000001E-2</v>
      </c>
      <c r="C63" s="6">
        <v>-4.5999999999999999E-3</v>
      </c>
      <c r="D63" s="7">
        <v>1.06E-2</v>
      </c>
      <c r="I63" s="5">
        <f t="shared" si="3"/>
        <v>1.5100000000000001E-2</v>
      </c>
      <c r="J63" s="6">
        <f t="shared" si="4"/>
        <v>-1.2708693699094777E-2</v>
      </c>
      <c r="K63" s="7">
        <f t="shared" si="5"/>
        <v>2.1994050260487619E-3</v>
      </c>
    </row>
    <row r="64" spans="1:11" x14ac:dyDescent="0.25">
      <c r="A64">
        <v>20103</v>
      </c>
      <c r="B64" s="5">
        <v>1.35E-2</v>
      </c>
      <c r="C64" s="6">
        <v>3.9E-2</v>
      </c>
      <c r="D64" s="7">
        <v>5.2600000000000001E-2</v>
      </c>
      <c r="I64" s="5">
        <f t="shared" si="3"/>
        <v>1.35E-2</v>
      </c>
      <c r="J64" s="6">
        <f t="shared" si="4"/>
        <v>4.7982796001520125E-2</v>
      </c>
      <c r="K64" s="7">
        <f t="shared" si="5"/>
        <v>6.213056374754089E-2</v>
      </c>
    </row>
    <row r="65" spans="1:11" x14ac:dyDescent="0.25">
      <c r="A65">
        <v>20102</v>
      </c>
      <c r="B65" s="5">
        <v>1.46E-2</v>
      </c>
      <c r="C65" s="6">
        <v>-9.2999999999999992E-3</v>
      </c>
      <c r="D65" s="7">
        <v>5.3E-3</v>
      </c>
      <c r="I65" s="5">
        <f t="shared" si="3"/>
        <v>1.46E-2</v>
      </c>
      <c r="J65" s="6">
        <f t="shared" si="4"/>
        <v>-2.1909390660518942E-2</v>
      </c>
      <c r="K65" s="7">
        <f t="shared" si="5"/>
        <v>-7.6292677641625062E-3</v>
      </c>
    </row>
    <row r="66" spans="1:11" x14ac:dyDescent="0.25">
      <c r="A66">
        <v>20101</v>
      </c>
      <c r="B66" s="5">
        <v>1.6899999999999998E-2</v>
      </c>
      <c r="C66" s="6">
        <v>5.8500000000000003E-2</v>
      </c>
      <c r="D66" s="7">
        <v>7.5399999999999995E-2</v>
      </c>
      <c r="I66" s="5">
        <f t="shared" si="3"/>
        <v>1.6899999999999998E-2</v>
      </c>
      <c r="J66" s="6">
        <f t="shared" si="4"/>
        <v>7.7414085990778411E-2</v>
      </c>
      <c r="K66" s="7">
        <f t="shared" si="5"/>
        <v>9.5622384044022457E-2</v>
      </c>
    </row>
    <row r="67" spans="1:11" x14ac:dyDescent="0.25">
      <c r="A67">
        <v>20094</v>
      </c>
      <c r="B67" s="5">
        <v>1.47E-2</v>
      </c>
      <c r="C67" s="6">
        <v>-4.3200000000000002E-2</v>
      </c>
      <c r="D67" s="7">
        <v>-2.8500000000000001E-2</v>
      </c>
      <c r="I67" s="5">
        <f t="shared" si="3"/>
        <v>1.47E-2</v>
      </c>
      <c r="J67" s="6">
        <f t="shared" si="4"/>
        <v>-2.7503354399000018E-2</v>
      </c>
      <c r="K67" s="7">
        <f t="shared" si="5"/>
        <v>-1.320765370866539E-2</v>
      </c>
    </row>
    <row r="68" spans="1:11" x14ac:dyDescent="0.25">
      <c r="A68">
        <v>20093</v>
      </c>
      <c r="B68" s="5">
        <v>1.32E-2</v>
      </c>
      <c r="C68" s="6">
        <v>-0.12759999999999999</v>
      </c>
      <c r="D68" s="7">
        <v>-0.1144</v>
      </c>
      <c r="I68" s="5">
        <f t="shared" si="3"/>
        <v>1.32E-2</v>
      </c>
      <c r="J68" s="6">
        <f t="shared" si="4"/>
        <v>-0.14878303239281868</v>
      </c>
      <c r="K68" s="7">
        <f t="shared" si="5"/>
        <v>-0.13754696842040381</v>
      </c>
    </row>
    <row r="69" spans="1:11" x14ac:dyDescent="0.25">
      <c r="A69">
        <v>20092</v>
      </c>
      <c r="B69" s="5">
        <v>1.54E-2</v>
      </c>
      <c r="C69" s="6">
        <v>-1.37E-2</v>
      </c>
      <c r="D69" s="7">
        <v>1.6999999999999999E-3</v>
      </c>
      <c r="I69" s="5">
        <f t="shared" si="3"/>
        <v>1.54E-2</v>
      </c>
      <c r="J69" s="6">
        <f t="shared" si="4"/>
        <v>-1.4778679437035544E-2</v>
      </c>
      <c r="K69" s="7">
        <f t="shared" si="5"/>
        <v>3.9372889963407154E-4</v>
      </c>
    </row>
    <row r="70" spans="1:11" x14ac:dyDescent="0.25">
      <c r="A70">
        <v>20091</v>
      </c>
      <c r="B70" s="5">
        <v>1.5699999999999999E-2</v>
      </c>
      <c r="C70" s="6">
        <v>-7.9000000000000008E-3</v>
      </c>
      <c r="D70" s="7">
        <v>7.7999999999999996E-3</v>
      </c>
      <c r="I70" s="5">
        <f t="shared" si="3"/>
        <v>1.5699999999999999E-2</v>
      </c>
      <c r="J70" s="6">
        <f t="shared" si="4"/>
        <v>-2.748522554383981E-4</v>
      </c>
      <c r="K70" s="7">
        <f t="shared" si="5"/>
        <v>1.5420832564151166E-2</v>
      </c>
    </row>
    <row r="71" spans="1:11" x14ac:dyDescent="0.25">
      <c r="A71">
        <v>20084</v>
      </c>
      <c r="B71" s="5">
        <v>1.5800000000000002E-2</v>
      </c>
      <c r="C71" s="6">
        <v>-4.8899999999999999E-2</v>
      </c>
      <c r="D71" s="7">
        <v>-3.3099999999999997E-2</v>
      </c>
      <c r="I71" s="5">
        <f t="shared" si="3"/>
        <v>1.5800000000000002E-2</v>
      </c>
      <c r="J71" s="6">
        <f t="shared" si="4"/>
        <v>-5.7510837574956147E-2</v>
      </c>
      <c r="K71" s="7">
        <f t="shared" ref="K71:K75" si="6">(1+I71)*(1+J71)-1</f>
        <v>-4.2619508808640405E-2</v>
      </c>
    </row>
    <row r="72" spans="1:11" x14ac:dyDescent="0.25">
      <c r="A72">
        <v>20083</v>
      </c>
      <c r="B72" s="5">
        <v>7.7999999999999996E-3</v>
      </c>
      <c r="C72" s="6">
        <v>-2.5999999999999999E-3</v>
      </c>
      <c r="D72" s="7">
        <v>5.1000000000000004E-3</v>
      </c>
      <c r="I72" s="5">
        <f t="shared" si="3"/>
        <v>7.7999999999999996E-3</v>
      </c>
      <c r="J72" s="6">
        <f t="shared" si="4"/>
        <v>2.8677888704905156E-3</v>
      </c>
      <c r="K72" s="7">
        <f t="shared" si="6"/>
        <v>1.0690157623680197E-2</v>
      </c>
    </row>
    <row r="73" spans="1:11" x14ac:dyDescent="0.25">
      <c r="A73">
        <v>20082</v>
      </c>
      <c r="B73" s="5">
        <v>1.18E-2</v>
      </c>
      <c r="C73" s="6">
        <v>-3.2000000000000001E-2</v>
      </c>
      <c r="D73" s="7">
        <v>-2.0199999999999999E-2</v>
      </c>
      <c r="I73" s="5">
        <f t="shared" si="3"/>
        <v>1.18E-2</v>
      </c>
      <c r="J73" s="6">
        <f t="shared" si="4"/>
        <v>-3.7374799263849519E-2</v>
      </c>
      <c r="K73" s="7">
        <f t="shared" si="6"/>
        <v>-2.6015821895162938E-2</v>
      </c>
    </row>
    <row r="74" spans="1:11" x14ac:dyDescent="0.25">
      <c r="A74">
        <v>20081</v>
      </c>
      <c r="B74" s="5">
        <v>1.6199999999999999E-2</v>
      </c>
      <c r="C74" s="6">
        <v>-3.0999999999999999E-3</v>
      </c>
      <c r="D74" s="7">
        <v>1.2999999999999999E-2</v>
      </c>
      <c r="I74" s="5">
        <f t="shared" si="3"/>
        <v>1.6199999999999999E-2</v>
      </c>
      <c r="J74" s="6">
        <f t="shared" si="4"/>
        <v>1.2705115121267726E-3</v>
      </c>
      <c r="K74" s="7">
        <f t="shared" si="6"/>
        <v>1.7491093798623236E-2</v>
      </c>
    </row>
    <row r="75" spans="1:11" x14ac:dyDescent="0.25">
      <c r="A75">
        <v>20074</v>
      </c>
      <c r="B75" s="8">
        <v>1.37E-2</v>
      </c>
      <c r="C75" s="9">
        <v>-2.6599999999999999E-2</v>
      </c>
      <c r="D75" s="10">
        <v>-1.29E-2</v>
      </c>
      <c r="I75" s="8">
        <f t="shared" si="3"/>
        <v>1.37E-2</v>
      </c>
      <c r="J75" s="9">
        <f t="shared" si="4"/>
        <v>-3.1547047073300943E-2</v>
      </c>
      <c r="K75" s="10">
        <f t="shared" si="6"/>
        <v>-1.8279241618205044E-2</v>
      </c>
    </row>
    <row r="76" spans="1:11" x14ac:dyDescent="0.25">
      <c r="I76" s="6"/>
      <c r="J76" s="6"/>
      <c r="K76" s="6"/>
    </row>
    <row r="77" spans="1:11" x14ac:dyDescent="0.25">
      <c r="I77" s="6"/>
      <c r="J77" s="6"/>
      <c r="K77" s="6"/>
    </row>
    <row r="78" spans="1:11" x14ac:dyDescent="0.25">
      <c r="I78" s="6"/>
      <c r="J78" s="6"/>
      <c r="K78" s="6"/>
    </row>
    <row r="79" spans="1:11" x14ac:dyDescent="0.25">
      <c r="I79" s="6"/>
      <c r="J79" s="6"/>
      <c r="K79" s="6"/>
    </row>
    <row r="80" spans="1:11" x14ac:dyDescent="0.25">
      <c r="I80" s="6"/>
      <c r="J80" s="6"/>
      <c r="K80" s="6"/>
    </row>
    <row r="81" spans="9:11" x14ac:dyDescent="0.25">
      <c r="I81" s="6"/>
      <c r="J81" s="6"/>
      <c r="K81" s="6"/>
    </row>
    <row r="82" spans="9:11" x14ac:dyDescent="0.25">
      <c r="I82" s="6"/>
      <c r="J82" s="6"/>
      <c r="K82" s="6"/>
    </row>
    <row r="83" spans="9:11" x14ac:dyDescent="0.25">
      <c r="I83" s="6"/>
      <c r="J83" s="6"/>
      <c r="K83" s="6"/>
    </row>
    <row r="84" spans="9:11" x14ac:dyDescent="0.25">
      <c r="I84" s="6"/>
      <c r="J84" s="6"/>
      <c r="K84" s="6"/>
    </row>
    <row r="85" spans="9:11" x14ac:dyDescent="0.25">
      <c r="I85" s="6"/>
      <c r="J85" s="6"/>
      <c r="K85" s="6"/>
    </row>
    <row r="86" spans="9:11" x14ac:dyDescent="0.25">
      <c r="I86" s="6"/>
      <c r="J86" s="6"/>
      <c r="K86" s="6"/>
    </row>
    <row r="87" spans="9:11" x14ac:dyDescent="0.25">
      <c r="I87" s="6"/>
      <c r="J87" s="6"/>
      <c r="K87" s="6"/>
    </row>
    <row r="88" spans="9:11" x14ac:dyDescent="0.25">
      <c r="I88" s="6"/>
      <c r="J88" s="6"/>
      <c r="K88" s="6"/>
    </row>
    <row r="89" spans="9:11" x14ac:dyDescent="0.25">
      <c r="I89" s="6"/>
      <c r="J89" s="6"/>
      <c r="K89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EffFrontInputs</vt:lpstr>
      <vt:lpstr>Covariance Matrix</vt:lpstr>
      <vt:lpstr>Summary</vt:lpstr>
      <vt:lpstr>Apartment</vt:lpstr>
      <vt:lpstr>Industrial</vt:lpstr>
      <vt:lpstr>Office</vt:lpstr>
      <vt:lpstr>Retail</vt:lpstr>
      <vt:lpstr>DataCenter</vt:lpstr>
      <vt:lpstr>Hotel</vt:lpstr>
      <vt:lpstr>LifeScience</vt:lpstr>
      <vt:lpstr>Manufactured</vt:lpstr>
      <vt:lpstr>MedicalOffice</vt:lpstr>
      <vt:lpstr>SFR</vt:lpstr>
      <vt:lpstr>Seniors</vt:lpstr>
      <vt:lpstr>Storage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Prashant Tewari</cp:lastModifiedBy>
  <dcterms:created xsi:type="dcterms:W3CDTF">2025-03-25T15:29:36Z</dcterms:created>
  <dcterms:modified xsi:type="dcterms:W3CDTF">2025-07-31T17:14:36Z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2025-07-22T18:25:42Z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61b9a187-3aa8-4565-9c29-f3b80e770f99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