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js23\Documents\R\MFO Annual Summary\"/>
    </mc:Choice>
  </mc:AlternateContent>
  <xr:revisionPtr revIDLastSave="0" documentId="13_ncr:1_{4A7629EA-0F4A-468E-8B29-BD77A4F0AF33}" xr6:coauthVersionLast="47" xr6:coauthVersionMax="47" xr10:uidLastSave="{00000000-0000-0000-0000-000000000000}"/>
  <bookViews>
    <workbookView xWindow="-120" yWindow="-120" windowWidth="29040" windowHeight="17520" tabRatio="730" firstSheet="7" activeTab="14" xr2:uid="{00000000-000D-0000-FFFF-FFFF00000000}"/>
  </bookViews>
  <sheets>
    <sheet name="Table of Contents" sheetId="18" r:id="rId1"/>
    <sheet name="state wide metrics request" sheetId="1" r:id="rId2"/>
    <sheet name="source of requests" sheetId="2" r:id="rId3"/>
    <sheet name="region and county outputs" sheetId="3" r:id="rId4"/>
    <sheet name="why own land" sheetId="4" r:id="rId5"/>
    <sheet name="typology" sheetId="5" r:id="rId6"/>
    <sheet name="report acres years outputs" sheetId="6" r:id="rId7"/>
    <sheet name="investments" sheetId="7" r:id="rId8"/>
    <sheet name="report why own" sheetId="8" r:id="rId9"/>
    <sheet name="plans and specialists" sheetId="9" r:id="rId10"/>
    <sheet name="kasa discussed" sheetId="10" r:id="rId11"/>
    <sheet name="products discussed" sheetId="11" r:id="rId12"/>
    <sheet name="admin tasks" sheetId="12" r:id="rId13"/>
    <sheet name="mgmt tasks" sheetId="13" r:id="rId14"/>
    <sheet name="educ" sheetId="14" r:id="rId15"/>
    <sheet name="membership" sheetId="15" r:id="rId16"/>
    <sheet name="join" sheetId="16" r:id="rId17"/>
    <sheet name="vol names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4" l="1"/>
  <c r="I14" i="14"/>
  <c r="I15" i="14"/>
  <c r="I16" i="14"/>
  <c r="I12" i="14"/>
  <c r="F22" i="5"/>
  <c r="G17" i="5"/>
  <c r="G16" i="5"/>
  <c r="G15" i="5"/>
  <c r="G14" i="5"/>
  <c r="G13" i="5"/>
  <c r="F17" i="5"/>
  <c r="F16" i="5"/>
  <c r="F15" i="5"/>
  <c r="F14" i="5"/>
  <c r="F13" i="5"/>
  <c r="D7" i="5"/>
  <c r="E7" i="5"/>
  <c r="F7" i="5"/>
  <c r="G7" i="5"/>
  <c r="C7" i="5"/>
  <c r="I3" i="7"/>
  <c r="I2" i="7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2" i="13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" i="10"/>
  <c r="I4" i="12"/>
  <c r="I3" i="12"/>
  <c r="I23" i="12"/>
  <c r="I20" i="12"/>
  <c r="I22" i="12"/>
  <c r="I5" i="12"/>
  <c r="I19" i="12"/>
  <c r="I18" i="12"/>
  <c r="I17" i="12"/>
  <c r="I21" i="12"/>
  <c r="I16" i="12"/>
  <c r="I3" i="9"/>
  <c r="I4" i="9"/>
  <c r="I5" i="9"/>
  <c r="I6" i="9"/>
  <c r="I7" i="9"/>
  <c r="I8" i="9"/>
  <c r="I9" i="9"/>
  <c r="I10" i="9"/>
  <c r="I11" i="9"/>
  <c r="I12" i="9"/>
  <c r="I13" i="9"/>
  <c r="I2" i="9"/>
  <c r="J7" i="1"/>
  <c r="F7" i="1"/>
  <c r="G7" i="1"/>
  <c r="H7" i="1"/>
  <c r="I7" i="1"/>
  <c r="D7" i="1"/>
  <c r="E7" i="1"/>
  <c r="C7" i="1"/>
</calcChain>
</file>

<file path=xl/sharedStrings.xml><?xml version="1.0" encoding="utf-8"?>
<sst xmlns="http://schemas.openxmlformats.org/spreadsheetml/2006/main" count="1108" uniqueCount="519">
  <si>
    <t/>
  </si>
  <si>
    <t>region</t>
  </si>
  <si>
    <t>Number_Requests</t>
  </si>
  <si>
    <t>Wooded_Acres_Requested</t>
  </si>
  <si>
    <t>Counties_With_Requests</t>
  </si>
  <si>
    <t>Live_on_Property_(pct)</t>
  </si>
  <si>
    <t>Number_of_Reports</t>
  </si>
  <si>
    <t>Wooded_Acres_Reported</t>
  </si>
  <si>
    <t>Counties_With_Reports</t>
  </si>
  <si>
    <t>PCT_Reports</t>
  </si>
  <si>
    <t>1</t>
  </si>
  <si>
    <t>Capital_E_ADK</t>
  </si>
  <si>
    <t>2</t>
  </si>
  <si>
    <t>Catskill_L_Hudson</t>
  </si>
  <si>
    <t>3</t>
  </si>
  <si>
    <t>Central_W_ADK</t>
  </si>
  <si>
    <t>4</t>
  </si>
  <si>
    <t>Northwest</t>
  </si>
  <si>
    <t>5</t>
  </si>
  <si>
    <t>Southern_Tier</t>
  </si>
  <si>
    <t>source</t>
  </si>
  <si>
    <t>TOTAL</t>
  </si>
  <si>
    <t>Postcard</t>
  </si>
  <si>
    <t>CCE</t>
  </si>
  <si>
    <t>Other</t>
  </si>
  <si>
    <t>Fair</t>
  </si>
  <si>
    <t>NYFOA</t>
  </si>
  <si>
    <t>6</t>
  </si>
  <si>
    <t>Brochure</t>
  </si>
  <si>
    <t>7</t>
  </si>
  <si>
    <t>Agency</t>
  </si>
  <si>
    <t>8</t>
  </si>
  <si>
    <t>Forester</t>
  </si>
  <si>
    <t>9</t>
  </si>
  <si>
    <t>News_Radio</t>
  </si>
  <si>
    <t>county_owner</t>
  </si>
  <si>
    <t>n</t>
  </si>
  <si>
    <t>AVG_acres</t>
  </si>
  <si>
    <t>TOT_acres</t>
  </si>
  <si>
    <t>AVG_yrs_owned</t>
  </si>
  <si>
    <t>Montgomery</t>
  </si>
  <si>
    <t>Hamilton</t>
  </si>
  <si>
    <t>Franklin</t>
  </si>
  <si>
    <t>Schenectady</t>
  </si>
  <si>
    <t>Essex</t>
  </si>
  <si>
    <t>Warren</t>
  </si>
  <si>
    <t>Washington</t>
  </si>
  <si>
    <t>Fulton</t>
  </si>
  <si>
    <t>Clinton</t>
  </si>
  <si>
    <t>10</t>
  </si>
  <si>
    <t>Albany</t>
  </si>
  <si>
    <t>11</t>
  </si>
  <si>
    <t>Saratoga</t>
  </si>
  <si>
    <t>12</t>
  </si>
  <si>
    <t>Rensselaer</t>
  </si>
  <si>
    <t>13</t>
  </si>
  <si>
    <t>TOTAL/AVG</t>
  </si>
  <si>
    <t>14</t>
  </si>
  <si>
    <t>Westchester</t>
  </si>
  <si>
    <t>15</t>
  </si>
  <si>
    <t>Putnam</t>
  </si>
  <si>
    <t>16</t>
  </si>
  <si>
    <t>Orange</t>
  </si>
  <si>
    <t>17</t>
  </si>
  <si>
    <t>Schoharie</t>
  </si>
  <si>
    <t>18</t>
  </si>
  <si>
    <t>Delaware</t>
  </si>
  <si>
    <t>19</t>
  </si>
  <si>
    <t>Dutchess</t>
  </si>
  <si>
    <t>20</t>
  </si>
  <si>
    <t>Otsego</t>
  </si>
  <si>
    <t>21</t>
  </si>
  <si>
    <t>Sullivan</t>
  </si>
  <si>
    <t>22</t>
  </si>
  <si>
    <t>Greene</t>
  </si>
  <si>
    <t>23</t>
  </si>
  <si>
    <t>Ulster</t>
  </si>
  <si>
    <t>24</t>
  </si>
  <si>
    <t>Columbia</t>
  </si>
  <si>
    <t>25</t>
  </si>
  <si>
    <t>26</t>
  </si>
  <si>
    <t>Herkimer</t>
  </si>
  <si>
    <t>27</t>
  </si>
  <si>
    <t>Cayuga</t>
  </si>
  <si>
    <t>28</t>
  </si>
  <si>
    <t>Lewis</t>
  </si>
  <si>
    <t>29</t>
  </si>
  <si>
    <t>Oneida</t>
  </si>
  <si>
    <t>30</t>
  </si>
  <si>
    <t>Jefferson</t>
  </si>
  <si>
    <t>31</t>
  </si>
  <si>
    <t>Onondaga</t>
  </si>
  <si>
    <t>32</t>
  </si>
  <si>
    <t>St Lawrence</t>
  </si>
  <si>
    <t>33</t>
  </si>
  <si>
    <t>Oswego</t>
  </si>
  <si>
    <t>34</t>
  </si>
  <si>
    <t>Madison</t>
  </si>
  <si>
    <t>35</t>
  </si>
  <si>
    <t>36</t>
  </si>
  <si>
    <t>Genesee</t>
  </si>
  <si>
    <t>37</t>
  </si>
  <si>
    <t>Orleans</t>
  </si>
  <si>
    <t>38</t>
  </si>
  <si>
    <t>Seneca</t>
  </si>
  <si>
    <t>39</t>
  </si>
  <si>
    <t>Niagara</t>
  </si>
  <si>
    <t>40</t>
  </si>
  <si>
    <t>Erie</t>
  </si>
  <si>
    <t>41</t>
  </si>
  <si>
    <t>Wayne</t>
  </si>
  <si>
    <t>42</t>
  </si>
  <si>
    <t>Yates</t>
  </si>
  <si>
    <t>43</t>
  </si>
  <si>
    <t>Livingston</t>
  </si>
  <si>
    <t>44</t>
  </si>
  <si>
    <t>Ontario</t>
  </si>
  <si>
    <t>45</t>
  </si>
  <si>
    <t>Wyoming</t>
  </si>
  <si>
    <t>46</t>
  </si>
  <si>
    <t>Monroe</t>
  </si>
  <si>
    <t>47</t>
  </si>
  <si>
    <t>48</t>
  </si>
  <si>
    <t>Cortland</t>
  </si>
  <si>
    <t>49</t>
  </si>
  <si>
    <t>Schuyler</t>
  </si>
  <si>
    <t>50</t>
  </si>
  <si>
    <t>Chautauqua</t>
  </si>
  <si>
    <t>51</t>
  </si>
  <si>
    <t>Chemung</t>
  </si>
  <si>
    <t>52</t>
  </si>
  <si>
    <t>Tioga</t>
  </si>
  <si>
    <t>53</t>
  </si>
  <si>
    <t>Chenango</t>
  </si>
  <si>
    <t>54</t>
  </si>
  <si>
    <t>Broome</t>
  </si>
  <si>
    <t>55</t>
  </si>
  <si>
    <t>Cattaraugus</t>
  </si>
  <si>
    <t>56</t>
  </si>
  <si>
    <t>Tompkins</t>
  </si>
  <si>
    <t>57</t>
  </si>
  <si>
    <t>Steuben</t>
  </si>
  <si>
    <t>58</t>
  </si>
  <si>
    <t>Allegany</t>
  </si>
  <si>
    <t>59</t>
  </si>
  <si>
    <t>Why_Own</t>
  </si>
  <si>
    <t>AVERAGE</t>
  </si>
  <si>
    <t>Beauty_Scenery</t>
  </si>
  <si>
    <t>Nature_Biodiversity</t>
  </si>
  <si>
    <t>Privacy</t>
  </si>
  <si>
    <t>Recreation</t>
  </si>
  <si>
    <t>Pass_to_Heirs</t>
  </si>
  <si>
    <t>Land_Invest</t>
  </si>
  <si>
    <t>Hunting</t>
  </si>
  <si>
    <t>Timber_Products</t>
  </si>
  <si>
    <t>typology</t>
  </si>
  <si>
    <t>retreat</t>
  </si>
  <si>
    <t>working</t>
  </si>
  <si>
    <t>other</t>
  </si>
  <si>
    <t>income</t>
  </si>
  <si>
    <t>invest</t>
  </si>
  <si>
    <t>Miles_Round_Trip</t>
  </si>
  <si>
    <t>Hours</t>
  </si>
  <si>
    <t>visits</t>
  </si>
  <si>
    <t>Privacy_Rural_Setting</t>
  </si>
  <si>
    <t>Wildlife_Viewing</t>
  </si>
  <si>
    <t>Timber</t>
  </si>
  <si>
    <t>Part_of_Property</t>
  </si>
  <si>
    <t>Firewood</t>
  </si>
  <si>
    <t>Agroforestry</t>
  </si>
  <si>
    <t>plan_spec</t>
  </si>
  <si>
    <t>Plan_Written</t>
  </si>
  <si>
    <t>Plan_Unwritten</t>
  </si>
  <si>
    <t>Plan_Intended</t>
  </si>
  <si>
    <t>No_Plan_or_Intention</t>
  </si>
  <si>
    <t>Discussed_Stewardship_Plans</t>
  </si>
  <si>
    <t>Discussed_480a_Plans</t>
  </si>
  <si>
    <t>Discussed_Estate_Legacy_Plans</t>
  </si>
  <si>
    <t>Discussed_Contacting_Forester</t>
  </si>
  <si>
    <t>Discussed_Contacting_Surveyor</t>
  </si>
  <si>
    <t>Discussed_Contacting_Entomologist</t>
  </si>
  <si>
    <t>Discussed_Contacting_Plant_Control_Specialist</t>
  </si>
  <si>
    <t>Discussed_Contacting_Logger</t>
  </si>
  <si>
    <t>kasa</t>
  </si>
  <si>
    <t>Discussed_Regeneration</t>
  </si>
  <si>
    <t>Discussed_Woodlot_Health</t>
  </si>
  <si>
    <t>Discussed_Owner_Objectives</t>
  </si>
  <si>
    <t>Discussed_Deer_Impacts</t>
  </si>
  <si>
    <t>Discussed_Biodiversity</t>
  </si>
  <si>
    <t>Discussed_Veg_Mgmt</t>
  </si>
  <si>
    <t>Discussed_Tree_ID</t>
  </si>
  <si>
    <t>Discussed_Thinning_for_Productivity</t>
  </si>
  <si>
    <t>Discussed_Habitat</t>
  </si>
  <si>
    <t>Discussed_Insects</t>
  </si>
  <si>
    <t>Discussed_Trails</t>
  </si>
  <si>
    <t>Discussed_Herbicides</t>
  </si>
  <si>
    <t>Discussed_Chainsaw_Safety</t>
  </si>
  <si>
    <t>Discussed_Hunting</t>
  </si>
  <si>
    <t>Discussed_Episodic_Events</t>
  </si>
  <si>
    <t>Discussed_Streams</t>
  </si>
  <si>
    <t>Discussed_More_Deer</t>
  </si>
  <si>
    <t>Discussed_Vernal_Pools</t>
  </si>
  <si>
    <t>Discussed_Ponds</t>
  </si>
  <si>
    <t>Discussed_Hunter_Mgmt</t>
  </si>
  <si>
    <t>Discussed_Planting_Hdwds</t>
  </si>
  <si>
    <t>Discussed_Planting_Conifers</t>
  </si>
  <si>
    <t>Discussed_Timber_Theft</t>
  </si>
  <si>
    <t>product</t>
  </si>
  <si>
    <t>Discussed_Producing_Personal_Firewood</t>
  </si>
  <si>
    <t>Discussed_Producing_Timber</t>
  </si>
  <si>
    <t>Discussed_Producing_Mushrooms</t>
  </si>
  <si>
    <t>Discussed_Producing_Income</t>
  </si>
  <si>
    <t>Discussed_Producing_Maple</t>
  </si>
  <si>
    <t>Discussed_Producing_Silvopasture</t>
  </si>
  <si>
    <t>Discussed_Producing_Ginseng</t>
  </si>
  <si>
    <t>Discussed_Producing_Commercial_Firewood</t>
  </si>
  <si>
    <t>Discussed_Producing_Christmas_Trees</t>
  </si>
  <si>
    <t>admin</t>
  </si>
  <si>
    <t>act_Contact_Forester</t>
  </si>
  <si>
    <t>act_Write_Mgmt_Plan</t>
  </si>
  <si>
    <t>act_Write_Owner_Objectives</t>
  </si>
  <si>
    <t>act_Obtain_Cost_Share</t>
  </si>
  <si>
    <t>act_Contact_Plant_Control_Specialist</t>
  </si>
  <si>
    <t>act_Contact_Logger</t>
  </si>
  <si>
    <t>act_Write_Estate_Plan</t>
  </si>
  <si>
    <t>act_Contact_Land_Trust</t>
  </si>
  <si>
    <t>act_Contact_Estate_Planner</t>
  </si>
  <si>
    <t>act_Contact_Surveyor</t>
  </si>
  <si>
    <t>act_Contact_Entomologist</t>
  </si>
  <si>
    <t>mgmt</t>
  </si>
  <si>
    <t>FVM_Mechanical</t>
  </si>
  <si>
    <t>Thin_Woods</t>
  </si>
  <si>
    <t>Mgmt_Habitat</t>
  </si>
  <si>
    <t>Plantation_Establishment</t>
  </si>
  <si>
    <t>Manage_Create_Trails</t>
  </si>
  <si>
    <t>Use_Collect_Firewood</t>
  </si>
  <si>
    <t>FVM_Chemical</t>
  </si>
  <si>
    <t>Produce_Firewood</t>
  </si>
  <si>
    <t>Plantation_Protection</t>
  </si>
  <si>
    <t>Install_Deer_Fence</t>
  </si>
  <si>
    <t>Produce_Timber</t>
  </si>
  <si>
    <t>Harvest_Personal_Timber</t>
  </si>
  <si>
    <t>Increase_Deer_Hunting</t>
  </si>
  <si>
    <t>Arrange_Commercial_Harvest</t>
  </si>
  <si>
    <t>Mark_Property_Boundaries</t>
  </si>
  <si>
    <t>Create_Manage_Ponds</t>
  </si>
  <si>
    <t>Prune_Release_Apple_Trees</t>
  </si>
  <si>
    <t>Manage_Hunters</t>
  </si>
  <si>
    <t>Produce_Maple</t>
  </si>
  <si>
    <t>Produce_Mushrooms</t>
  </si>
  <si>
    <t>Monitor_Forest_Insects</t>
  </si>
  <si>
    <t>Install_Food_Plots</t>
  </si>
  <si>
    <t>Mgmt_Vernal_Pools</t>
  </si>
  <si>
    <t>Produce_Ginseng</t>
  </si>
  <si>
    <t>Produce_Silvopasture</t>
  </si>
  <si>
    <t>Survey_Property</t>
  </si>
  <si>
    <t>Mgmt_BMPs</t>
  </si>
  <si>
    <t>Produce_Hunting_Lease</t>
  </si>
  <si>
    <t>Participate_Timber_Contest</t>
  </si>
  <si>
    <t>educ</t>
  </si>
  <si>
    <t>educ_Written_Material_Internet</t>
  </si>
  <si>
    <t>educ_NYFOA</t>
  </si>
  <si>
    <t>educ_Written_Material_Print</t>
  </si>
  <si>
    <t>educ_Events_and_Workshops</t>
  </si>
  <si>
    <t>educ_Webinars_and_Video</t>
  </si>
  <si>
    <t>Member_of_none_listed</t>
  </si>
  <si>
    <t>Member_of_TNC</t>
  </si>
  <si>
    <t>Member_of_NYFOA</t>
  </si>
  <si>
    <t>Member_of_Land_Trust</t>
  </si>
  <si>
    <t>Member_of_CFA</t>
  </si>
  <si>
    <t>Member_of_Sierra_Club</t>
  </si>
  <si>
    <t>Member_of_Natl_Wild_Turkey</t>
  </si>
  <si>
    <t>Member_of_Amer_Chestnut_Foundation</t>
  </si>
  <si>
    <t>Member_of_Ruffed_Grouse_Society</t>
  </si>
  <si>
    <t>Member_of_Audubon</t>
  </si>
  <si>
    <t>Member_of_Tree_Farm</t>
  </si>
  <si>
    <t>join</t>
  </si>
  <si>
    <t>Will_join_NYFOA</t>
  </si>
  <si>
    <t>Will_join_none_listed</t>
  </si>
  <si>
    <t>Will_join_Land_Trust</t>
  </si>
  <si>
    <t>Will_join_CFA</t>
  </si>
  <si>
    <t>Will_join_Audubon</t>
  </si>
  <si>
    <t>Will_join_Amer_Chestnut_Foundation</t>
  </si>
  <si>
    <t>Will_join_Ruffed_Grouse_Society</t>
  </si>
  <si>
    <t>Will_join_Natl_Wild_Turkey</t>
  </si>
  <si>
    <t>Will_join_Sierra_Club</t>
  </si>
  <si>
    <t>Will_join_TNC</t>
  </si>
  <si>
    <t>Will_join_Tree_Farm</t>
  </si>
  <si>
    <t>Christopher Dorando - 6</t>
  </si>
  <si>
    <t>Kurt and Kristie Edwards - 4</t>
  </si>
  <si>
    <t>William Krazinski - 4</t>
  </si>
  <si>
    <t>Drew Caprood - 3</t>
  </si>
  <si>
    <t>Eric Lawson - 2</t>
  </si>
  <si>
    <t>Gary R Goff - 2</t>
  </si>
  <si>
    <t>Mary Marchewka - 2</t>
  </si>
  <si>
    <t>Bill Krazinski - 1</t>
  </si>
  <si>
    <t>Bruce Bennett - 1</t>
  </si>
  <si>
    <t>Ellen Graf - 1</t>
  </si>
  <si>
    <t>Jennifer Michelle - 1</t>
  </si>
  <si>
    <t>Jim Lieberum - 1</t>
  </si>
  <si>
    <t>Kristopher Williams - 1</t>
  </si>
  <si>
    <t>Kurt Edwards - 1</t>
  </si>
  <si>
    <t>Walter Kersch - 1</t>
  </si>
  <si>
    <t>Jeremy Bean - 5</t>
  </si>
  <si>
    <t>jonathan farber - 5</t>
  </si>
  <si>
    <t>James Stevenson - 4</t>
  </si>
  <si>
    <t>Teresa Golden - 4</t>
  </si>
  <si>
    <t>Angela Attia - 3</t>
  </si>
  <si>
    <t>Devon Russ - 3</t>
  </si>
  <si>
    <t>Langdon Morris - 3</t>
  </si>
  <si>
    <t>Michael Brown - 3</t>
  </si>
  <si>
    <t>Peter Paden - 3</t>
  </si>
  <si>
    <t>Shane Stevens - 3</t>
  </si>
  <si>
    <t>Arianna Ferrario - 2</t>
  </si>
  <si>
    <t>Elizabeth Green - 2</t>
  </si>
  <si>
    <t>Frank Winkler - 2</t>
  </si>
  <si>
    <t>Jono Oliver - 2</t>
  </si>
  <si>
    <t>Julie McGanney - 2</t>
  </si>
  <si>
    <t>Kieran Fagan - 2</t>
  </si>
  <si>
    <t>Parker Stephenson - 2</t>
  </si>
  <si>
    <t>Paul Mendelsohn - 2</t>
  </si>
  <si>
    <t>Stacey Kazacos - 2</t>
  </si>
  <si>
    <t>Tim Kennelty - 2</t>
  </si>
  <si>
    <t>Zachary Schymura - 2</t>
  </si>
  <si>
    <t>Allan Aujero - 1</t>
  </si>
  <si>
    <t>Annabel Roberts McMichael - 1</t>
  </si>
  <si>
    <t>Annie Hsu - 1</t>
  </si>
  <si>
    <t>Boria Sax - 1</t>
  </si>
  <si>
    <t>Dan Loder - 1</t>
  </si>
  <si>
    <t>Dan Palm - 1</t>
  </si>
  <si>
    <t>Devin Merkley - 1</t>
  </si>
  <si>
    <t>Devin Russ - 1</t>
  </si>
  <si>
    <t>Diane Frances - 1</t>
  </si>
  <si>
    <t>Dorian Hyland - 1</t>
  </si>
  <si>
    <t>Erik Lehtinen - 1</t>
  </si>
  <si>
    <t>Gary sergio - 1</t>
  </si>
  <si>
    <t>Greg Clarke - 1</t>
  </si>
  <si>
    <t>Jeannine Kazacos - 1</t>
  </si>
  <si>
    <t>Joe Ferrari - 1</t>
  </si>
  <si>
    <t>Linda Rohleder - 1</t>
  </si>
  <si>
    <t>Marjorie Pullman - 1</t>
  </si>
  <si>
    <t>Martha Rabson - 1</t>
  </si>
  <si>
    <t>Nancy Costello - 1</t>
  </si>
  <si>
    <t>Pamela Doan - 1</t>
  </si>
  <si>
    <t>Pia Davis - 1</t>
  </si>
  <si>
    <t>Reynaldo Punzalan Jr - 1</t>
  </si>
  <si>
    <t>Russell Freeman - 1</t>
  </si>
  <si>
    <t>60</t>
  </si>
  <si>
    <t>S Frieda Pearce - 1</t>
  </si>
  <si>
    <t>61</t>
  </si>
  <si>
    <t>Stephanie Atkinson - 1</t>
  </si>
  <si>
    <t>62</t>
  </si>
  <si>
    <t>Walter Williamson - 1</t>
  </si>
  <si>
    <t>63</t>
  </si>
  <si>
    <t>robert baniola - 1</t>
  </si>
  <si>
    <t>64</t>
  </si>
  <si>
    <t>Carolyn Lerum - 3</t>
  </si>
  <si>
    <t>65</t>
  </si>
  <si>
    <t>Scott Bonno - 2</t>
  </si>
  <si>
    <t>66</t>
  </si>
  <si>
    <t>Garet Livermore - 1</t>
  </si>
  <si>
    <t>67</t>
  </si>
  <si>
    <t>Harmon Hoff - 1</t>
  </si>
  <si>
    <t>68</t>
  </si>
  <si>
    <t>Tom Adkins - 1</t>
  </si>
  <si>
    <t>69</t>
  </si>
  <si>
    <t>John Hammer - 3</t>
  </si>
  <si>
    <t>70</t>
  </si>
  <si>
    <t>Eric Herriman - 2</t>
  </si>
  <si>
    <t>71</t>
  </si>
  <si>
    <t>Jim DeLellis - 2</t>
  </si>
  <si>
    <t>72</t>
  </si>
  <si>
    <t>David Deuel - 1</t>
  </si>
  <si>
    <t>73</t>
  </si>
  <si>
    <t>Denise Knoll - 1</t>
  </si>
  <si>
    <t>74</t>
  </si>
  <si>
    <t>Greg Lessord - 1</t>
  </si>
  <si>
    <t>75</t>
  </si>
  <si>
    <t>Jeff Martin - 1</t>
  </si>
  <si>
    <t>76</t>
  </si>
  <si>
    <t>Jim Miller - 1</t>
  </si>
  <si>
    <t>77</t>
  </si>
  <si>
    <t>MaryJo Lane - 1</t>
  </si>
  <si>
    <t>78</t>
  </si>
  <si>
    <t>Wayne Forrest - 1</t>
  </si>
  <si>
    <t>79</t>
  </si>
  <si>
    <t>Craig Myers - 8</t>
  </si>
  <si>
    <t>80</t>
  </si>
  <si>
    <t>Ed Neuhauser - 7</t>
  </si>
  <si>
    <t>81</t>
  </si>
  <si>
    <t>Peter Marks - 5</t>
  </si>
  <si>
    <t>82</t>
  </si>
  <si>
    <t>Michael S Grover - 4</t>
  </si>
  <si>
    <t>83</t>
  </si>
  <si>
    <t>Steven Jakobi - 3</t>
  </si>
  <si>
    <t>84</t>
  </si>
  <si>
    <t>Aaron Delahanty - 2</t>
  </si>
  <si>
    <t>85</t>
  </si>
  <si>
    <t>Craig Carlson - 2</t>
  </si>
  <si>
    <t>86</t>
  </si>
  <si>
    <t>Dick Brennan - 2</t>
  </si>
  <si>
    <t>87</t>
  </si>
  <si>
    <t>Jase Baese - 2</t>
  </si>
  <si>
    <t>88</t>
  </si>
  <si>
    <t>Jeromy Biazzo - 2</t>
  </si>
  <si>
    <t>89</t>
  </si>
  <si>
    <t>Jerry Michael - 2</t>
  </si>
  <si>
    <t>90</t>
  </si>
  <si>
    <t>Robert Plaskov - 2</t>
  </si>
  <si>
    <t>91</t>
  </si>
  <si>
    <t>Tom Tschorke - 2</t>
  </si>
  <si>
    <t>92</t>
  </si>
  <si>
    <t>Arthur Wagner - 1</t>
  </si>
  <si>
    <t>93</t>
  </si>
  <si>
    <t>Ben Hobbs - 1</t>
  </si>
  <si>
    <t>94</t>
  </si>
  <si>
    <t>Dana Paul - 1</t>
  </si>
  <si>
    <t>95</t>
  </si>
  <si>
    <t>Dave Shickle - 1</t>
  </si>
  <si>
    <t>96</t>
  </si>
  <si>
    <t>Dave Venezia - 1</t>
  </si>
  <si>
    <t>97</t>
  </si>
  <si>
    <t>David Ruston - 1</t>
  </si>
  <si>
    <t>98</t>
  </si>
  <si>
    <t>David Shickle - 1</t>
  </si>
  <si>
    <t>99</t>
  </si>
  <si>
    <t>David Swaciak - 1</t>
  </si>
  <si>
    <t>100</t>
  </si>
  <si>
    <t>Debra M Borer - 1</t>
  </si>
  <si>
    <t>101</t>
  </si>
  <si>
    <t>Dick Patton - 1</t>
  </si>
  <si>
    <t>102</t>
  </si>
  <si>
    <t>Jerry LaPorte - 1</t>
  </si>
  <si>
    <t>103</t>
  </si>
  <si>
    <t>Jim Karl - 1</t>
  </si>
  <si>
    <t>104</t>
  </si>
  <si>
    <t>Kathleen Kellogg - 1</t>
  </si>
  <si>
    <t>105</t>
  </si>
  <si>
    <t>Mike Arman - 1</t>
  </si>
  <si>
    <t>106</t>
  </si>
  <si>
    <t>Nelson Sessler - 1</t>
  </si>
  <si>
    <t>total</t>
  </si>
  <si>
    <t>% of 193</t>
  </si>
  <si>
    <t>per 193 visits</t>
  </si>
  <si>
    <t>Regeneration</t>
  </si>
  <si>
    <t>Biodiversity</t>
  </si>
  <si>
    <t>Habitat</t>
  </si>
  <si>
    <t>Insects</t>
  </si>
  <si>
    <t>Trails</t>
  </si>
  <si>
    <t>Herbicides</t>
  </si>
  <si>
    <t>Streams</t>
  </si>
  <si>
    <t>Ponds</t>
  </si>
  <si>
    <t>TreeID</t>
  </si>
  <si>
    <t>Thinning for Productivity</t>
  </si>
  <si>
    <t>Chainsaw Safety</t>
  </si>
  <si>
    <t>Vernal Pools</t>
  </si>
  <si>
    <t>More Deer</t>
  </si>
  <si>
    <t>Episodic Events</t>
  </si>
  <si>
    <t>Owner Objectives</t>
  </si>
  <si>
    <t>Woodlot Health</t>
  </si>
  <si>
    <t>Deer Impacts</t>
  </si>
  <si>
    <t>Vegetation Management</t>
  </si>
  <si>
    <t>Hunter Management</t>
  </si>
  <si>
    <t>Planting Hardwoods</t>
  </si>
  <si>
    <t>Planting Conifers</t>
  </si>
  <si>
    <t>Timber Theft</t>
  </si>
  <si>
    <t>Producing Personal Firewood</t>
  </si>
  <si>
    <t>Producing Timber</t>
  </si>
  <si>
    <t>Producing Mushrooms</t>
  </si>
  <si>
    <t>Producing Income</t>
  </si>
  <si>
    <t>Producing Maple</t>
  </si>
  <si>
    <t>Producing Silvopasture</t>
  </si>
  <si>
    <t>Producing Ginseng</t>
  </si>
  <si>
    <t>Producing Commercial Firewood</t>
  </si>
  <si>
    <t>Producing Christmas Trees</t>
  </si>
  <si>
    <t>forester</t>
  </si>
  <si>
    <t>surveyor</t>
  </si>
  <si>
    <t>estate planner</t>
  </si>
  <si>
    <t>land trust</t>
  </si>
  <si>
    <t>plant control</t>
  </si>
  <si>
    <t>entomol</t>
  </si>
  <si>
    <t>logger</t>
  </si>
  <si>
    <t>cost share</t>
  </si>
  <si>
    <t>Written Material Internet</t>
  </si>
  <si>
    <t>Events and Workshops</t>
  </si>
  <si>
    <t>Written Material Print</t>
  </si>
  <si>
    <t>Webinars and Video</t>
  </si>
  <si>
    <t>none listed</t>
  </si>
  <si>
    <t>Land Trust</t>
  </si>
  <si>
    <t>TNC</t>
  </si>
  <si>
    <t>Sierra Club</t>
  </si>
  <si>
    <t>Amer Chestnut Foundation</t>
  </si>
  <si>
    <t>Natl Wild Turkey</t>
  </si>
  <si>
    <t>Tree Farm</t>
  </si>
  <si>
    <t>Audubon</t>
  </si>
  <si>
    <t>CFA</t>
  </si>
  <si>
    <t>Ruffed Grouse Society</t>
  </si>
  <si>
    <t>#  REQUEST TABLES</t>
  </si>
  <si>
    <t># table01 = statewide metrics, request</t>
  </si>
  <si>
    <t># table02 = source of requests</t>
  </si>
  <si>
    <t># table03 = region and county acre and count outputs</t>
  </si>
  <si>
    <t># table04 = why own land by region</t>
  </si>
  <si>
    <t># table05 = typology</t>
  </si>
  <si>
    <t>##</t>
  </si>
  <si>
    <t># REPORT TABLES</t>
  </si>
  <si>
    <t># table06 = region and county acres and count outputs</t>
  </si>
  <si>
    <t># table06c = volunteer investments</t>
  </si>
  <si>
    <t># table07 = reported, why own woodlots</t>
  </si>
  <si>
    <t># table08 = report of plans and discuss contacting specialists</t>
  </si>
  <si>
    <t># table09 = report of KASA discussions</t>
  </si>
  <si>
    <t># table10 = report discussing products</t>
  </si>
  <si>
    <t># table11 = report of actions on admin tasks</t>
  </si>
  <si>
    <t># table12 = report of actions on management and productive outputs</t>
  </si>
  <si>
    <t># table13 = report of preference for education and networking</t>
  </si>
  <si>
    <t># table14 = report of membership</t>
  </si>
  <si>
    <t>Retreat</t>
  </si>
  <si>
    <t>Working</t>
  </si>
  <si>
    <t>%</t>
  </si>
  <si>
    <t>Contact Forester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</si>
</sst>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20"/>
      <color rgb="FF000000"/>
      <name val="Calibri"/>
      <family val="2"/>
    </font>
    <font>
      <b/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 style="medium">
        <color rgb="FF70AD47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2" fillId="3" borderId="3" xfId="0" applyFont="1" applyFill="1" applyBorder="1" applyAlignment="1">
      <alignment horizontal="center" wrapText="1" readingOrder="1"/>
    </xf>
    <xf numFmtId="0" fontId="2" fillId="0" borderId="3" xfId="0" applyFont="1" applyBorder="1" applyAlignment="1">
      <alignment horizont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left" wrapText="1" readingOrder="1"/>
    </xf>
    <xf numFmtId="0" fontId="2" fillId="0" borderId="4" xfId="0" applyFont="1" applyBorder="1" applyAlignment="1">
      <alignment horizont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36EA-8D89-463E-9D0C-1BFFB94199B0}">
  <dimension ref="A1:A18"/>
  <sheetViews>
    <sheetView workbookViewId="0">
      <selection activeCell="A35" sqref="A35"/>
    </sheetView>
  </sheetViews>
  <sheetFormatPr defaultRowHeight="15" x14ac:dyDescent="0.25"/>
  <cols>
    <col min="1" max="1" width="76.42578125" customWidth="1"/>
  </cols>
  <sheetData>
    <row r="1" spans="1:1" x14ac:dyDescent="0.25">
      <c r="A1" t="s">
        <v>497</v>
      </c>
    </row>
    <row r="2" spans="1:1" x14ac:dyDescent="0.25">
      <c r="A2" t="s">
        <v>498</v>
      </c>
    </row>
    <row r="3" spans="1:1" x14ac:dyDescent="0.25">
      <c r="A3" t="s">
        <v>499</v>
      </c>
    </row>
    <row r="4" spans="1:1" x14ac:dyDescent="0.25">
      <c r="A4" t="s">
        <v>500</v>
      </c>
    </row>
    <row r="5" spans="1:1" x14ac:dyDescent="0.25">
      <c r="A5" t="s">
        <v>501</v>
      </c>
    </row>
    <row r="6" spans="1:1" x14ac:dyDescent="0.25">
      <c r="A6" t="s">
        <v>502</v>
      </c>
    </row>
    <row r="7" spans="1:1" x14ac:dyDescent="0.25">
      <c r="A7" t="s">
        <v>503</v>
      </c>
    </row>
    <row r="8" spans="1:1" x14ac:dyDescent="0.25">
      <c r="A8" t="s">
        <v>504</v>
      </c>
    </row>
    <row r="9" spans="1:1" x14ac:dyDescent="0.25">
      <c r="A9" t="s">
        <v>505</v>
      </c>
    </row>
    <row r="10" spans="1:1" x14ac:dyDescent="0.25">
      <c r="A10" t="s">
        <v>506</v>
      </c>
    </row>
    <row r="11" spans="1:1" x14ac:dyDescent="0.25">
      <c r="A11" t="s">
        <v>507</v>
      </c>
    </row>
    <row r="12" spans="1:1" x14ac:dyDescent="0.25">
      <c r="A12" t="s">
        <v>508</v>
      </c>
    </row>
    <row r="13" spans="1:1" x14ac:dyDescent="0.25">
      <c r="A13" t="s">
        <v>509</v>
      </c>
    </row>
    <row r="14" spans="1:1" x14ac:dyDescent="0.25">
      <c r="A14" t="s">
        <v>510</v>
      </c>
    </row>
    <row r="15" spans="1:1" x14ac:dyDescent="0.25">
      <c r="A15" t="s">
        <v>511</v>
      </c>
    </row>
    <row r="16" spans="1:1" x14ac:dyDescent="0.25">
      <c r="A16" t="s">
        <v>512</v>
      </c>
    </row>
    <row r="17" spans="1:1" x14ac:dyDescent="0.25">
      <c r="A17" t="s">
        <v>513</v>
      </c>
    </row>
    <row r="18" spans="1:1" x14ac:dyDescent="0.25">
      <c r="A18" t="s">
        <v>514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H2" sqref="H2:H5"/>
    </sheetView>
  </sheetViews>
  <sheetFormatPr defaultColWidth="11.42578125" defaultRowHeight="15" x14ac:dyDescent="0.25"/>
  <cols>
    <col min="2" max="2" width="53.42578125" customWidth="1"/>
    <col min="9" max="9" width="11.42578125" style="8"/>
  </cols>
  <sheetData>
    <row r="1" spans="1:9" x14ac:dyDescent="0.25">
      <c r="A1" t="s">
        <v>0</v>
      </c>
      <c r="B1" s="3" t="s">
        <v>170</v>
      </c>
      <c r="C1" s="7" t="s">
        <v>13</v>
      </c>
      <c r="D1" s="7" t="s">
        <v>11</v>
      </c>
      <c r="E1" s="7" t="s">
        <v>15</v>
      </c>
      <c r="F1" s="7" t="s">
        <v>17</v>
      </c>
      <c r="G1" s="7" t="s">
        <v>19</v>
      </c>
      <c r="H1" s="7" t="s">
        <v>21</v>
      </c>
    </row>
    <row r="2" spans="1:9" x14ac:dyDescent="0.25">
      <c r="A2" t="s">
        <v>10</v>
      </c>
      <c r="B2" s="3" t="s">
        <v>171</v>
      </c>
      <c r="C2" s="7">
        <v>6</v>
      </c>
      <c r="D2" s="7">
        <v>3</v>
      </c>
      <c r="E2" s="7">
        <v>0</v>
      </c>
      <c r="F2" s="7">
        <v>1</v>
      </c>
      <c r="G2" s="7">
        <v>4</v>
      </c>
      <c r="H2" s="7">
        <v>14</v>
      </c>
      <c r="I2" s="10">
        <f>H2/193*100</f>
        <v>7.2538860103626934</v>
      </c>
    </row>
    <row r="3" spans="1:9" x14ac:dyDescent="0.25">
      <c r="A3" t="s">
        <v>12</v>
      </c>
      <c r="B3" s="3" t="s">
        <v>172</v>
      </c>
      <c r="C3" s="7">
        <v>7</v>
      </c>
      <c r="D3" s="7">
        <v>0</v>
      </c>
      <c r="E3" s="7">
        <v>0</v>
      </c>
      <c r="F3" s="7">
        <v>0</v>
      </c>
      <c r="G3" s="7">
        <v>2</v>
      </c>
      <c r="H3" s="7">
        <v>9</v>
      </c>
      <c r="I3" s="10">
        <f t="shared" ref="I3:I13" si="0">H3/193*100</f>
        <v>4.6632124352331603</v>
      </c>
    </row>
    <row r="4" spans="1:9" x14ac:dyDescent="0.25">
      <c r="A4" t="s">
        <v>14</v>
      </c>
      <c r="B4" s="3" t="s">
        <v>173</v>
      </c>
      <c r="C4" s="7">
        <v>15</v>
      </c>
      <c r="D4" s="7">
        <v>4</v>
      </c>
      <c r="E4" s="7">
        <v>4</v>
      </c>
      <c r="F4" s="7">
        <v>5</v>
      </c>
      <c r="G4" s="7">
        <v>12</v>
      </c>
      <c r="H4" s="7">
        <v>40</v>
      </c>
      <c r="I4" s="10">
        <f t="shared" si="0"/>
        <v>20.725388601036268</v>
      </c>
    </row>
    <row r="5" spans="1:9" x14ac:dyDescent="0.25">
      <c r="A5" t="s">
        <v>16</v>
      </c>
      <c r="B5" s="3" t="s">
        <v>174</v>
      </c>
      <c r="C5" s="7">
        <v>61</v>
      </c>
      <c r="D5" s="7">
        <v>23</v>
      </c>
      <c r="E5" s="7">
        <v>4</v>
      </c>
      <c r="F5" s="7">
        <v>7</v>
      </c>
      <c r="G5" s="7">
        <v>36</v>
      </c>
      <c r="H5" s="7">
        <v>131</v>
      </c>
      <c r="I5" s="10">
        <f t="shared" si="0"/>
        <v>67.875647668393782</v>
      </c>
    </row>
    <row r="6" spans="1:9" x14ac:dyDescent="0.25">
      <c r="A6" t="s">
        <v>18</v>
      </c>
      <c r="B6" s="3" t="s">
        <v>175</v>
      </c>
      <c r="C6" s="7">
        <v>35</v>
      </c>
      <c r="D6" s="7">
        <v>13</v>
      </c>
      <c r="E6" s="7">
        <v>6</v>
      </c>
      <c r="F6" s="7">
        <v>10</v>
      </c>
      <c r="G6" s="7">
        <v>23</v>
      </c>
      <c r="H6" s="7">
        <v>87</v>
      </c>
      <c r="I6" s="10">
        <f t="shared" si="0"/>
        <v>45.077720207253883</v>
      </c>
    </row>
    <row r="7" spans="1:9" x14ac:dyDescent="0.25">
      <c r="A7" t="s">
        <v>27</v>
      </c>
      <c r="B7" s="3" t="s">
        <v>176</v>
      </c>
      <c r="C7" s="7">
        <v>12</v>
      </c>
      <c r="D7" s="7">
        <v>7</v>
      </c>
      <c r="E7" s="7">
        <v>5</v>
      </c>
      <c r="F7" s="7">
        <v>1</v>
      </c>
      <c r="G7" s="7">
        <v>11</v>
      </c>
      <c r="H7" s="7">
        <v>36</v>
      </c>
      <c r="I7" s="10">
        <f t="shared" si="0"/>
        <v>18.652849740932641</v>
      </c>
    </row>
    <row r="8" spans="1:9" x14ac:dyDescent="0.25">
      <c r="A8" t="s">
        <v>29</v>
      </c>
      <c r="B8" s="3" t="s">
        <v>177</v>
      </c>
      <c r="C8" s="7">
        <v>8</v>
      </c>
      <c r="D8" s="7">
        <v>2</v>
      </c>
      <c r="E8" s="7">
        <v>3</v>
      </c>
      <c r="F8" s="7">
        <v>3</v>
      </c>
      <c r="G8" s="7">
        <v>11</v>
      </c>
      <c r="H8" s="7">
        <v>27</v>
      </c>
      <c r="I8" s="10">
        <f t="shared" si="0"/>
        <v>13.989637305699482</v>
      </c>
    </row>
    <row r="9" spans="1:9" x14ac:dyDescent="0.25">
      <c r="A9" t="s">
        <v>31</v>
      </c>
      <c r="B9" s="3" t="s">
        <v>178</v>
      </c>
      <c r="C9" s="7">
        <v>46</v>
      </c>
      <c r="D9" s="7">
        <v>21</v>
      </c>
      <c r="E9" s="7">
        <v>6</v>
      </c>
      <c r="F9" s="7">
        <v>11</v>
      </c>
      <c r="G9" s="7">
        <v>33</v>
      </c>
      <c r="H9" s="7">
        <v>117</v>
      </c>
      <c r="I9" s="10">
        <f t="shared" si="0"/>
        <v>60.62176165803109</v>
      </c>
    </row>
    <row r="10" spans="1:9" x14ac:dyDescent="0.25">
      <c r="A10" t="s">
        <v>33</v>
      </c>
      <c r="B10" s="3" t="s">
        <v>179</v>
      </c>
      <c r="C10" s="7">
        <v>7</v>
      </c>
      <c r="D10" s="7">
        <v>1</v>
      </c>
      <c r="E10" s="7">
        <v>0</v>
      </c>
      <c r="F10" s="7">
        <v>1</v>
      </c>
      <c r="G10" s="7">
        <v>3</v>
      </c>
      <c r="H10" s="7">
        <v>12</v>
      </c>
      <c r="I10" s="10">
        <f t="shared" si="0"/>
        <v>6.2176165803108807</v>
      </c>
    </row>
    <row r="11" spans="1:9" x14ac:dyDescent="0.25">
      <c r="A11" t="s">
        <v>49</v>
      </c>
      <c r="B11" s="3" t="s">
        <v>180</v>
      </c>
      <c r="C11" s="7">
        <v>7</v>
      </c>
      <c r="D11" s="7">
        <v>2</v>
      </c>
      <c r="E11" s="7">
        <v>0</v>
      </c>
      <c r="F11" s="7">
        <v>0</v>
      </c>
      <c r="G11" s="7">
        <v>4</v>
      </c>
      <c r="H11" s="7">
        <v>13</v>
      </c>
      <c r="I11" s="10">
        <f t="shared" si="0"/>
        <v>6.7357512953367875</v>
      </c>
    </row>
    <row r="12" spans="1:9" x14ac:dyDescent="0.25">
      <c r="A12" t="s">
        <v>51</v>
      </c>
      <c r="B12" s="3" t="s">
        <v>181</v>
      </c>
      <c r="C12" s="7">
        <v>20</v>
      </c>
      <c r="D12" s="7">
        <v>4</v>
      </c>
      <c r="E12" s="7">
        <v>1</v>
      </c>
      <c r="F12" s="7">
        <v>3</v>
      </c>
      <c r="G12" s="7">
        <v>6</v>
      </c>
      <c r="H12" s="7">
        <v>34</v>
      </c>
      <c r="I12" s="10">
        <f t="shared" si="0"/>
        <v>17.616580310880828</v>
      </c>
    </row>
    <row r="13" spans="1:9" x14ac:dyDescent="0.25">
      <c r="A13" t="s">
        <v>53</v>
      </c>
      <c r="B13" s="3" t="s">
        <v>182</v>
      </c>
      <c r="C13" s="7">
        <v>5</v>
      </c>
      <c r="D13" s="7">
        <v>8</v>
      </c>
      <c r="E13" s="7">
        <v>0</v>
      </c>
      <c r="F13" s="7">
        <v>4</v>
      </c>
      <c r="G13" s="7">
        <v>12</v>
      </c>
      <c r="H13" s="7">
        <v>29</v>
      </c>
      <c r="I13" s="10">
        <f t="shared" si="0"/>
        <v>15.025906735751295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J11" sqref="J2:J11"/>
    </sheetView>
  </sheetViews>
  <sheetFormatPr defaultColWidth="11.42578125" defaultRowHeight="15" x14ac:dyDescent="0.25"/>
  <cols>
    <col min="2" max="3" width="38.7109375" customWidth="1"/>
    <col min="10" max="10" width="11.42578125" style="9"/>
  </cols>
  <sheetData>
    <row r="1" spans="1:10" x14ac:dyDescent="0.25">
      <c r="A1" t="s">
        <v>0</v>
      </c>
      <c r="B1" t="s">
        <v>183</v>
      </c>
      <c r="D1" t="s">
        <v>13</v>
      </c>
      <c r="E1" t="s">
        <v>11</v>
      </c>
      <c r="F1" t="s">
        <v>15</v>
      </c>
      <c r="G1" t="s">
        <v>17</v>
      </c>
      <c r="H1" t="s">
        <v>19</v>
      </c>
      <c r="I1" t="s">
        <v>21</v>
      </c>
      <c r="J1" s="9" t="s">
        <v>442</v>
      </c>
    </row>
    <row r="2" spans="1:10" x14ac:dyDescent="0.25">
      <c r="A2" t="s">
        <v>10</v>
      </c>
      <c r="B2" t="s">
        <v>184</v>
      </c>
      <c r="C2" t="s">
        <v>444</v>
      </c>
      <c r="D2">
        <v>70</v>
      </c>
      <c r="E2">
        <v>25</v>
      </c>
      <c r="F2">
        <v>7</v>
      </c>
      <c r="G2">
        <v>13</v>
      </c>
      <c r="H2">
        <v>40</v>
      </c>
      <c r="I2">
        <v>155</v>
      </c>
      <c r="J2" s="9">
        <f>I2/193*100</f>
        <v>80.310880829015545</v>
      </c>
    </row>
    <row r="3" spans="1:10" x14ac:dyDescent="0.25">
      <c r="A3" t="s">
        <v>12</v>
      </c>
      <c r="B3" t="s">
        <v>185</v>
      </c>
      <c r="C3" t="s">
        <v>459</v>
      </c>
      <c r="D3">
        <v>67</v>
      </c>
      <c r="E3">
        <v>22</v>
      </c>
      <c r="F3">
        <v>5</v>
      </c>
      <c r="G3">
        <v>12</v>
      </c>
      <c r="H3">
        <v>37</v>
      </c>
      <c r="I3">
        <v>143</v>
      </c>
      <c r="J3" s="9">
        <f t="shared" ref="J3:J24" si="0">I3/193*100</f>
        <v>74.093264248704656</v>
      </c>
    </row>
    <row r="4" spans="1:10" x14ac:dyDescent="0.25">
      <c r="A4" t="s">
        <v>14</v>
      </c>
      <c r="B4" t="s">
        <v>186</v>
      </c>
      <c r="C4" t="s">
        <v>458</v>
      </c>
      <c r="D4">
        <v>55</v>
      </c>
      <c r="E4">
        <v>23</v>
      </c>
      <c r="F4">
        <v>7</v>
      </c>
      <c r="G4">
        <v>12</v>
      </c>
      <c r="H4">
        <v>39</v>
      </c>
      <c r="I4">
        <v>136</v>
      </c>
      <c r="J4" s="9">
        <f t="shared" si="0"/>
        <v>70.466321243523311</v>
      </c>
    </row>
    <row r="5" spans="1:10" x14ac:dyDescent="0.25">
      <c r="A5" t="s">
        <v>16</v>
      </c>
      <c r="B5" t="s">
        <v>187</v>
      </c>
      <c r="C5" t="s">
        <v>460</v>
      </c>
      <c r="D5">
        <v>61</v>
      </c>
      <c r="E5">
        <v>16</v>
      </c>
      <c r="F5">
        <v>5</v>
      </c>
      <c r="G5">
        <v>12</v>
      </c>
      <c r="H5">
        <v>34</v>
      </c>
      <c r="I5">
        <v>128</v>
      </c>
      <c r="J5" s="9">
        <f t="shared" si="0"/>
        <v>66.32124352331607</v>
      </c>
    </row>
    <row r="6" spans="1:10" x14ac:dyDescent="0.25">
      <c r="A6" t="s">
        <v>18</v>
      </c>
      <c r="B6" t="s">
        <v>188</v>
      </c>
      <c r="C6" t="s">
        <v>445</v>
      </c>
      <c r="D6">
        <v>60</v>
      </c>
      <c r="E6">
        <v>16</v>
      </c>
      <c r="F6">
        <v>7</v>
      </c>
      <c r="G6">
        <v>11</v>
      </c>
      <c r="H6">
        <v>33</v>
      </c>
      <c r="I6">
        <v>127</v>
      </c>
      <c r="J6" s="9">
        <f t="shared" si="0"/>
        <v>65.803108808290162</v>
      </c>
    </row>
    <row r="7" spans="1:10" x14ac:dyDescent="0.25">
      <c r="A7" t="s">
        <v>27</v>
      </c>
      <c r="B7" t="s">
        <v>189</v>
      </c>
      <c r="C7" t="s">
        <v>461</v>
      </c>
      <c r="D7">
        <v>61</v>
      </c>
      <c r="E7">
        <v>15</v>
      </c>
      <c r="F7">
        <v>5</v>
      </c>
      <c r="G7">
        <v>12</v>
      </c>
      <c r="H7">
        <v>29</v>
      </c>
      <c r="I7">
        <v>122</v>
      </c>
      <c r="J7" s="9">
        <f t="shared" si="0"/>
        <v>63.212435233160626</v>
      </c>
    </row>
    <row r="8" spans="1:10" x14ac:dyDescent="0.25">
      <c r="A8" t="s">
        <v>29</v>
      </c>
      <c r="B8" t="s">
        <v>190</v>
      </c>
      <c r="C8" t="s">
        <v>452</v>
      </c>
      <c r="D8">
        <v>53</v>
      </c>
      <c r="E8">
        <v>17</v>
      </c>
      <c r="F8">
        <v>7</v>
      </c>
      <c r="G8">
        <v>13</v>
      </c>
      <c r="H8">
        <v>29</v>
      </c>
      <c r="I8">
        <v>119</v>
      </c>
      <c r="J8" s="9">
        <f t="shared" si="0"/>
        <v>61.6580310880829</v>
      </c>
    </row>
    <row r="9" spans="1:10" x14ac:dyDescent="0.25">
      <c r="A9" t="s">
        <v>31</v>
      </c>
      <c r="B9" t="s">
        <v>191</v>
      </c>
      <c r="C9" t="s">
        <v>453</v>
      </c>
      <c r="D9">
        <v>37</v>
      </c>
      <c r="E9">
        <v>18</v>
      </c>
      <c r="F9">
        <v>5</v>
      </c>
      <c r="G9">
        <v>10</v>
      </c>
      <c r="H9">
        <v>35</v>
      </c>
      <c r="I9">
        <v>105</v>
      </c>
      <c r="J9" s="9">
        <f t="shared" si="0"/>
        <v>54.404145077720209</v>
      </c>
    </row>
    <row r="10" spans="1:10" x14ac:dyDescent="0.25">
      <c r="A10" t="s">
        <v>33</v>
      </c>
      <c r="B10" t="s">
        <v>192</v>
      </c>
      <c r="C10" t="s">
        <v>446</v>
      </c>
      <c r="D10">
        <v>47</v>
      </c>
      <c r="E10">
        <v>19</v>
      </c>
      <c r="F10">
        <v>6</v>
      </c>
      <c r="G10">
        <v>7</v>
      </c>
      <c r="H10">
        <v>25</v>
      </c>
      <c r="I10">
        <v>104</v>
      </c>
      <c r="J10" s="9">
        <f t="shared" si="0"/>
        <v>53.8860103626943</v>
      </c>
    </row>
    <row r="11" spans="1:10" x14ac:dyDescent="0.25">
      <c r="A11" t="s">
        <v>49</v>
      </c>
      <c r="B11" t="s">
        <v>193</v>
      </c>
      <c r="C11" t="s">
        <v>447</v>
      </c>
      <c r="D11">
        <v>42</v>
      </c>
      <c r="E11">
        <v>14</v>
      </c>
      <c r="F11">
        <v>5</v>
      </c>
      <c r="G11">
        <v>10</v>
      </c>
      <c r="H11">
        <v>24</v>
      </c>
      <c r="I11">
        <v>95</v>
      </c>
      <c r="J11" s="9">
        <f t="shared" si="0"/>
        <v>49.222797927461137</v>
      </c>
    </row>
    <row r="12" spans="1:10" x14ac:dyDescent="0.25">
      <c r="A12" t="s">
        <v>51</v>
      </c>
      <c r="B12" t="s">
        <v>194</v>
      </c>
      <c r="C12" t="s">
        <v>448</v>
      </c>
      <c r="D12">
        <v>35</v>
      </c>
      <c r="E12">
        <v>12</v>
      </c>
      <c r="F12">
        <v>4</v>
      </c>
      <c r="G12">
        <v>10</v>
      </c>
      <c r="H12">
        <v>24</v>
      </c>
      <c r="I12">
        <v>85</v>
      </c>
      <c r="J12" s="9">
        <f t="shared" si="0"/>
        <v>44.041450777202073</v>
      </c>
    </row>
    <row r="13" spans="1:10" x14ac:dyDescent="0.25">
      <c r="A13" t="s">
        <v>53</v>
      </c>
      <c r="B13" t="s">
        <v>195</v>
      </c>
      <c r="C13" t="s">
        <v>449</v>
      </c>
      <c r="D13">
        <v>31</v>
      </c>
      <c r="E13">
        <v>14</v>
      </c>
      <c r="F13">
        <v>4</v>
      </c>
      <c r="G13">
        <v>9</v>
      </c>
      <c r="H13">
        <v>15</v>
      </c>
      <c r="I13">
        <v>73</v>
      </c>
      <c r="J13" s="9">
        <f t="shared" si="0"/>
        <v>37.823834196891191</v>
      </c>
    </row>
    <row r="14" spans="1:10" x14ac:dyDescent="0.25">
      <c r="A14" t="s">
        <v>55</v>
      </c>
      <c r="B14" t="s">
        <v>196</v>
      </c>
      <c r="C14" t="s">
        <v>454</v>
      </c>
      <c r="D14">
        <v>18</v>
      </c>
      <c r="E14">
        <v>6</v>
      </c>
      <c r="F14">
        <v>4</v>
      </c>
      <c r="G14">
        <v>3</v>
      </c>
      <c r="H14">
        <v>21</v>
      </c>
      <c r="I14">
        <v>52</v>
      </c>
      <c r="J14" s="9">
        <f t="shared" si="0"/>
        <v>26.94300518134715</v>
      </c>
    </row>
    <row r="15" spans="1:10" x14ac:dyDescent="0.25">
      <c r="A15" t="s">
        <v>57</v>
      </c>
      <c r="B15" t="s">
        <v>197</v>
      </c>
      <c r="C15" t="s">
        <v>153</v>
      </c>
      <c r="D15">
        <v>17</v>
      </c>
      <c r="E15">
        <v>5</v>
      </c>
      <c r="F15">
        <v>5</v>
      </c>
      <c r="G15">
        <v>7</v>
      </c>
      <c r="H15">
        <v>18</v>
      </c>
      <c r="I15">
        <v>52</v>
      </c>
      <c r="J15" s="9">
        <f t="shared" si="0"/>
        <v>26.94300518134715</v>
      </c>
    </row>
    <row r="16" spans="1:10" x14ac:dyDescent="0.25">
      <c r="A16" t="s">
        <v>59</v>
      </c>
      <c r="B16" t="s">
        <v>198</v>
      </c>
      <c r="C16" t="s">
        <v>457</v>
      </c>
      <c r="D16">
        <v>28</v>
      </c>
      <c r="E16">
        <v>6</v>
      </c>
      <c r="F16">
        <v>2</v>
      </c>
      <c r="G16">
        <v>3</v>
      </c>
      <c r="H16">
        <v>8</v>
      </c>
      <c r="I16">
        <v>47</v>
      </c>
      <c r="J16" s="9">
        <f t="shared" si="0"/>
        <v>24.352331606217618</v>
      </c>
    </row>
    <row r="17" spans="1:10" x14ac:dyDescent="0.25">
      <c r="A17" t="s">
        <v>61</v>
      </c>
      <c r="B17" t="s">
        <v>199</v>
      </c>
      <c r="C17" t="s">
        <v>450</v>
      </c>
      <c r="D17">
        <v>21</v>
      </c>
      <c r="E17">
        <v>6</v>
      </c>
      <c r="F17">
        <v>1</v>
      </c>
      <c r="G17">
        <v>6</v>
      </c>
      <c r="H17">
        <v>10</v>
      </c>
      <c r="I17">
        <v>44</v>
      </c>
      <c r="J17" s="9">
        <f t="shared" si="0"/>
        <v>22.797927461139896</v>
      </c>
    </row>
    <row r="18" spans="1:10" x14ac:dyDescent="0.25">
      <c r="A18" t="s">
        <v>63</v>
      </c>
      <c r="B18" t="s">
        <v>200</v>
      </c>
      <c r="C18" t="s">
        <v>456</v>
      </c>
      <c r="D18">
        <v>13</v>
      </c>
      <c r="E18">
        <v>7</v>
      </c>
      <c r="F18">
        <v>2</v>
      </c>
      <c r="G18">
        <v>5</v>
      </c>
      <c r="H18">
        <v>15</v>
      </c>
      <c r="I18">
        <v>42</v>
      </c>
      <c r="J18" s="9">
        <f t="shared" si="0"/>
        <v>21.761658031088082</v>
      </c>
    </row>
    <row r="19" spans="1:10" x14ac:dyDescent="0.25">
      <c r="A19" t="s">
        <v>65</v>
      </c>
      <c r="B19" t="s">
        <v>201</v>
      </c>
      <c r="C19" t="s">
        <v>455</v>
      </c>
      <c r="D19">
        <v>23</v>
      </c>
      <c r="E19">
        <v>6</v>
      </c>
      <c r="F19">
        <v>2</v>
      </c>
      <c r="G19">
        <v>2</v>
      </c>
      <c r="H19">
        <v>7</v>
      </c>
      <c r="I19">
        <v>40</v>
      </c>
      <c r="J19" s="9">
        <f t="shared" si="0"/>
        <v>20.725388601036268</v>
      </c>
    </row>
    <row r="20" spans="1:10" x14ac:dyDescent="0.25">
      <c r="A20" t="s">
        <v>67</v>
      </c>
      <c r="B20" t="s">
        <v>202</v>
      </c>
      <c r="C20" t="s">
        <v>451</v>
      </c>
      <c r="D20">
        <v>9</v>
      </c>
      <c r="E20">
        <v>7</v>
      </c>
      <c r="F20">
        <v>3</v>
      </c>
      <c r="G20">
        <v>5</v>
      </c>
      <c r="H20">
        <v>12</v>
      </c>
      <c r="I20">
        <v>36</v>
      </c>
      <c r="J20" s="9">
        <f t="shared" si="0"/>
        <v>18.652849740932641</v>
      </c>
    </row>
    <row r="21" spans="1:10" x14ac:dyDescent="0.25">
      <c r="A21" t="s">
        <v>69</v>
      </c>
      <c r="B21" t="s">
        <v>203</v>
      </c>
      <c r="C21" t="s">
        <v>462</v>
      </c>
      <c r="D21">
        <v>12</v>
      </c>
      <c r="E21">
        <v>4</v>
      </c>
      <c r="F21">
        <v>2</v>
      </c>
      <c r="G21">
        <v>4</v>
      </c>
      <c r="H21">
        <v>11</v>
      </c>
      <c r="I21">
        <v>33</v>
      </c>
      <c r="J21" s="9">
        <f t="shared" si="0"/>
        <v>17.098445595854923</v>
      </c>
    </row>
    <row r="22" spans="1:10" x14ac:dyDescent="0.25">
      <c r="A22" t="s">
        <v>71</v>
      </c>
      <c r="B22" t="s">
        <v>204</v>
      </c>
      <c r="C22" t="s">
        <v>463</v>
      </c>
      <c r="D22">
        <v>5</v>
      </c>
      <c r="E22">
        <v>6</v>
      </c>
      <c r="F22">
        <v>2</v>
      </c>
      <c r="G22">
        <v>4</v>
      </c>
      <c r="H22">
        <v>16</v>
      </c>
      <c r="I22">
        <v>33</v>
      </c>
      <c r="J22" s="9">
        <f t="shared" si="0"/>
        <v>17.098445595854923</v>
      </c>
    </row>
    <row r="23" spans="1:10" x14ac:dyDescent="0.25">
      <c r="A23" t="s">
        <v>73</v>
      </c>
      <c r="B23" t="s">
        <v>205</v>
      </c>
      <c r="C23" t="s">
        <v>464</v>
      </c>
      <c r="D23">
        <v>6</v>
      </c>
      <c r="E23">
        <v>3</v>
      </c>
      <c r="F23">
        <v>1</v>
      </c>
      <c r="G23">
        <v>2</v>
      </c>
      <c r="H23">
        <v>9</v>
      </c>
      <c r="I23">
        <v>21</v>
      </c>
      <c r="J23" s="9">
        <f t="shared" si="0"/>
        <v>10.880829015544041</v>
      </c>
    </row>
    <row r="24" spans="1:10" x14ac:dyDescent="0.25">
      <c r="A24" t="s">
        <v>75</v>
      </c>
      <c r="B24" t="s">
        <v>206</v>
      </c>
      <c r="C24" t="s">
        <v>465</v>
      </c>
      <c r="D24">
        <v>1</v>
      </c>
      <c r="E24">
        <v>2</v>
      </c>
      <c r="F24">
        <v>0</v>
      </c>
      <c r="G24">
        <v>2</v>
      </c>
      <c r="H24">
        <v>4</v>
      </c>
      <c r="I24">
        <v>9</v>
      </c>
      <c r="J24" s="9">
        <f t="shared" si="0"/>
        <v>4.6632124352331603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"/>
  <sheetViews>
    <sheetView workbookViewId="0">
      <selection activeCell="C2" sqref="C2:I10"/>
    </sheetView>
  </sheetViews>
  <sheetFormatPr defaultColWidth="11.42578125" defaultRowHeight="15" x14ac:dyDescent="0.25"/>
  <cols>
    <col min="2" max="3" width="49.5703125" customWidth="1"/>
  </cols>
  <sheetData>
    <row r="1" spans="1:9" x14ac:dyDescent="0.25">
      <c r="A1" t="s">
        <v>0</v>
      </c>
      <c r="B1" t="s">
        <v>207</v>
      </c>
      <c r="D1" t="s">
        <v>13</v>
      </c>
      <c r="E1" t="s">
        <v>11</v>
      </c>
      <c r="F1" t="s">
        <v>15</v>
      </c>
      <c r="G1" t="s">
        <v>17</v>
      </c>
      <c r="H1" t="s">
        <v>19</v>
      </c>
      <c r="I1" t="s">
        <v>21</v>
      </c>
    </row>
    <row r="2" spans="1:9" x14ac:dyDescent="0.25">
      <c r="A2" t="s">
        <v>10</v>
      </c>
      <c r="B2" t="s">
        <v>208</v>
      </c>
      <c r="C2" t="s">
        <v>466</v>
      </c>
      <c r="D2">
        <v>18</v>
      </c>
      <c r="E2">
        <v>13</v>
      </c>
      <c r="F2">
        <v>5</v>
      </c>
      <c r="G2">
        <v>8</v>
      </c>
      <c r="H2">
        <v>27</v>
      </c>
      <c r="I2">
        <v>71</v>
      </c>
    </row>
    <row r="3" spans="1:9" x14ac:dyDescent="0.25">
      <c r="A3" t="s">
        <v>12</v>
      </c>
      <c r="B3" t="s">
        <v>209</v>
      </c>
      <c r="C3" t="s">
        <v>467</v>
      </c>
      <c r="D3">
        <v>13</v>
      </c>
      <c r="E3">
        <v>12</v>
      </c>
      <c r="F3">
        <v>6</v>
      </c>
      <c r="G3">
        <v>6</v>
      </c>
      <c r="H3">
        <v>26</v>
      </c>
      <c r="I3">
        <v>63</v>
      </c>
    </row>
    <row r="4" spans="1:9" x14ac:dyDescent="0.25">
      <c r="A4" t="s">
        <v>14</v>
      </c>
      <c r="B4" t="s">
        <v>210</v>
      </c>
      <c r="C4" t="s">
        <v>468</v>
      </c>
      <c r="D4">
        <v>15</v>
      </c>
      <c r="E4">
        <v>5</v>
      </c>
      <c r="F4">
        <v>2</v>
      </c>
      <c r="G4">
        <v>3</v>
      </c>
      <c r="H4">
        <v>7</v>
      </c>
      <c r="I4">
        <v>32</v>
      </c>
    </row>
    <row r="5" spans="1:9" x14ac:dyDescent="0.25">
      <c r="A5" t="s">
        <v>16</v>
      </c>
      <c r="B5" t="s">
        <v>211</v>
      </c>
      <c r="C5" t="s">
        <v>469</v>
      </c>
      <c r="D5">
        <v>11</v>
      </c>
      <c r="E5">
        <v>4</v>
      </c>
      <c r="F5">
        <v>3</v>
      </c>
      <c r="G5">
        <v>2</v>
      </c>
      <c r="H5">
        <v>10</v>
      </c>
      <c r="I5">
        <v>30</v>
      </c>
    </row>
    <row r="6" spans="1:9" x14ac:dyDescent="0.25">
      <c r="A6" t="s">
        <v>18</v>
      </c>
      <c r="B6" t="s">
        <v>212</v>
      </c>
      <c r="C6" t="s">
        <v>470</v>
      </c>
      <c r="D6">
        <v>7</v>
      </c>
      <c r="E6">
        <v>6</v>
      </c>
      <c r="F6">
        <v>0</v>
      </c>
      <c r="G6">
        <v>6</v>
      </c>
      <c r="H6">
        <v>11</v>
      </c>
      <c r="I6">
        <v>30</v>
      </c>
    </row>
    <row r="7" spans="1:9" x14ac:dyDescent="0.25">
      <c r="A7" t="s">
        <v>27</v>
      </c>
      <c r="B7" t="s">
        <v>213</v>
      </c>
      <c r="C7" t="s">
        <v>471</v>
      </c>
      <c r="D7">
        <v>8</v>
      </c>
      <c r="E7">
        <v>3</v>
      </c>
      <c r="F7">
        <v>0</v>
      </c>
      <c r="G7">
        <v>3</v>
      </c>
      <c r="H7">
        <v>5</v>
      </c>
      <c r="I7">
        <v>19</v>
      </c>
    </row>
    <row r="8" spans="1:9" x14ac:dyDescent="0.25">
      <c r="A8" t="s">
        <v>29</v>
      </c>
      <c r="B8" t="s">
        <v>214</v>
      </c>
      <c r="C8" t="s">
        <v>472</v>
      </c>
      <c r="D8">
        <v>6</v>
      </c>
      <c r="E8">
        <v>3</v>
      </c>
      <c r="F8">
        <v>0</v>
      </c>
      <c r="G8">
        <v>0</v>
      </c>
      <c r="H8">
        <v>6</v>
      </c>
      <c r="I8">
        <v>15</v>
      </c>
    </row>
    <row r="9" spans="1:9" x14ac:dyDescent="0.25">
      <c r="A9" t="s">
        <v>31</v>
      </c>
      <c r="B9" t="s">
        <v>215</v>
      </c>
      <c r="C9" t="s">
        <v>473</v>
      </c>
      <c r="D9">
        <v>1</v>
      </c>
      <c r="E9">
        <v>2</v>
      </c>
      <c r="F9">
        <v>2</v>
      </c>
      <c r="G9">
        <v>2</v>
      </c>
      <c r="H9">
        <v>6</v>
      </c>
      <c r="I9">
        <v>13</v>
      </c>
    </row>
    <row r="10" spans="1:9" x14ac:dyDescent="0.25">
      <c r="A10" t="s">
        <v>33</v>
      </c>
      <c r="B10" t="s">
        <v>216</v>
      </c>
      <c r="C10" t="s">
        <v>474</v>
      </c>
      <c r="D10">
        <v>1</v>
      </c>
      <c r="E10">
        <v>0</v>
      </c>
      <c r="F10">
        <v>1</v>
      </c>
      <c r="G10">
        <v>1</v>
      </c>
      <c r="H10">
        <v>0</v>
      </c>
      <c r="I10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I16" sqref="I16"/>
    </sheetView>
  </sheetViews>
  <sheetFormatPr defaultColWidth="11.42578125" defaultRowHeight="15" x14ac:dyDescent="0.25"/>
  <cols>
    <col min="2" max="2" width="35" customWidth="1"/>
    <col min="9" max="9" width="11.42578125" style="9"/>
  </cols>
  <sheetData>
    <row r="1" spans="1:9" x14ac:dyDescent="0.25">
      <c r="A1" t="s">
        <v>0</v>
      </c>
      <c r="B1" t="s">
        <v>217</v>
      </c>
      <c r="C1" t="s">
        <v>13</v>
      </c>
      <c r="D1" t="s">
        <v>11</v>
      </c>
      <c r="E1" t="s">
        <v>15</v>
      </c>
      <c r="F1" t="s">
        <v>17</v>
      </c>
      <c r="G1" t="s">
        <v>19</v>
      </c>
      <c r="H1" t="s">
        <v>21</v>
      </c>
      <c r="I1" s="9" t="s">
        <v>442</v>
      </c>
    </row>
    <row r="3" spans="1:9" ht="15.75" customHeight="1" x14ac:dyDescent="0.25">
      <c r="A3" t="s">
        <v>14</v>
      </c>
      <c r="B3" t="s">
        <v>220</v>
      </c>
      <c r="C3">
        <v>24</v>
      </c>
      <c r="D3">
        <v>5</v>
      </c>
      <c r="E3">
        <v>6</v>
      </c>
      <c r="F3">
        <v>7</v>
      </c>
      <c r="G3">
        <v>15</v>
      </c>
      <c r="H3">
        <v>57</v>
      </c>
      <c r="I3" s="10">
        <f>H3/193*100</f>
        <v>29.533678756476682</v>
      </c>
    </row>
    <row r="4" spans="1:9" x14ac:dyDescent="0.25">
      <c r="A4" t="s">
        <v>12</v>
      </c>
      <c r="B4" t="s">
        <v>219</v>
      </c>
      <c r="C4">
        <v>24</v>
      </c>
      <c r="D4">
        <v>11</v>
      </c>
      <c r="E4">
        <v>3</v>
      </c>
      <c r="F4">
        <v>6</v>
      </c>
      <c r="G4">
        <v>21</v>
      </c>
      <c r="H4">
        <v>65</v>
      </c>
      <c r="I4" s="10">
        <f>H4/193*100</f>
        <v>33.678756476683937</v>
      </c>
    </row>
    <row r="5" spans="1:9" x14ac:dyDescent="0.25">
      <c r="A5" t="s">
        <v>29</v>
      </c>
      <c r="B5" t="s">
        <v>224</v>
      </c>
      <c r="C5">
        <v>5</v>
      </c>
      <c r="D5">
        <v>1</v>
      </c>
      <c r="E5">
        <v>1</v>
      </c>
      <c r="F5">
        <v>0</v>
      </c>
      <c r="G5">
        <v>6</v>
      </c>
      <c r="H5">
        <v>13</v>
      </c>
      <c r="I5" s="10">
        <f>H5/193*100</f>
        <v>6.7357512953367875</v>
      </c>
    </row>
    <row r="6" spans="1:9" x14ac:dyDescent="0.25">
      <c r="I6" s="10"/>
    </row>
    <row r="7" spans="1:9" x14ac:dyDescent="0.25">
      <c r="A7" t="s">
        <v>16</v>
      </c>
      <c r="B7" t="s">
        <v>221</v>
      </c>
    </row>
    <row r="8" spans="1:9" x14ac:dyDescent="0.25">
      <c r="A8" t="s">
        <v>18</v>
      </c>
      <c r="B8" t="s">
        <v>222</v>
      </c>
    </row>
    <row r="9" spans="1:9" x14ac:dyDescent="0.25">
      <c r="A9" t="s">
        <v>27</v>
      </c>
      <c r="B9" t="s">
        <v>223</v>
      </c>
    </row>
    <row r="10" spans="1:9" x14ac:dyDescent="0.25">
      <c r="A10" t="s">
        <v>10</v>
      </c>
      <c r="B10" t="s">
        <v>218</v>
      </c>
    </row>
    <row r="11" spans="1:9" x14ac:dyDescent="0.25">
      <c r="A11" t="s">
        <v>31</v>
      </c>
      <c r="B11" t="s">
        <v>225</v>
      </c>
    </row>
    <row r="12" spans="1:9" x14ac:dyDescent="0.25">
      <c r="A12" t="s">
        <v>33</v>
      </c>
      <c r="B12" t="s">
        <v>226</v>
      </c>
    </row>
    <row r="13" spans="1:9" x14ac:dyDescent="0.25">
      <c r="A13" t="s">
        <v>49</v>
      </c>
      <c r="B13" t="s">
        <v>227</v>
      </c>
    </row>
    <row r="14" spans="1:9" x14ac:dyDescent="0.25">
      <c r="A14" t="s">
        <v>51</v>
      </c>
      <c r="B14" t="s">
        <v>228</v>
      </c>
    </row>
    <row r="16" spans="1:9" x14ac:dyDescent="0.25">
      <c r="B16" t="s">
        <v>475</v>
      </c>
      <c r="C16">
        <v>33</v>
      </c>
      <c r="D16">
        <v>15</v>
      </c>
      <c r="E16">
        <v>5</v>
      </c>
      <c r="F16">
        <v>10</v>
      </c>
      <c r="G16">
        <v>30</v>
      </c>
      <c r="H16">
        <v>93</v>
      </c>
      <c r="I16" s="10">
        <f t="shared" ref="I16:I23" si="0">H16/193*100</f>
        <v>48.186528497409327</v>
      </c>
    </row>
    <row r="17" spans="2:9" x14ac:dyDescent="0.25">
      <c r="B17" t="s">
        <v>476</v>
      </c>
      <c r="C17">
        <v>6</v>
      </c>
      <c r="D17">
        <v>0</v>
      </c>
      <c r="E17">
        <v>0</v>
      </c>
      <c r="F17">
        <v>0</v>
      </c>
      <c r="G17">
        <v>1</v>
      </c>
      <c r="H17">
        <v>7</v>
      </c>
      <c r="I17" s="10">
        <f t="shared" si="0"/>
        <v>3.6269430051813467</v>
      </c>
    </row>
    <row r="18" spans="2:9" x14ac:dyDescent="0.25">
      <c r="B18" t="s">
        <v>477</v>
      </c>
      <c r="C18">
        <v>1</v>
      </c>
      <c r="D18">
        <v>1</v>
      </c>
      <c r="E18">
        <v>1</v>
      </c>
      <c r="F18">
        <v>0</v>
      </c>
      <c r="G18">
        <v>4</v>
      </c>
      <c r="H18">
        <v>7</v>
      </c>
      <c r="I18" s="10">
        <f t="shared" si="0"/>
        <v>3.6269430051813467</v>
      </c>
    </row>
    <row r="19" spans="2:9" x14ac:dyDescent="0.25">
      <c r="B19" t="s">
        <v>478</v>
      </c>
      <c r="C19">
        <v>4</v>
      </c>
      <c r="D19">
        <v>1</v>
      </c>
      <c r="E19">
        <v>0</v>
      </c>
      <c r="F19">
        <v>0</v>
      </c>
      <c r="G19">
        <v>6</v>
      </c>
      <c r="H19">
        <v>11</v>
      </c>
      <c r="I19" s="10">
        <f t="shared" si="0"/>
        <v>5.6994818652849739</v>
      </c>
    </row>
    <row r="20" spans="2:9" x14ac:dyDescent="0.25">
      <c r="B20" t="s">
        <v>479</v>
      </c>
      <c r="C20">
        <v>15</v>
      </c>
      <c r="D20">
        <v>3</v>
      </c>
      <c r="E20">
        <v>0</v>
      </c>
      <c r="F20">
        <v>0</v>
      </c>
      <c r="G20">
        <v>2</v>
      </c>
      <c r="H20">
        <v>20</v>
      </c>
      <c r="I20" s="10">
        <f t="shared" si="0"/>
        <v>10.362694300518134</v>
      </c>
    </row>
    <row r="21" spans="2:9" x14ac:dyDescent="0.25">
      <c r="B21" t="s">
        <v>480</v>
      </c>
      <c r="C21">
        <v>1</v>
      </c>
      <c r="D21">
        <v>2</v>
      </c>
      <c r="E21">
        <v>0</v>
      </c>
      <c r="F21">
        <v>0</v>
      </c>
      <c r="G21">
        <v>1</v>
      </c>
      <c r="H21">
        <v>4</v>
      </c>
      <c r="I21" s="10">
        <f t="shared" si="0"/>
        <v>2.0725388601036272</v>
      </c>
    </row>
    <row r="22" spans="2:9" x14ac:dyDescent="0.25">
      <c r="B22" t="s">
        <v>481</v>
      </c>
      <c r="C22">
        <v>4</v>
      </c>
      <c r="D22">
        <v>1</v>
      </c>
      <c r="E22">
        <v>2</v>
      </c>
      <c r="F22">
        <v>2</v>
      </c>
      <c r="G22">
        <v>10</v>
      </c>
      <c r="H22">
        <v>19</v>
      </c>
      <c r="I22" s="10">
        <f t="shared" si="0"/>
        <v>9.8445595854922274</v>
      </c>
    </row>
    <row r="23" spans="2:9" x14ac:dyDescent="0.25">
      <c r="B23" t="s">
        <v>482</v>
      </c>
      <c r="C23">
        <v>10</v>
      </c>
      <c r="D23">
        <v>12</v>
      </c>
      <c r="E23">
        <v>3</v>
      </c>
      <c r="F23">
        <v>3</v>
      </c>
      <c r="G23">
        <v>12</v>
      </c>
      <c r="H23">
        <v>40</v>
      </c>
      <c r="I23" s="10">
        <f t="shared" si="0"/>
        <v>20.725388601036268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0"/>
  <sheetViews>
    <sheetView workbookViewId="0">
      <selection activeCell="O10" sqref="O10:P17"/>
    </sheetView>
  </sheetViews>
  <sheetFormatPr defaultColWidth="11.42578125" defaultRowHeight="15" x14ac:dyDescent="0.25"/>
  <cols>
    <col min="2" max="2" width="23.7109375" customWidth="1"/>
    <col min="9" max="9" width="11.42578125" style="9"/>
  </cols>
  <sheetData>
    <row r="1" spans="1:16" x14ac:dyDescent="0.25">
      <c r="A1" t="s">
        <v>0</v>
      </c>
      <c r="B1" t="s">
        <v>229</v>
      </c>
      <c r="C1" t="s">
        <v>13</v>
      </c>
      <c r="D1" t="s">
        <v>11</v>
      </c>
      <c r="E1" t="s">
        <v>15</v>
      </c>
      <c r="F1" t="s">
        <v>17</v>
      </c>
      <c r="G1" t="s">
        <v>19</v>
      </c>
      <c r="H1" t="s">
        <v>21</v>
      </c>
      <c r="I1" s="9" t="s">
        <v>442</v>
      </c>
    </row>
    <row r="2" spans="1:16" x14ac:dyDescent="0.25">
      <c r="A2" t="s">
        <v>10</v>
      </c>
      <c r="B2" t="s">
        <v>230</v>
      </c>
      <c r="C2">
        <v>47</v>
      </c>
      <c r="D2">
        <v>10</v>
      </c>
      <c r="E2">
        <v>2</v>
      </c>
      <c r="F2">
        <v>10</v>
      </c>
      <c r="G2">
        <v>17</v>
      </c>
      <c r="H2">
        <v>86</v>
      </c>
      <c r="I2" s="13">
        <f t="shared" ref="I2:I30" si="0">H2/193 * 100</f>
        <v>44.559585492227974</v>
      </c>
    </row>
    <row r="3" spans="1:16" x14ac:dyDescent="0.25">
      <c r="A3" t="s">
        <v>12</v>
      </c>
      <c r="B3" t="s">
        <v>231</v>
      </c>
      <c r="C3">
        <v>26</v>
      </c>
      <c r="D3">
        <v>17</v>
      </c>
      <c r="E3">
        <v>5</v>
      </c>
      <c r="F3">
        <v>5</v>
      </c>
      <c r="G3">
        <v>29</v>
      </c>
      <c r="H3">
        <v>82</v>
      </c>
      <c r="I3" s="13">
        <f t="shared" si="0"/>
        <v>42.487046632124354</v>
      </c>
    </row>
    <row r="4" spans="1:16" x14ac:dyDescent="0.25">
      <c r="A4" t="s">
        <v>14</v>
      </c>
      <c r="B4" t="s">
        <v>232</v>
      </c>
      <c r="C4">
        <v>34</v>
      </c>
      <c r="D4">
        <v>11</v>
      </c>
      <c r="E4">
        <v>6</v>
      </c>
      <c r="F4">
        <v>4</v>
      </c>
      <c r="G4">
        <v>22</v>
      </c>
      <c r="H4">
        <v>77</v>
      </c>
      <c r="I4" s="13">
        <f t="shared" si="0"/>
        <v>39.896373056994818</v>
      </c>
    </row>
    <row r="5" spans="1:16" x14ac:dyDescent="0.25">
      <c r="A5" t="s">
        <v>16</v>
      </c>
      <c r="B5" t="s">
        <v>233</v>
      </c>
      <c r="C5">
        <v>32</v>
      </c>
      <c r="D5">
        <v>8</v>
      </c>
      <c r="E5">
        <v>3</v>
      </c>
      <c r="F5">
        <v>8</v>
      </c>
      <c r="G5">
        <v>18</v>
      </c>
      <c r="H5">
        <v>69</v>
      </c>
      <c r="I5" s="10">
        <f t="shared" si="0"/>
        <v>35.751295336787564</v>
      </c>
    </row>
    <row r="6" spans="1:16" x14ac:dyDescent="0.25">
      <c r="A6" t="s">
        <v>18</v>
      </c>
      <c r="B6" t="s">
        <v>234</v>
      </c>
      <c r="C6">
        <v>25</v>
      </c>
      <c r="D6">
        <v>9</v>
      </c>
      <c r="E6">
        <v>4</v>
      </c>
      <c r="F6">
        <v>7</v>
      </c>
      <c r="G6">
        <v>20</v>
      </c>
      <c r="H6">
        <v>65</v>
      </c>
      <c r="I6" s="10">
        <f t="shared" si="0"/>
        <v>33.678756476683937</v>
      </c>
    </row>
    <row r="7" spans="1:16" x14ac:dyDescent="0.25">
      <c r="A7" t="s">
        <v>27</v>
      </c>
      <c r="B7" t="s">
        <v>235</v>
      </c>
      <c r="C7">
        <v>20</v>
      </c>
      <c r="D7">
        <v>11</v>
      </c>
      <c r="E7">
        <v>3</v>
      </c>
      <c r="F7">
        <v>6</v>
      </c>
      <c r="G7">
        <v>22</v>
      </c>
      <c r="H7">
        <v>62</v>
      </c>
      <c r="I7" s="10">
        <f t="shared" si="0"/>
        <v>32.124352331606218</v>
      </c>
    </row>
    <row r="8" spans="1:16" x14ac:dyDescent="0.25">
      <c r="A8" t="s">
        <v>29</v>
      </c>
      <c r="B8" t="s">
        <v>236</v>
      </c>
      <c r="C8">
        <v>22</v>
      </c>
      <c r="D8">
        <v>14</v>
      </c>
      <c r="E8">
        <v>2</v>
      </c>
      <c r="F8">
        <v>6</v>
      </c>
      <c r="G8">
        <v>12</v>
      </c>
      <c r="H8">
        <v>56</v>
      </c>
      <c r="I8" s="10">
        <f t="shared" si="0"/>
        <v>29.015544041450774</v>
      </c>
    </row>
    <row r="9" spans="1:16" ht="15.75" thickBot="1" x14ac:dyDescent="0.3">
      <c r="A9" t="s">
        <v>31</v>
      </c>
      <c r="B9" t="s">
        <v>237</v>
      </c>
      <c r="C9">
        <v>15</v>
      </c>
      <c r="D9">
        <v>11</v>
      </c>
      <c r="E9">
        <v>4</v>
      </c>
      <c r="F9">
        <v>4</v>
      </c>
      <c r="G9">
        <v>22</v>
      </c>
      <c r="H9">
        <v>56</v>
      </c>
      <c r="I9" s="10">
        <f t="shared" si="0"/>
        <v>29.015544041450774</v>
      </c>
    </row>
    <row r="10" spans="1:16" ht="105.75" thickBot="1" x14ac:dyDescent="0.3">
      <c r="A10" t="s">
        <v>33</v>
      </c>
      <c r="B10" t="s">
        <v>238</v>
      </c>
      <c r="C10">
        <v>26</v>
      </c>
      <c r="D10">
        <v>6</v>
      </c>
      <c r="E10">
        <v>1</v>
      </c>
      <c r="F10">
        <v>6</v>
      </c>
      <c r="G10">
        <v>12</v>
      </c>
      <c r="H10">
        <v>51</v>
      </c>
      <c r="I10" s="10">
        <f t="shared" si="0"/>
        <v>26.424870466321241</v>
      </c>
      <c r="O10" s="19" t="s">
        <v>518</v>
      </c>
      <c r="P10" s="20">
        <v>48</v>
      </c>
    </row>
    <row r="11" spans="1:16" ht="79.5" thickBot="1" x14ac:dyDescent="0.45">
      <c r="A11" t="s">
        <v>49</v>
      </c>
      <c r="B11" t="s">
        <v>239</v>
      </c>
      <c r="C11">
        <v>27</v>
      </c>
      <c r="D11">
        <v>1</v>
      </c>
      <c r="E11">
        <v>2</v>
      </c>
      <c r="F11">
        <v>2</v>
      </c>
      <c r="G11">
        <v>12</v>
      </c>
      <c r="H11">
        <v>44</v>
      </c>
      <c r="I11" s="10">
        <f t="shared" si="0"/>
        <v>22.797927461139896</v>
      </c>
      <c r="O11" s="17" t="s">
        <v>230</v>
      </c>
      <c r="P11" s="18">
        <v>45</v>
      </c>
    </row>
    <row r="12" spans="1:16" ht="79.5" thickBot="1" x14ac:dyDescent="0.45">
      <c r="A12" t="s">
        <v>51</v>
      </c>
      <c r="B12" t="s">
        <v>240</v>
      </c>
      <c r="C12">
        <v>11</v>
      </c>
      <c r="D12">
        <v>6</v>
      </c>
      <c r="E12">
        <v>4</v>
      </c>
      <c r="F12">
        <v>2</v>
      </c>
      <c r="G12">
        <v>19</v>
      </c>
      <c r="H12">
        <v>42</v>
      </c>
      <c r="I12" s="10">
        <f t="shared" si="0"/>
        <v>21.761658031088082</v>
      </c>
      <c r="O12" s="17" t="s">
        <v>231</v>
      </c>
      <c r="P12" s="18">
        <v>42</v>
      </c>
    </row>
    <row r="13" spans="1:16" ht="79.5" thickBot="1" x14ac:dyDescent="0.45">
      <c r="A13" t="s">
        <v>53</v>
      </c>
      <c r="B13" t="s">
        <v>241</v>
      </c>
      <c r="C13">
        <v>10</v>
      </c>
      <c r="D13">
        <v>7</v>
      </c>
      <c r="E13">
        <v>3</v>
      </c>
      <c r="F13">
        <v>3</v>
      </c>
      <c r="G13">
        <v>13</v>
      </c>
      <c r="H13">
        <v>36</v>
      </c>
      <c r="I13" s="10">
        <f t="shared" si="0"/>
        <v>18.652849740932641</v>
      </c>
      <c r="O13" s="17" t="s">
        <v>232</v>
      </c>
      <c r="P13" s="18">
        <v>40</v>
      </c>
    </row>
    <row r="14" spans="1:16" ht="132" thickBot="1" x14ac:dyDescent="0.45">
      <c r="A14" t="s">
        <v>55</v>
      </c>
      <c r="B14" t="s">
        <v>242</v>
      </c>
      <c r="C14">
        <v>8</v>
      </c>
      <c r="D14">
        <v>3</v>
      </c>
      <c r="E14">
        <v>4</v>
      </c>
      <c r="F14">
        <v>5</v>
      </c>
      <c r="G14">
        <v>16</v>
      </c>
      <c r="H14">
        <v>36</v>
      </c>
      <c r="I14" s="10">
        <f t="shared" si="0"/>
        <v>18.652849740932641</v>
      </c>
      <c r="O14" s="17" t="s">
        <v>233</v>
      </c>
      <c r="P14" s="18">
        <v>36</v>
      </c>
    </row>
    <row r="15" spans="1:16" ht="105.75" thickBot="1" x14ac:dyDescent="0.45">
      <c r="A15" t="s">
        <v>57</v>
      </c>
      <c r="B15" t="s">
        <v>243</v>
      </c>
      <c r="C15">
        <v>6</v>
      </c>
      <c r="D15">
        <v>3</v>
      </c>
      <c r="E15">
        <v>4</v>
      </c>
      <c r="F15">
        <v>3</v>
      </c>
      <c r="G15">
        <v>15</v>
      </c>
      <c r="H15">
        <v>31</v>
      </c>
      <c r="I15" s="10">
        <f t="shared" si="0"/>
        <v>16.062176165803109</v>
      </c>
      <c r="O15" s="17" t="s">
        <v>234</v>
      </c>
      <c r="P15" s="18">
        <v>34</v>
      </c>
    </row>
    <row r="16" spans="1:16" ht="105.75" thickBot="1" x14ac:dyDescent="0.45">
      <c r="A16" t="s">
        <v>59</v>
      </c>
      <c r="B16" t="s">
        <v>244</v>
      </c>
      <c r="C16">
        <v>10</v>
      </c>
      <c r="D16">
        <v>5</v>
      </c>
      <c r="E16">
        <v>2</v>
      </c>
      <c r="F16">
        <v>1</v>
      </c>
      <c r="G16">
        <v>11</v>
      </c>
      <c r="H16">
        <v>29</v>
      </c>
      <c r="I16" s="10">
        <f t="shared" si="0"/>
        <v>15.025906735751295</v>
      </c>
      <c r="O16" s="17" t="s">
        <v>235</v>
      </c>
      <c r="P16" s="18">
        <v>32</v>
      </c>
    </row>
    <row r="17" spans="1:16" ht="79.5" thickBot="1" x14ac:dyDescent="0.45">
      <c r="A17" t="s">
        <v>61</v>
      </c>
      <c r="B17" t="s">
        <v>245</v>
      </c>
      <c r="C17">
        <v>8</v>
      </c>
      <c r="D17">
        <v>5</v>
      </c>
      <c r="E17">
        <v>3</v>
      </c>
      <c r="F17">
        <v>4</v>
      </c>
      <c r="G17">
        <v>8</v>
      </c>
      <c r="H17">
        <v>28</v>
      </c>
      <c r="I17" s="10">
        <f t="shared" si="0"/>
        <v>14.507772020725387</v>
      </c>
      <c r="O17" s="17" t="s">
        <v>236</v>
      </c>
      <c r="P17" s="18">
        <v>29</v>
      </c>
    </row>
    <row r="18" spans="1:16" x14ac:dyDescent="0.25">
      <c r="A18" t="s">
        <v>63</v>
      </c>
      <c r="B18" t="s">
        <v>246</v>
      </c>
      <c r="C18">
        <v>6</v>
      </c>
      <c r="D18">
        <v>5</v>
      </c>
      <c r="E18">
        <v>0</v>
      </c>
      <c r="F18">
        <v>2</v>
      </c>
      <c r="G18">
        <v>11</v>
      </c>
      <c r="H18">
        <v>24</v>
      </c>
      <c r="I18" s="10">
        <f t="shared" si="0"/>
        <v>12.435233160621761</v>
      </c>
    </row>
    <row r="19" spans="1:16" x14ac:dyDescent="0.25">
      <c r="A19" t="s">
        <v>65</v>
      </c>
      <c r="B19" t="s">
        <v>247</v>
      </c>
      <c r="C19">
        <v>7</v>
      </c>
      <c r="D19">
        <v>1</v>
      </c>
      <c r="E19">
        <v>0</v>
      </c>
      <c r="F19">
        <v>3</v>
      </c>
      <c r="G19">
        <v>11</v>
      </c>
      <c r="H19">
        <v>22</v>
      </c>
      <c r="I19" s="10">
        <f t="shared" si="0"/>
        <v>11.398963730569948</v>
      </c>
    </row>
    <row r="20" spans="1:16" x14ac:dyDescent="0.25">
      <c r="A20" t="s">
        <v>67</v>
      </c>
      <c r="B20" t="s">
        <v>248</v>
      </c>
      <c r="C20">
        <v>2</v>
      </c>
      <c r="D20">
        <v>5</v>
      </c>
      <c r="E20">
        <v>1</v>
      </c>
      <c r="F20">
        <v>2</v>
      </c>
      <c r="G20">
        <v>11</v>
      </c>
      <c r="H20">
        <v>21</v>
      </c>
      <c r="I20" s="10">
        <f t="shared" si="0"/>
        <v>10.880829015544041</v>
      </c>
    </row>
    <row r="21" spans="1:16" x14ac:dyDescent="0.25">
      <c r="A21" t="s">
        <v>69</v>
      </c>
      <c r="B21" t="s">
        <v>249</v>
      </c>
      <c r="C21">
        <v>7</v>
      </c>
      <c r="D21">
        <v>4</v>
      </c>
      <c r="E21">
        <v>1</v>
      </c>
      <c r="F21">
        <v>1</v>
      </c>
      <c r="G21">
        <v>7</v>
      </c>
      <c r="H21">
        <v>20</v>
      </c>
      <c r="I21" s="10">
        <f t="shared" si="0"/>
        <v>10.362694300518134</v>
      </c>
    </row>
    <row r="22" spans="1:16" x14ac:dyDescent="0.25">
      <c r="A22" t="s">
        <v>71</v>
      </c>
      <c r="B22" t="s">
        <v>250</v>
      </c>
      <c r="C22">
        <v>9</v>
      </c>
      <c r="D22">
        <v>3</v>
      </c>
      <c r="E22">
        <v>0</v>
      </c>
      <c r="F22">
        <v>1</v>
      </c>
      <c r="G22">
        <v>5</v>
      </c>
      <c r="H22">
        <v>18</v>
      </c>
      <c r="I22" s="10">
        <f t="shared" si="0"/>
        <v>9.3264248704663206</v>
      </c>
    </row>
    <row r="23" spans="1:16" x14ac:dyDescent="0.25">
      <c r="A23" t="s">
        <v>73</v>
      </c>
      <c r="B23" t="s">
        <v>251</v>
      </c>
      <c r="C23">
        <v>4</v>
      </c>
      <c r="D23">
        <v>0</v>
      </c>
      <c r="E23">
        <v>0</v>
      </c>
      <c r="F23">
        <v>4</v>
      </c>
      <c r="G23">
        <v>9</v>
      </c>
      <c r="H23">
        <v>17</v>
      </c>
      <c r="I23" s="10">
        <f t="shared" si="0"/>
        <v>8.8082901554404138</v>
      </c>
    </row>
    <row r="24" spans="1:16" x14ac:dyDescent="0.25">
      <c r="A24" t="s">
        <v>75</v>
      </c>
      <c r="B24" t="s">
        <v>252</v>
      </c>
      <c r="C24">
        <v>6</v>
      </c>
      <c r="D24">
        <v>2</v>
      </c>
      <c r="E24">
        <v>1</v>
      </c>
      <c r="F24">
        <v>1</v>
      </c>
      <c r="G24">
        <v>3</v>
      </c>
      <c r="H24">
        <v>13</v>
      </c>
      <c r="I24" s="10">
        <f t="shared" si="0"/>
        <v>6.7357512953367875</v>
      </c>
    </row>
    <row r="25" spans="1:16" x14ac:dyDescent="0.25">
      <c r="A25" t="s">
        <v>77</v>
      </c>
      <c r="B25" t="s">
        <v>253</v>
      </c>
      <c r="C25">
        <v>4</v>
      </c>
      <c r="D25">
        <v>3</v>
      </c>
      <c r="E25">
        <v>1</v>
      </c>
      <c r="F25">
        <v>0</v>
      </c>
      <c r="G25">
        <v>3</v>
      </c>
      <c r="H25">
        <v>11</v>
      </c>
      <c r="I25" s="10">
        <f t="shared" si="0"/>
        <v>5.6994818652849739</v>
      </c>
    </row>
    <row r="26" spans="1:16" x14ac:dyDescent="0.25">
      <c r="A26" t="s">
        <v>79</v>
      </c>
      <c r="B26" t="s">
        <v>254</v>
      </c>
      <c r="C26">
        <v>4</v>
      </c>
      <c r="D26">
        <v>1</v>
      </c>
      <c r="E26">
        <v>0</v>
      </c>
      <c r="F26">
        <v>2</v>
      </c>
      <c r="G26">
        <v>4</v>
      </c>
      <c r="H26">
        <v>11</v>
      </c>
      <c r="I26" s="10">
        <f t="shared" si="0"/>
        <v>5.6994818652849739</v>
      </c>
    </row>
    <row r="27" spans="1:16" x14ac:dyDescent="0.25">
      <c r="A27" t="s">
        <v>80</v>
      </c>
      <c r="B27" t="s">
        <v>255</v>
      </c>
      <c r="C27">
        <v>8</v>
      </c>
      <c r="D27">
        <v>0</v>
      </c>
      <c r="E27">
        <v>1</v>
      </c>
      <c r="F27">
        <v>0</v>
      </c>
      <c r="G27">
        <v>2</v>
      </c>
      <c r="H27">
        <v>11</v>
      </c>
      <c r="I27" s="10">
        <f t="shared" si="0"/>
        <v>5.6994818652849739</v>
      </c>
    </row>
    <row r="28" spans="1:16" x14ac:dyDescent="0.25">
      <c r="A28" t="s">
        <v>82</v>
      </c>
      <c r="B28" t="s">
        <v>256</v>
      </c>
      <c r="C28">
        <v>3</v>
      </c>
      <c r="D28">
        <v>2</v>
      </c>
      <c r="E28">
        <v>1</v>
      </c>
      <c r="F28">
        <v>0</v>
      </c>
      <c r="G28">
        <v>2</v>
      </c>
      <c r="H28">
        <v>8</v>
      </c>
      <c r="I28" s="10">
        <f t="shared" si="0"/>
        <v>4.1450777202072544</v>
      </c>
    </row>
    <row r="29" spans="1:16" x14ac:dyDescent="0.25">
      <c r="A29" t="s">
        <v>84</v>
      </c>
      <c r="B29" t="s">
        <v>257</v>
      </c>
      <c r="C29">
        <v>2</v>
      </c>
      <c r="D29">
        <v>0</v>
      </c>
      <c r="E29">
        <v>1</v>
      </c>
      <c r="F29">
        <v>0</v>
      </c>
      <c r="G29">
        <v>5</v>
      </c>
      <c r="H29">
        <v>8</v>
      </c>
      <c r="I29" s="10">
        <f t="shared" si="0"/>
        <v>4.1450777202072544</v>
      </c>
    </row>
    <row r="30" spans="1:16" x14ac:dyDescent="0.25">
      <c r="A30" t="s">
        <v>86</v>
      </c>
      <c r="B30" t="s">
        <v>258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 s="10">
        <f t="shared" si="0"/>
        <v>0.5181347150259068</v>
      </c>
    </row>
  </sheetData>
  <sortState xmlns:xlrd2="http://schemas.microsoft.com/office/spreadsheetml/2017/richdata2" ref="O10:P17">
    <sortCondition descending="1" ref="P10:P17"/>
  </sortState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6"/>
  <sheetViews>
    <sheetView tabSelected="1" workbookViewId="0">
      <selection activeCell="I15" sqref="I15"/>
    </sheetView>
  </sheetViews>
  <sheetFormatPr defaultColWidth="11.42578125" defaultRowHeight="15" x14ac:dyDescent="0.25"/>
  <cols>
    <col min="2" max="2" width="31.85546875" customWidth="1"/>
  </cols>
  <sheetData>
    <row r="1" spans="1:9" x14ac:dyDescent="0.25">
      <c r="A1" t="s">
        <v>0</v>
      </c>
      <c r="B1" t="s">
        <v>259</v>
      </c>
      <c r="C1" t="s">
        <v>13</v>
      </c>
      <c r="D1" t="s">
        <v>11</v>
      </c>
      <c r="E1" t="s">
        <v>15</v>
      </c>
      <c r="F1" t="s">
        <v>17</v>
      </c>
      <c r="G1" t="s">
        <v>19</v>
      </c>
      <c r="H1" t="s">
        <v>21</v>
      </c>
    </row>
    <row r="2" spans="1:9" x14ac:dyDescent="0.25">
      <c r="A2" t="s">
        <v>10</v>
      </c>
      <c r="B2" t="s">
        <v>260</v>
      </c>
    </row>
    <row r="3" spans="1:9" x14ac:dyDescent="0.25">
      <c r="A3" t="s">
        <v>12</v>
      </c>
      <c r="B3" t="s">
        <v>261</v>
      </c>
      <c r="C3">
        <v>26</v>
      </c>
      <c r="D3">
        <v>21</v>
      </c>
      <c r="E3">
        <v>4</v>
      </c>
      <c r="F3">
        <v>9</v>
      </c>
      <c r="G3">
        <v>32</v>
      </c>
      <c r="H3">
        <v>92</v>
      </c>
    </row>
    <row r="4" spans="1:9" x14ac:dyDescent="0.25">
      <c r="A4" t="s">
        <v>14</v>
      </c>
      <c r="B4" t="s">
        <v>262</v>
      </c>
      <c r="C4">
        <v>44</v>
      </c>
      <c r="D4">
        <v>16</v>
      </c>
      <c r="E4">
        <v>4</v>
      </c>
      <c r="F4">
        <v>6</v>
      </c>
      <c r="G4">
        <v>22</v>
      </c>
      <c r="H4">
        <v>92</v>
      </c>
    </row>
    <row r="5" spans="1:9" x14ac:dyDescent="0.25">
      <c r="A5" t="s">
        <v>16</v>
      </c>
      <c r="B5" t="s">
        <v>263</v>
      </c>
      <c r="C5">
        <v>29</v>
      </c>
      <c r="D5">
        <v>15</v>
      </c>
      <c r="E5">
        <v>3</v>
      </c>
      <c r="F5">
        <v>6</v>
      </c>
      <c r="G5">
        <v>24</v>
      </c>
      <c r="H5">
        <v>77</v>
      </c>
    </row>
    <row r="6" spans="1:9" x14ac:dyDescent="0.25">
      <c r="A6" t="s">
        <v>18</v>
      </c>
      <c r="B6" t="s">
        <v>264</v>
      </c>
      <c r="C6">
        <v>21</v>
      </c>
      <c r="D6">
        <v>10</v>
      </c>
      <c r="E6">
        <v>2</v>
      </c>
      <c r="F6">
        <v>4</v>
      </c>
      <c r="G6">
        <v>19</v>
      </c>
      <c r="H6">
        <v>56</v>
      </c>
    </row>
    <row r="12" spans="1:9" ht="15.75" thickBot="1" x14ac:dyDescent="0.3">
      <c r="B12" s="11" t="s">
        <v>483</v>
      </c>
      <c r="C12">
        <v>51</v>
      </c>
      <c r="D12">
        <v>18</v>
      </c>
      <c r="E12">
        <v>4</v>
      </c>
      <c r="F12">
        <v>7</v>
      </c>
      <c r="G12">
        <v>34</v>
      </c>
      <c r="H12">
        <v>114</v>
      </c>
      <c r="I12" s="9">
        <f>H12/193*100</f>
        <v>59.067357512953365</v>
      </c>
    </row>
    <row r="13" spans="1:9" ht="15.75" thickBot="1" x14ac:dyDescent="0.3">
      <c r="B13" s="11" t="s">
        <v>484</v>
      </c>
      <c r="C13">
        <v>29</v>
      </c>
      <c r="D13">
        <v>15</v>
      </c>
      <c r="E13">
        <v>3</v>
      </c>
      <c r="F13">
        <v>6</v>
      </c>
      <c r="G13">
        <v>24</v>
      </c>
      <c r="H13">
        <v>77</v>
      </c>
      <c r="I13" s="9">
        <f t="shared" ref="I13:I16" si="0">H13/193*100</f>
        <v>39.896373056994818</v>
      </c>
    </row>
    <row r="14" spans="1:9" ht="15.75" thickBot="1" x14ac:dyDescent="0.3">
      <c r="B14" s="11" t="s">
        <v>485</v>
      </c>
      <c r="C14">
        <v>44</v>
      </c>
      <c r="D14">
        <v>16</v>
      </c>
      <c r="E14">
        <v>4</v>
      </c>
      <c r="F14">
        <v>6</v>
      </c>
      <c r="G14">
        <v>22</v>
      </c>
      <c r="H14">
        <v>92</v>
      </c>
      <c r="I14" s="9">
        <f t="shared" si="0"/>
        <v>47.668393782383419</v>
      </c>
    </row>
    <row r="15" spans="1:9" ht="15.75" thickBot="1" x14ac:dyDescent="0.3">
      <c r="B15" s="11" t="s">
        <v>26</v>
      </c>
      <c r="C15">
        <v>26</v>
      </c>
      <c r="D15">
        <v>21</v>
      </c>
      <c r="E15">
        <v>4</v>
      </c>
      <c r="F15">
        <v>9</v>
      </c>
      <c r="G15">
        <v>32</v>
      </c>
      <c r="H15">
        <v>92</v>
      </c>
      <c r="I15" s="9">
        <f t="shared" si="0"/>
        <v>47.668393782383419</v>
      </c>
    </row>
    <row r="16" spans="1:9" ht="15.75" thickBot="1" x14ac:dyDescent="0.3">
      <c r="B16" s="11" t="s">
        <v>486</v>
      </c>
      <c r="C16">
        <v>21</v>
      </c>
      <c r="D16">
        <v>10</v>
      </c>
      <c r="E16">
        <v>2</v>
      </c>
      <c r="F16">
        <v>4</v>
      </c>
      <c r="G16">
        <v>19</v>
      </c>
      <c r="H16">
        <v>56</v>
      </c>
      <c r="I16" s="9">
        <f t="shared" si="0"/>
        <v>29.015544041450774</v>
      </c>
    </row>
    <row r="22" spans="2:3" ht="15.75" thickBot="1" x14ac:dyDescent="0.3">
      <c r="B22" s="11" t="s">
        <v>483</v>
      </c>
      <c r="C22" s="10">
        <v>59.067357512953365</v>
      </c>
    </row>
    <row r="23" spans="2:3" ht="15.75" thickBot="1" x14ac:dyDescent="0.3">
      <c r="B23" s="11" t="s">
        <v>484</v>
      </c>
      <c r="C23" s="10">
        <v>39.896373056994818</v>
      </c>
    </row>
    <row r="24" spans="2:3" ht="15.75" thickBot="1" x14ac:dyDescent="0.3">
      <c r="B24" s="11" t="s">
        <v>485</v>
      </c>
      <c r="C24" s="10">
        <v>47.668393782383419</v>
      </c>
    </row>
    <row r="25" spans="2:3" ht="15.75" thickBot="1" x14ac:dyDescent="0.3">
      <c r="B25" s="11" t="s">
        <v>26</v>
      </c>
      <c r="C25" s="10">
        <v>47.668393782383419</v>
      </c>
    </row>
    <row r="26" spans="2:3" ht="15.75" thickBot="1" x14ac:dyDescent="0.3">
      <c r="B26" s="11" t="s">
        <v>486</v>
      </c>
      <c r="C26" s="10">
        <v>29.015544041450774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"/>
  <sheetViews>
    <sheetView workbookViewId="0">
      <selection activeCell="C2" sqref="C2:C12"/>
    </sheetView>
  </sheetViews>
  <sheetFormatPr defaultColWidth="11.42578125" defaultRowHeight="15" x14ac:dyDescent="0.25"/>
  <cols>
    <col min="2" max="3" width="25.5703125" customWidth="1"/>
  </cols>
  <sheetData>
    <row r="1" spans="1:9" x14ac:dyDescent="0.25">
      <c r="A1" t="s">
        <v>0</v>
      </c>
      <c r="B1" t="s">
        <v>259</v>
      </c>
      <c r="D1" t="s">
        <v>13</v>
      </c>
      <c r="E1" t="s">
        <v>11</v>
      </c>
      <c r="F1" t="s">
        <v>15</v>
      </c>
      <c r="G1" t="s">
        <v>17</v>
      </c>
      <c r="H1" t="s">
        <v>19</v>
      </c>
      <c r="I1" t="s">
        <v>21</v>
      </c>
    </row>
    <row r="2" spans="1:9" ht="15.75" thickBot="1" x14ac:dyDescent="0.3">
      <c r="A2" t="s">
        <v>10</v>
      </c>
      <c r="B2" t="s">
        <v>265</v>
      </c>
      <c r="C2" s="11" t="s">
        <v>487</v>
      </c>
      <c r="D2">
        <v>20</v>
      </c>
      <c r="E2">
        <v>7</v>
      </c>
      <c r="F2">
        <v>0</v>
      </c>
      <c r="G2">
        <v>2</v>
      </c>
      <c r="H2">
        <v>11</v>
      </c>
      <c r="I2">
        <v>40</v>
      </c>
    </row>
    <row r="3" spans="1:9" ht="15.75" thickBot="1" x14ac:dyDescent="0.3">
      <c r="A3" t="s">
        <v>12</v>
      </c>
      <c r="B3" t="s">
        <v>266</v>
      </c>
      <c r="C3" s="11" t="s">
        <v>489</v>
      </c>
      <c r="D3">
        <v>6</v>
      </c>
      <c r="E3">
        <v>4</v>
      </c>
      <c r="F3">
        <v>0</v>
      </c>
      <c r="G3">
        <v>1</v>
      </c>
      <c r="H3">
        <v>0</v>
      </c>
      <c r="I3">
        <v>11</v>
      </c>
    </row>
    <row r="4" spans="1:9" ht="15.75" thickBot="1" x14ac:dyDescent="0.3">
      <c r="A4" t="s">
        <v>14</v>
      </c>
      <c r="B4" t="s">
        <v>267</v>
      </c>
      <c r="C4" s="11" t="s">
        <v>26</v>
      </c>
      <c r="D4">
        <v>2</v>
      </c>
      <c r="E4">
        <v>2</v>
      </c>
      <c r="F4">
        <v>1</v>
      </c>
      <c r="G4">
        <v>1</v>
      </c>
      <c r="H4">
        <v>4</v>
      </c>
      <c r="I4">
        <v>10</v>
      </c>
    </row>
    <row r="5" spans="1:9" ht="15.75" thickBot="1" x14ac:dyDescent="0.3">
      <c r="A5" t="s">
        <v>16</v>
      </c>
      <c r="B5" t="s">
        <v>268</v>
      </c>
      <c r="C5" s="11" t="s">
        <v>488</v>
      </c>
      <c r="D5">
        <v>7</v>
      </c>
      <c r="E5">
        <v>0</v>
      </c>
      <c r="F5">
        <v>0</v>
      </c>
      <c r="G5">
        <v>0</v>
      </c>
      <c r="H5">
        <v>2</v>
      </c>
      <c r="I5">
        <v>9</v>
      </c>
    </row>
    <row r="6" spans="1:9" ht="15.75" thickBot="1" x14ac:dyDescent="0.3">
      <c r="A6" t="s">
        <v>18</v>
      </c>
      <c r="B6" t="s">
        <v>269</v>
      </c>
      <c r="C6" s="11" t="s">
        <v>495</v>
      </c>
      <c r="D6">
        <v>5</v>
      </c>
      <c r="E6">
        <v>0</v>
      </c>
      <c r="F6">
        <v>0</v>
      </c>
      <c r="G6">
        <v>0</v>
      </c>
      <c r="H6">
        <v>0</v>
      </c>
      <c r="I6">
        <v>5</v>
      </c>
    </row>
    <row r="7" spans="1:9" ht="15.75" thickBot="1" x14ac:dyDescent="0.3">
      <c r="A7" t="s">
        <v>27</v>
      </c>
      <c r="B7" t="s">
        <v>270</v>
      </c>
      <c r="C7" s="11" t="s">
        <v>490</v>
      </c>
      <c r="D7">
        <v>4</v>
      </c>
      <c r="E7">
        <v>1</v>
      </c>
      <c r="F7">
        <v>0</v>
      </c>
      <c r="G7">
        <v>0</v>
      </c>
      <c r="H7">
        <v>0</v>
      </c>
      <c r="I7">
        <v>5</v>
      </c>
    </row>
    <row r="8" spans="1:9" ht="15.75" thickBot="1" x14ac:dyDescent="0.3">
      <c r="A8" t="s">
        <v>29</v>
      </c>
      <c r="B8" t="s">
        <v>271</v>
      </c>
      <c r="C8" s="11" t="s">
        <v>492</v>
      </c>
      <c r="D8">
        <v>0</v>
      </c>
      <c r="E8">
        <v>0</v>
      </c>
      <c r="F8">
        <v>0</v>
      </c>
      <c r="G8">
        <v>0</v>
      </c>
      <c r="H8">
        <v>4</v>
      </c>
      <c r="I8">
        <v>4</v>
      </c>
    </row>
    <row r="9" spans="1:9" ht="15.75" thickBot="1" x14ac:dyDescent="0.3">
      <c r="A9" t="s">
        <v>31</v>
      </c>
      <c r="B9" t="s">
        <v>272</v>
      </c>
      <c r="C9" s="11" t="s">
        <v>491</v>
      </c>
      <c r="D9">
        <v>1</v>
      </c>
      <c r="E9">
        <v>1</v>
      </c>
      <c r="F9">
        <v>0</v>
      </c>
      <c r="G9">
        <v>0</v>
      </c>
      <c r="H9">
        <v>1</v>
      </c>
      <c r="I9">
        <v>3</v>
      </c>
    </row>
    <row r="10" spans="1:9" ht="15.75" thickBot="1" x14ac:dyDescent="0.3">
      <c r="A10" t="s">
        <v>33</v>
      </c>
      <c r="B10" t="s">
        <v>273</v>
      </c>
      <c r="C10" s="11" t="s">
        <v>496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</row>
    <row r="11" spans="1:9" ht="15.75" thickBot="1" x14ac:dyDescent="0.3">
      <c r="A11" t="s">
        <v>49</v>
      </c>
      <c r="B11" t="s">
        <v>274</v>
      </c>
      <c r="C11" s="11" t="s">
        <v>494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</row>
    <row r="12" spans="1:9" ht="15.75" thickBot="1" x14ac:dyDescent="0.3">
      <c r="A12" t="s">
        <v>51</v>
      </c>
      <c r="B12" t="s">
        <v>275</v>
      </c>
      <c r="C12" s="11" t="s">
        <v>493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9" spans="3:3" x14ac:dyDescent="0.25">
      <c r="C19" s="12"/>
    </row>
    <row r="20" spans="3:3" x14ac:dyDescent="0.25">
      <c r="C20" s="12"/>
    </row>
    <row r="21" spans="3:3" x14ac:dyDescent="0.25">
      <c r="C21" s="12"/>
    </row>
    <row r="22" spans="3:3" x14ac:dyDescent="0.25">
      <c r="C22" s="12"/>
    </row>
    <row r="23" spans="3:3" x14ac:dyDescent="0.25">
      <c r="C23" s="12"/>
    </row>
    <row r="24" spans="3:3" x14ac:dyDescent="0.25">
      <c r="C24" s="12"/>
    </row>
    <row r="25" spans="3:3" x14ac:dyDescent="0.25">
      <c r="C25" s="12"/>
    </row>
    <row r="26" spans="3:3" x14ac:dyDescent="0.25">
      <c r="C26" s="12"/>
    </row>
    <row r="27" spans="3:3" x14ac:dyDescent="0.25">
      <c r="C27" s="12"/>
    </row>
    <row r="28" spans="3:3" x14ac:dyDescent="0.25">
      <c r="C28" s="12"/>
    </row>
    <row r="29" spans="3:3" x14ac:dyDescent="0.25">
      <c r="C29" s="12"/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4"/>
  <sheetViews>
    <sheetView workbookViewId="0">
      <selection activeCell="C2" sqref="C2:I12"/>
    </sheetView>
  </sheetViews>
  <sheetFormatPr defaultColWidth="11.42578125" defaultRowHeight="15" x14ac:dyDescent="0.25"/>
  <cols>
    <col min="2" max="3" width="31.140625" customWidth="1"/>
  </cols>
  <sheetData>
    <row r="1" spans="1:9" x14ac:dyDescent="0.25">
      <c r="A1" t="s">
        <v>0</v>
      </c>
      <c r="B1" t="s">
        <v>276</v>
      </c>
      <c r="D1" t="s">
        <v>13</v>
      </c>
      <c r="E1" t="s">
        <v>11</v>
      </c>
      <c r="F1" t="s">
        <v>15</v>
      </c>
      <c r="G1" t="s">
        <v>17</v>
      </c>
      <c r="H1" t="s">
        <v>19</v>
      </c>
      <c r="I1" t="s">
        <v>21</v>
      </c>
    </row>
    <row r="2" spans="1:9" ht="15.75" thickBot="1" x14ac:dyDescent="0.3">
      <c r="A2" t="s">
        <v>10</v>
      </c>
      <c r="B2" t="s">
        <v>277</v>
      </c>
      <c r="C2" s="11" t="s">
        <v>26</v>
      </c>
      <c r="D2">
        <v>21</v>
      </c>
      <c r="E2">
        <v>17</v>
      </c>
      <c r="F2">
        <v>3</v>
      </c>
      <c r="G2">
        <v>7</v>
      </c>
      <c r="H2">
        <v>24</v>
      </c>
      <c r="I2">
        <v>72</v>
      </c>
    </row>
    <row r="3" spans="1:9" ht="15.75" thickBot="1" x14ac:dyDescent="0.3">
      <c r="A3" t="s">
        <v>12</v>
      </c>
      <c r="B3" t="s">
        <v>278</v>
      </c>
      <c r="C3" s="11" t="s">
        <v>487</v>
      </c>
      <c r="D3">
        <v>13</v>
      </c>
      <c r="E3">
        <v>1</v>
      </c>
      <c r="F3">
        <v>0</v>
      </c>
      <c r="G3">
        <v>3</v>
      </c>
      <c r="H3">
        <v>7</v>
      </c>
      <c r="I3">
        <v>24</v>
      </c>
    </row>
    <row r="4" spans="1:9" ht="15.75" thickBot="1" x14ac:dyDescent="0.3">
      <c r="A4" t="s">
        <v>14</v>
      </c>
      <c r="B4" t="s">
        <v>279</v>
      </c>
      <c r="C4" s="11" t="s">
        <v>488</v>
      </c>
      <c r="D4">
        <v>3</v>
      </c>
      <c r="E4">
        <v>1</v>
      </c>
      <c r="F4">
        <v>0</v>
      </c>
      <c r="G4">
        <v>0</v>
      </c>
      <c r="H4">
        <v>1</v>
      </c>
      <c r="I4">
        <v>5</v>
      </c>
    </row>
    <row r="5" spans="1:9" ht="15.75" thickBot="1" x14ac:dyDescent="0.3">
      <c r="A5" t="s">
        <v>16</v>
      </c>
      <c r="B5" t="s">
        <v>280</v>
      </c>
      <c r="C5" s="11" t="s">
        <v>495</v>
      </c>
      <c r="D5">
        <v>4</v>
      </c>
      <c r="E5">
        <v>0</v>
      </c>
      <c r="F5">
        <v>0</v>
      </c>
      <c r="G5">
        <v>0</v>
      </c>
      <c r="H5">
        <v>0</v>
      </c>
      <c r="I5">
        <v>4</v>
      </c>
    </row>
    <row r="6" spans="1:9" ht="15.75" thickBot="1" x14ac:dyDescent="0.3">
      <c r="A6" t="s">
        <v>18</v>
      </c>
      <c r="B6" t="s">
        <v>281</v>
      </c>
      <c r="C6" s="11" t="s">
        <v>494</v>
      </c>
      <c r="D6">
        <v>1</v>
      </c>
      <c r="E6">
        <v>1</v>
      </c>
      <c r="F6">
        <v>1</v>
      </c>
      <c r="G6">
        <v>0</v>
      </c>
      <c r="H6">
        <v>0</v>
      </c>
      <c r="I6">
        <v>3</v>
      </c>
    </row>
    <row r="7" spans="1:9" ht="15.75" thickBot="1" x14ac:dyDescent="0.3">
      <c r="A7" t="s">
        <v>27</v>
      </c>
      <c r="B7" t="s">
        <v>282</v>
      </c>
      <c r="C7" s="11" t="s">
        <v>491</v>
      </c>
      <c r="D7">
        <v>0</v>
      </c>
      <c r="E7">
        <v>1</v>
      </c>
      <c r="F7">
        <v>0</v>
      </c>
      <c r="G7">
        <v>0</v>
      </c>
      <c r="H7">
        <v>1</v>
      </c>
      <c r="I7">
        <v>2</v>
      </c>
    </row>
    <row r="8" spans="1:9" ht="15.75" thickBot="1" x14ac:dyDescent="0.3">
      <c r="A8" t="s">
        <v>29</v>
      </c>
      <c r="B8" t="s">
        <v>283</v>
      </c>
      <c r="C8" s="11" t="s">
        <v>496</v>
      </c>
      <c r="D8">
        <v>0</v>
      </c>
      <c r="E8">
        <v>1</v>
      </c>
      <c r="F8">
        <v>0</v>
      </c>
      <c r="G8">
        <v>0</v>
      </c>
      <c r="H8">
        <v>1</v>
      </c>
      <c r="I8">
        <v>2</v>
      </c>
    </row>
    <row r="9" spans="1:9" ht="15.75" thickBot="1" x14ac:dyDescent="0.3">
      <c r="A9" t="s">
        <v>31</v>
      </c>
      <c r="B9" t="s">
        <v>284</v>
      </c>
      <c r="C9" s="11" t="s">
        <v>492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</row>
    <row r="10" spans="1:9" ht="15.75" thickBot="1" x14ac:dyDescent="0.3">
      <c r="A10" t="s">
        <v>33</v>
      </c>
      <c r="B10" t="s">
        <v>285</v>
      </c>
      <c r="C10" s="11" t="s">
        <v>490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ht="15.75" thickBot="1" x14ac:dyDescent="0.3">
      <c r="A11" t="s">
        <v>49</v>
      </c>
      <c r="B11" t="s">
        <v>286</v>
      </c>
      <c r="C11" s="11" t="s">
        <v>489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ht="15.75" thickBot="1" x14ac:dyDescent="0.3">
      <c r="A12" t="s">
        <v>51</v>
      </c>
      <c r="B12" t="s">
        <v>287</v>
      </c>
      <c r="C12" s="11" t="s">
        <v>493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4" spans="1:9" x14ac:dyDescent="0.25">
      <c r="C14" s="12"/>
    </row>
    <row r="15" spans="1:9" x14ac:dyDescent="0.25">
      <c r="C15" s="12"/>
    </row>
    <row r="16" spans="1:9" x14ac:dyDescent="0.25">
      <c r="C16" s="12"/>
    </row>
    <row r="17" spans="3:3" x14ac:dyDescent="0.25">
      <c r="C17" s="12"/>
    </row>
    <row r="18" spans="3:3" x14ac:dyDescent="0.25">
      <c r="C18" s="12"/>
    </row>
    <row r="19" spans="3:3" x14ac:dyDescent="0.25">
      <c r="C19" s="12"/>
    </row>
    <row r="20" spans="3:3" x14ac:dyDescent="0.25">
      <c r="C20" s="12"/>
    </row>
    <row r="21" spans="3:3" x14ac:dyDescent="0.25">
      <c r="C21" s="12"/>
    </row>
    <row r="22" spans="3:3" x14ac:dyDescent="0.25">
      <c r="C22" s="12"/>
    </row>
    <row r="23" spans="3:3" x14ac:dyDescent="0.25">
      <c r="C23" s="12"/>
    </row>
    <row r="24" spans="3:3" x14ac:dyDescent="0.25">
      <c r="C24" s="12"/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8"/>
  <sheetViews>
    <sheetView workbookViewId="0">
      <selection activeCell="B1" sqref="B1:F1048576"/>
    </sheetView>
  </sheetViews>
  <sheetFormatPr defaultColWidth="11.42578125" defaultRowHeight="15" x14ac:dyDescent="0.25"/>
  <cols>
    <col min="2" max="6" width="19.85546875" customWidth="1"/>
  </cols>
  <sheetData>
    <row r="1" spans="1:6" x14ac:dyDescent="0.25">
      <c r="A1" t="s">
        <v>0</v>
      </c>
      <c r="B1" t="s">
        <v>11</v>
      </c>
      <c r="C1" t="s">
        <v>13</v>
      </c>
      <c r="D1" t="s">
        <v>15</v>
      </c>
      <c r="E1" t="s">
        <v>17</v>
      </c>
      <c r="F1" t="s">
        <v>19</v>
      </c>
    </row>
    <row r="2" spans="1:6" x14ac:dyDescent="0.25">
      <c r="A2" t="s">
        <v>10</v>
      </c>
      <c r="B2" t="s">
        <v>288</v>
      </c>
    </row>
    <row r="3" spans="1:6" x14ac:dyDescent="0.25">
      <c r="A3" t="s">
        <v>12</v>
      </c>
      <c r="B3" t="s">
        <v>289</v>
      </c>
    </row>
    <row r="4" spans="1:6" x14ac:dyDescent="0.25">
      <c r="A4" t="s">
        <v>14</v>
      </c>
      <c r="B4" t="s">
        <v>290</v>
      </c>
    </row>
    <row r="5" spans="1:6" x14ac:dyDescent="0.25">
      <c r="A5" t="s">
        <v>16</v>
      </c>
      <c r="B5" t="s">
        <v>291</v>
      </c>
    </row>
    <row r="6" spans="1:6" x14ac:dyDescent="0.25">
      <c r="A6" t="s">
        <v>18</v>
      </c>
      <c r="B6" t="s">
        <v>292</v>
      </c>
    </row>
    <row r="7" spans="1:6" x14ac:dyDescent="0.25">
      <c r="A7" t="s">
        <v>27</v>
      </c>
      <c r="B7" t="s">
        <v>293</v>
      </c>
    </row>
    <row r="8" spans="1:6" x14ac:dyDescent="0.25">
      <c r="A8" t="s">
        <v>29</v>
      </c>
      <c r="B8" t="s">
        <v>294</v>
      </c>
    </row>
    <row r="9" spans="1:6" x14ac:dyDescent="0.25">
      <c r="A9" t="s">
        <v>31</v>
      </c>
      <c r="B9" t="s">
        <v>295</v>
      </c>
    </row>
    <row r="10" spans="1:6" x14ac:dyDescent="0.25">
      <c r="A10" t="s">
        <v>33</v>
      </c>
      <c r="B10" t="s">
        <v>296</v>
      </c>
    </row>
    <row r="11" spans="1:6" x14ac:dyDescent="0.25">
      <c r="A11" t="s">
        <v>49</v>
      </c>
      <c r="B11" t="s">
        <v>297</v>
      </c>
    </row>
    <row r="12" spans="1:6" x14ac:dyDescent="0.25">
      <c r="A12" t="s">
        <v>51</v>
      </c>
      <c r="B12" t="s">
        <v>298</v>
      </c>
    </row>
    <row r="13" spans="1:6" x14ac:dyDescent="0.25">
      <c r="A13" t="s">
        <v>53</v>
      </c>
      <c r="B13" t="s">
        <v>299</v>
      </c>
    </row>
    <row r="14" spans="1:6" x14ac:dyDescent="0.25">
      <c r="A14" t="s">
        <v>55</v>
      </c>
      <c r="B14" t="s">
        <v>300</v>
      </c>
    </row>
    <row r="15" spans="1:6" x14ac:dyDescent="0.25">
      <c r="A15" t="s">
        <v>57</v>
      </c>
      <c r="B15" t="s">
        <v>301</v>
      </c>
    </row>
    <row r="16" spans="1:6" x14ac:dyDescent="0.25">
      <c r="A16" t="s">
        <v>59</v>
      </c>
      <c r="B16" t="s">
        <v>302</v>
      </c>
    </row>
    <row r="17" spans="1:3" x14ac:dyDescent="0.25">
      <c r="A17" t="s">
        <v>61</v>
      </c>
      <c r="C17" t="s">
        <v>303</v>
      </c>
    </row>
    <row r="18" spans="1:3" x14ac:dyDescent="0.25">
      <c r="A18" t="s">
        <v>63</v>
      </c>
      <c r="C18" t="s">
        <v>304</v>
      </c>
    </row>
    <row r="19" spans="1:3" x14ac:dyDescent="0.25">
      <c r="A19" t="s">
        <v>65</v>
      </c>
      <c r="C19" t="s">
        <v>305</v>
      </c>
    </row>
    <row r="20" spans="1:3" x14ac:dyDescent="0.25">
      <c r="A20" t="s">
        <v>67</v>
      </c>
      <c r="C20" t="s">
        <v>306</v>
      </c>
    </row>
    <row r="21" spans="1:3" x14ac:dyDescent="0.25">
      <c r="A21" t="s">
        <v>69</v>
      </c>
      <c r="C21" t="s">
        <v>307</v>
      </c>
    </row>
    <row r="22" spans="1:3" x14ac:dyDescent="0.25">
      <c r="A22" t="s">
        <v>71</v>
      </c>
      <c r="C22" t="s">
        <v>308</v>
      </c>
    </row>
    <row r="23" spans="1:3" x14ac:dyDescent="0.25">
      <c r="A23" t="s">
        <v>73</v>
      </c>
      <c r="C23" t="s">
        <v>309</v>
      </c>
    </row>
    <row r="24" spans="1:3" x14ac:dyDescent="0.25">
      <c r="A24" t="s">
        <v>75</v>
      </c>
      <c r="C24" t="s">
        <v>310</v>
      </c>
    </row>
    <row r="25" spans="1:3" x14ac:dyDescent="0.25">
      <c r="A25" t="s">
        <v>77</v>
      </c>
      <c r="C25" t="s">
        <v>311</v>
      </c>
    </row>
    <row r="26" spans="1:3" x14ac:dyDescent="0.25">
      <c r="A26" t="s">
        <v>79</v>
      </c>
      <c r="C26" t="s">
        <v>312</v>
      </c>
    </row>
    <row r="27" spans="1:3" x14ac:dyDescent="0.25">
      <c r="A27" t="s">
        <v>80</v>
      </c>
      <c r="C27" t="s">
        <v>313</v>
      </c>
    </row>
    <row r="28" spans="1:3" x14ac:dyDescent="0.25">
      <c r="A28" t="s">
        <v>82</v>
      </c>
      <c r="C28" t="s">
        <v>314</v>
      </c>
    </row>
    <row r="29" spans="1:3" x14ac:dyDescent="0.25">
      <c r="A29" t="s">
        <v>84</v>
      </c>
      <c r="C29" t="s">
        <v>315</v>
      </c>
    </row>
    <row r="30" spans="1:3" x14ac:dyDescent="0.25">
      <c r="A30" t="s">
        <v>86</v>
      </c>
      <c r="C30" t="s">
        <v>316</v>
      </c>
    </row>
    <row r="31" spans="1:3" x14ac:dyDescent="0.25">
      <c r="A31" t="s">
        <v>88</v>
      </c>
      <c r="C31" t="s">
        <v>317</v>
      </c>
    </row>
    <row r="32" spans="1:3" x14ac:dyDescent="0.25">
      <c r="A32" t="s">
        <v>90</v>
      </c>
      <c r="C32" t="s">
        <v>318</v>
      </c>
    </row>
    <row r="33" spans="1:3" x14ac:dyDescent="0.25">
      <c r="A33" t="s">
        <v>92</v>
      </c>
      <c r="C33" t="s">
        <v>319</v>
      </c>
    </row>
    <row r="34" spans="1:3" x14ac:dyDescent="0.25">
      <c r="A34" t="s">
        <v>94</v>
      </c>
      <c r="C34" t="s">
        <v>320</v>
      </c>
    </row>
    <row r="35" spans="1:3" x14ac:dyDescent="0.25">
      <c r="A35" t="s">
        <v>96</v>
      </c>
      <c r="C35" t="s">
        <v>321</v>
      </c>
    </row>
    <row r="36" spans="1:3" x14ac:dyDescent="0.25">
      <c r="A36" t="s">
        <v>98</v>
      </c>
      <c r="C36" t="s">
        <v>322</v>
      </c>
    </row>
    <row r="37" spans="1:3" x14ac:dyDescent="0.25">
      <c r="A37" t="s">
        <v>99</v>
      </c>
      <c r="C37" t="s">
        <v>323</v>
      </c>
    </row>
    <row r="38" spans="1:3" x14ac:dyDescent="0.25">
      <c r="A38" t="s">
        <v>101</v>
      </c>
      <c r="C38" t="s">
        <v>324</v>
      </c>
    </row>
    <row r="39" spans="1:3" x14ac:dyDescent="0.25">
      <c r="A39" t="s">
        <v>103</v>
      </c>
      <c r="C39" t="s">
        <v>325</v>
      </c>
    </row>
    <row r="40" spans="1:3" x14ac:dyDescent="0.25">
      <c r="A40" t="s">
        <v>105</v>
      </c>
      <c r="C40" t="s">
        <v>326</v>
      </c>
    </row>
    <row r="41" spans="1:3" x14ac:dyDescent="0.25">
      <c r="A41" t="s">
        <v>107</v>
      </c>
      <c r="C41" t="s">
        <v>327</v>
      </c>
    </row>
    <row r="42" spans="1:3" x14ac:dyDescent="0.25">
      <c r="A42" t="s">
        <v>109</v>
      </c>
      <c r="C42" t="s">
        <v>328</v>
      </c>
    </row>
    <row r="43" spans="1:3" x14ac:dyDescent="0.25">
      <c r="A43" t="s">
        <v>111</v>
      </c>
      <c r="C43" t="s">
        <v>329</v>
      </c>
    </row>
    <row r="44" spans="1:3" x14ac:dyDescent="0.25">
      <c r="A44" t="s">
        <v>113</v>
      </c>
      <c r="C44" t="s">
        <v>330</v>
      </c>
    </row>
    <row r="45" spans="1:3" x14ac:dyDescent="0.25">
      <c r="A45" t="s">
        <v>115</v>
      </c>
      <c r="C45" t="s">
        <v>331</v>
      </c>
    </row>
    <row r="46" spans="1:3" x14ac:dyDescent="0.25">
      <c r="A46" t="s">
        <v>117</v>
      </c>
      <c r="C46" t="s">
        <v>332</v>
      </c>
    </row>
    <row r="47" spans="1:3" x14ac:dyDescent="0.25">
      <c r="A47" t="s">
        <v>119</v>
      </c>
      <c r="C47" t="s">
        <v>333</v>
      </c>
    </row>
    <row r="48" spans="1:3" x14ac:dyDescent="0.25">
      <c r="A48" t="s">
        <v>121</v>
      </c>
      <c r="C48" t="s">
        <v>334</v>
      </c>
    </row>
    <row r="49" spans="1:3" x14ac:dyDescent="0.25">
      <c r="A49" t="s">
        <v>122</v>
      </c>
      <c r="C49" t="s">
        <v>335</v>
      </c>
    </row>
    <row r="50" spans="1:3" x14ac:dyDescent="0.25">
      <c r="A50" t="s">
        <v>124</v>
      </c>
      <c r="C50" t="s">
        <v>336</v>
      </c>
    </row>
    <row r="51" spans="1:3" x14ac:dyDescent="0.25">
      <c r="A51" t="s">
        <v>126</v>
      </c>
      <c r="C51" t="s">
        <v>337</v>
      </c>
    </row>
    <row r="52" spans="1:3" x14ac:dyDescent="0.25">
      <c r="A52" t="s">
        <v>128</v>
      </c>
      <c r="C52" t="s">
        <v>338</v>
      </c>
    </row>
    <row r="53" spans="1:3" x14ac:dyDescent="0.25">
      <c r="A53" t="s">
        <v>130</v>
      </c>
      <c r="C53" t="s">
        <v>339</v>
      </c>
    </row>
    <row r="54" spans="1:3" x14ac:dyDescent="0.25">
      <c r="A54" t="s">
        <v>132</v>
      </c>
      <c r="C54" t="s">
        <v>340</v>
      </c>
    </row>
    <row r="55" spans="1:3" x14ac:dyDescent="0.25">
      <c r="A55" t="s">
        <v>134</v>
      </c>
      <c r="C55" t="s">
        <v>341</v>
      </c>
    </row>
    <row r="56" spans="1:3" x14ac:dyDescent="0.25">
      <c r="A56" t="s">
        <v>136</v>
      </c>
      <c r="C56" t="s">
        <v>342</v>
      </c>
    </row>
    <row r="57" spans="1:3" x14ac:dyDescent="0.25">
      <c r="A57" t="s">
        <v>138</v>
      </c>
      <c r="C57" t="s">
        <v>343</v>
      </c>
    </row>
    <row r="58" spans="1:3" x14ac:dyDescent="0.25">
      <c r="A58" t="s">
        <v>140</v>
      </c>
      <c r="C58" t="s">
        <v>344</v>
      </c>
    </row>
    <row r="59" spans="1:3" x14ac:dyDescent="0.25">
      <c r="A59" t="s">
        <v>142</v>
      </c>
      <c r="C59" t="s">
        <v>345</v>
      </c>
    </row>
    <row r="60" spans="1:3" x14ac:dyDescent="0.25">
      <c r="A60" t="s">
        <v>144</v>
      </c>
      <c r="C60" t="s">
        <v>346</v>
      </c>
    </row>
    <row r="61" spans="1:3" x14ac:dyDescent="0.25">
      <c r="A61" t="s">
        <v>347</v>
      </c>
      <c r="C61" t="s">
        <v>348</v>
      </c>
    </row>
    <row r="62" spans="1:3" x14ac:dyDescent="0.25">
      <c r="A62" t="s">
        <v>349</v>
      </c>
      <c r="C62" t="s">
        <v>350</v>
      </c>
    </row>
    <row r="63" spans="1:3" x14ac:dyDescent="0.25">
      <c r="A63" t="s">
        <v>351</v>
      </c>
      <c r="C63" t="s">
        <v>352</v>
      </c>
    </row>
    <row r="64" spans="1:3" x14ac:dyDescent="0.25">
      <c r="A64" t="s">
        <v>353</v>
      </c>
      <c r="C64" t="s">
        <v>354</v>
      </c>
    </row>
    <row r="65" spans="1:6" x14ac:dyDescent="0.25">
      <c r="A65" t="s">
        <v>355</v>
      </c>
      <c r="D65" t="s">
        <v>356</v>
      </c>
    </row>
    <row r="66" spans="1:6" x14ac:dyDescent="0.25">
      <c r="A66" t="s">
        <v>357</v>
      </c>
      <c r="D66" t="s">
        <v>358</v>
      </c>
    </row>
    <row r="67" spans="1:6" x14ac:dyDescent="0.25">
      <c r="A67" t="s">
        <v>359</v>
      </c>
      <c r="D67" t="s">
        <v>360</v>
      </c>
    </row>
    <row r="68" spans="1:6" x14ac:dyDescent="0.25">
      <c r="A68" t="s">
        <v>361</v>
      </c>
      <c r="D68" t="s">
        <v>362</v>
      </c>
    </row>
    <row r="69" spans="1:6" x14ac:dyDescent="0.25">
      <c r="A69" t="s">
        <v>363</v>
      </c>
      <c r="D69" t="s">
        <v>364</v>
      </c>
    </row>
    <row r="70" spans="1:6" x14ac:dyDescent="0.25">
      <c r="A70" t="s">
        <v>365</v>
      </c>
      <c r="E70" t="s">
        <v>366</v>
      </c>
    </row>
    <row r="71" spans="1:6" x14ac:dyDescent="0.25">
      <c r="A71" t="s">
        <v>367</v>
      </c>
      <c r="E71" t="s">
        <v>368</v>
      </c>
    </row>
    <row r="72" spans="1:6" x14ac:dyDescent="0.25">
      <c r="A72" t="s">
        <v>369</v>
      </c>
      <c r="E72" t="s">
        <v>370</v>
      </c>
    </row>
    <row r="73" spans="1:6" x14ac:dyDescent="0.25">
      <c r="A73" t="s">
        <v>371</v>
      </c>
      <c r="E73" t="s">
        <v>372</v>
      </c>
    </row>
    <row r="74" spans="1:6" x14ac:dyDescent="0.25">
      <c r="A74" t="s">
        <v>373</v>
      </c>
      <c r="E74" t="s">
        <v>374</v>
      </c>
    </row>
    <row r="75" spans="1:6" x14ac:dyDescent="0.25">
      <c r="A75" t="s">
        <v>375</v>
      </c>
      <c r="E75" t="s">
        <v>376</v>
      </c>
    </row>
    <row r="76" spans="1:6" x14ac:dyDescent="0.25">
      <c r="A76" t="s">
        <v>377</v>
      </c>
      <c r="E76" t="s">
        <v>378</v>
      </c>
    </row>
    <row r="77" spans="1:6" x14ac:dyDescent="0.25">
      <c r="A77" t="s">
        <v>379</v>
      </c>
      <c r="E77" t="s">
        <v>380</v>
      </c>
    </row>
    <row r="78" spans="1:6" x14ac:dyDescent="0.25">
      <c r="A78" t="s">
        <v>381</v>
      </c>
      <c r="E78" t="s">
        <v>382</v>
      </c>
    </row>
    <row r="79" spans="1:6" x14ac:dyDescent="0.25">
      <c r="A79" t="s">
        <v>383</v>
      </c>
      <c r="E79" t="s">
        <v>384</v>
      </c>
    </row>
    <row r="80" spans="1:6" x14ac:dyDescent="0.25">
      <c r="A80" t="s">
        <v>385</v>
      </c>
      <c r="F80" t="s">
        <v>386</v>
      </c>
    </row>
    <row r="81" spans="1:6" x14ac:dyDescent="0.25">
      <c r="A81" t="s">
        <v>387</v>
      </c>
      <c r="F81" t="s">
        <v>388</v>
      </c>
    </row>
    <row r="82" spans="1:6" x14ac:dyDescent="0.25">
      <c r="A82" t="s">
        <v>389</v>
      </c>
      <c r="F82" t="s">
        <v>390</v>
      </c>
    </row>
    <row r="83" spans="1:6" x14ac:dyDescent="0.25">
      <c r="A83" t="s">
        <v>391</v>
      </c>
      <c r="F83" t="s">
        <v>392</v>
      </c>
    </row>
    <row r="84" spans="1:6" x14ac:dyDescent="0.25">
      <c r="A84" t="s">
        <v>393</v>
      </c>
      <c r="F84" t="s">
        <v>394</v>
      </c>
    </row>
    <row r="85" spans="1:6" x14ac:dyDescent="0.25">
      <c r="A85" t="s">
        <v>395</v>
      </c>
      <c r="F85" t="s">
        <v>396</v>
      </c>
    </row>
    <row r="86" spans="1:6" x14ac:dyDescent="0.25">
      <c r="A86" t="s">
        <v>397</v>
      </c>
      <c r="F86" t="s">
        <v>398</v>
      </c>
    </row>
    <row r="87" spans="1:6" x14ac:dyDescent="0.25">
      <c r="A87" t="s">
        <v>399</v>
      </c>
      <c r="F87" t="s">
        <v>400</v>
      </c>
    </row>
    <row r="88" spans="1:6" x14ac:dyDescent="0.25">
      <c r="A88" t="s">
        <v>401</v>
      </c>
      <c r="F88" t="s">
        <v>402</v>
      </c>
    </row>
    <row r="89" spans="1:6" x14ac:dyDescent="0.25">
      <c r="A89" t="s">
        <v>403</v>
      </c>
      <c r="F89" t="s">
        <v>404</v>
      </c>
    </row>
    <row r="90" spans="1:6" x14ac:dyDescent="0.25">
      <c r="A90" t="s">
        <v>405</v>
      </c>
      <c r="F90" t="s">
        <v>406</v>
      </c>
    </row>
    <row r="91" spans="1:6" x14ac:dyDescent="0.25">
      <c r="A91" t="s">
        <v>407</v>
      </c>
      <c r="F91" t="s">
        <v>408</v>
      </c>
    </row>
    <row r="92" spans="1:6" x14ac:dyDescent="0.25">
      <c r="A92" t="s">
        <v>409</v>
      </c>
      <c r="F92" t="s">
        <v>410</v>
      </c>
    </row>
    <row r="93" spans="1:6" x14ac:dyDescent="0.25">
      <c r="A93" t="s">
        <v>411</v>
      </c>
      <c r="F93" t="s">
        <v>412</v>
      </c>
    </row>
    <row r="94" spans="1:6" x14ac:dyDescent="0.25">
      <c r="A94" t="s">
        <v>413</v>
      </c>
      <c r="F94" t="s">
        <v>414</v>
      </c>
    </row>
    <row r="95" spans="1:6" x14ac:dyDescent="0.25">
      <c r="A95" t="s">
        <v>415</v>
      </c>
      <c r="F95" t="s">
        <v>362</v>
      </c>
    </row>
    <row r="96" spans="1:6" x14ac:dyDescent="0.25">
      <c r="A96" t="s">
        <v>417</v>
      </c>
      <c r="F96" t="s">
        <v>416</v>
      </c>
    </row>
    <row r="97" spans="1:6" x14ac:dyDescent="0.25">
      <c r="A97" t="s">
        <v>419</v>
      </c>
      <c r="F97" t="s">
        <v>418</v>
      </c>
    </row>
    <row r="98" spans="1:6" x14ac:dyDescent="0.25">
      <c r="A98" t="s">
        <v>421</v>
      </c>
      <c r="F98" t="s">
        <v>420</v>
      </c>
    </row>
    <row r="99" spans="1:6" x14ac:dyDescent="0.25">
      <c r="A99" t="s">
        <v>423</v>
      </c>
      <c r="F99" t="s">
        <v>422</v>
      </c>
    </row>
    <row r="100" spans="1:6" x14ac:dyDescent="0.25">
      <c r="A100" t="s">
        <v>425</v>
      </c>
      <c r="F100" t="s">
        <v>424</v>
      </c>
    </row>
    <row r="101" spans="1:6" x14ac:dyDescent="0.25">
      <c r="A101" t="s">
        <v>427</v>
      </c>
      <c r="F101" t="s">
        <v>426</v>
      </c>
    </row>
    <row r="102" spans="1:6" x14ac:dyDescent="0.25">
      <c r="A102" t="s">
        <v>429</v>
      </c>
      <c r="F102" t="s">
        <v>428</v>
      </c>
    </row>
    <row r="103" spans="1:6" x14ac:dyDescent="0.25">
      <c r="A103" t="s">
        <v>431</v>
      </c>
      <c r="F103" t="s">
        <v>430</v>
      </c>
    </row>
    <row r="104" spans="1:6" x14ac:dyDescent="0.25">
      <c r="A104" t="s">
        <v>433</v>
      </c>
      <c r="F104" t="s">
        <v>432</v>
      </c>
    </row>
    <row r="105" spans="1:6" x14ac:dyDescent="0.25">
      <c r="A105" t="s">
        <v>435</v>
      </c>
      <c r="F105" t="s">
        <v>434</v>
      </c>
    </row>
    <row r="106" spans="1:6" x14ac:dyDescent="0.25">
      <c r="A106" t="s">
        <v>437</v>
      </c>
      <c r="F106" t="s">
        <v>436</v>
      </c>
    </row>
    <row r="107" spans="1:6" x14ac:dyDescent="0.25">
      <c r="A107" t="s">
        <v>439</v>
      </c>
      <c r="F107" t="s">
        <v>438</v>
      </c>
    </row>
    <row r="108" spans="1:6" x14ac:dyDescent="0.25">
      <c r="F108" t="s">
        <v>440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F2" sqref="F2:F7"/>
    </sheetView>
  </sheetViews>
  <sheetFormatPr defaultColWidth="11.42578125" defaultRowHeight="15" x14ac:dyDescent="0.25"/>
  <sheetData>
    <row r="1" spans="1:10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v>70</v>
      </c>
      <c r="D2">
        <v>4184</v>
      </c>
      <c r="E2">
        <v>12</v>
      </c>
      <c r="F2">
        <v>53</v>
      </c>
      <c r="G2">
        <v>31</v>
      </c>
      <c r="H2">
        <v>1561</v>
      </c>
      <c r="I2">
        <v>12</v>
      </c>
      <c r="J2">
        <v>44</v>
      </c>
    </row>
    <row r="3" spans="1:10" x14ac:dyDescent="0.25">
      <c r="A3" t="s">
        <v>12</v>
      </c>
      <c r="B3" t="s">
        <v>13</v>
      </c>
      <c r="C3">
        <v>142</v>
      </c>
      <c r="D3">
        <v>5065</v>
      </c>
      <c r="E3">
        <v>11</v>
      </c>
      <c r="F3">
        <v>63</v>
      </c>
      <c r="G3">
        <v>84</v>
      </c>
      <c r="H3">
        <v>2815</v>
      </c>
      <c r="I3">
        <v>11</v>
      </c>
      <c r="J3">
        <v>59</v>
      </c>
    </row>
    <row r="4" spans="1:10" x14ac:dyDescent="0.25">
      <c r="A4" t="s">
        <v>14</v>
      </c>
      <c r="B4" t="s">
        <v>15</v>
      </c>
      <c r="C4">
        <v>53</v>
      </c>
      <c r="D4">
        <v>3733</v>
      </c>
      <c r="E4">
        <v>9</v>
      </c>
      <c r="F4">
        <v>40</v>
      </c>
      <c r="G4">
        <v>8</v>
      </c>
      <c r="H4">
        <v>738</v>
      </c>
      <c r="I4">
        <v>5</v>
      </c>
      <c r="J4">
        <v>15</v>
      </c>
    </row>
    <row r="5" spans="1:10" x14ac:dyDescent="0.25">
      <c r="A5" t="s">
        <v>16</v>
      </c>
      <c r="B5" t="s">
        <v>17</v>
      </c>
      <c r="C5">
        <v>45</v>
      </c>
      <c r="D5">
        <v>1900</v>
      </c>
      <c r="E5">
        <v>11</v>
      </c>
      <c r="F5">
        <v>49</v>
      </c>
      <c r="G5">
        <v>14</v>
      </c>
      <c r="H5">
        <v>518</v>
      </c>
      <c r="I5">
        <v>10</v>
      </c>
      <c r="J5">
        <v>31</v>
      </c>
    </row>
    <row r="6" spans="1:10" x14ac:dyDescent="0.25">
      <c r="A6" t="s">
        <v>18</v>
      </c>
      <c r="B6" t="s">
        <v>19</v>
      </c>
      <c r="C6">
        <v>90</v>
      </c>
      <c r="D6">
        <v>5694</v>
      </c>
      <c r="E6">
        <v>11</v>
      </c>
      <c r="F6">
        <v>48</v>
      </c>
      <c r="G6">
        <v>56</v>
      </c>
      <c r="H6">
        <v>3752</v>
      </c>
      <c r="I6">
        <v>14</v>
      </c>
      <c r="J6">
        <v>62</v>
      </c>
    </row>
    <row r="7" spans="1:10" x14ac:dyDescent="0.25">
      <c r="B7" t="s">
        <v>441</v>
      </c>
      <c r="C7">
        <f>SUM(C2:C6)</f>
        <v>400</v>
      </c>
      <c r="D7">
        <f t="shared" ref="D7:E7" si="0">SUM(D2:D6)</f>
        <v>20576</v>
      </c>
      <c r="E7">
        <f t="shared" si="0"/>
        <v>54</v>
      </c>
      <c r="F7">
        <f>AVERAGE(F2:F6)</f>
        <v>50.6</v>
      </c>
      <c r="G7">
        <f t="shared" ref="G7" si="1">SUM(G2:G6)</f>
        <v>193</v>
      </c>
      <c r="H7">
        <f t="shared" ref="H7:I7" si="2">SUM(H2:H6)</f>
        <v>9384</v>
      </c>
      <c r="I7">
        <f t="shared" si="2"/>
        <v>52</v>
      </c>
      <c r="J7">
        <f>AVERAGE(J2:J6)</f>
        <v>42.2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H2" sqref="H2:H10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20</v>
      </c>
      <c r="C1" t="s">
        <v>13</v>
      </c>
      <c r="D1" t="s">
        <v>11</v>
      </c>
      <c r="E1" t="s">
        <v>15</v>
      </c>
      <c r="F1" t="s">
        <v>17</v>
      </c>
      <c r="G1" t="s">
        <v>19</v>
      </c>
      <c r="H1" t="s">
        <v>21</v>
      </c>
    </row>
    <row r="2" spans="1:8" x14ac:dyDescent="0.25">
      <c r="A2" t="s">
        <v>10</v>
      </c>
      <c r="B2" t="s">
        <v>22</v>
      </c>
      <c r="C2">
        <v>51</v>
      </c>
      <c r="D2">
        <v>40</v>
      </c>
      <c r="E2">
        <v>36</v>
      </c>
      <c r="F2">
        <v>22</v>
      </c>
      <c r="G2">
        <v>53</v>
      </c>
      <c r="H2">
        <v>202</v>
      </c>
    </row>
    <row r="3" spans="1:8" x14ac:dyDescent="0.25">
      <c r="A3" t="s">
        <v>12</v>
      </c>
      <c r="B3" t="s">
        <v>23</v>
      </c>
      <c r="C3">
        <v>45</v>
      </c>
      <c r="D3">
        <v>11</v>
      </c>
      <c r="E3">
        <v>7</v>
      </c>
      <c r="F3">
        <v>11</v>
      </c>
      <c r="G3">
        <v>19</v>
      </c>
      <c r="H3">
        <v>93</v>
      </c>
    </row>
    <row r="4" spans="1:8" x14ac:dyDescent="0.25">
      <c r="A4" t="s">
        <v>14</v>
      </c>
      <c r="B4" t="s">
        <v>24</v>
      </c>
      <c r="C4">
        <v>27</v>
      </c>
      <c r="D4">
        <v>8</v>
      </c>
      <c r="E4">
        <v>5</v>
      </c>
      <c r="F4">
        <v>7</v>
      </c>
      <c r="G4">
        <v>12</v>
      </c>
      <c r="H4">
        <v>59</v>
      </c>
    </row>
    <row r="5" spans="1:8" x14ac:dyDescent="0.25">
      <c r="A5" t="s">
        <v>16</v>
      </c>
      <c r="B5" t="s">
        <v>25</v>
      </c>
      <c r="C5">
        <v>7</v>
      </c>
      <c r="D5">
        <v>3</v>
      </c>
      <c r="E5">
        <v>1</v>
      </c>
      <c r="F5">
        <v>4</v>
      </c>
      <c r="G5">
        <v>0</v>
      </c>
      <c r="H5">
        <v>15</v>
      </c>
    </row>
    <row r="6" spans="1:8" x14ac:dyDescent="0.25">
      <c r="A6" t="s">
        <v>18</v>
      </c>
      <c r="B6" t="s">
        <v>26</v>
      </c>
      <c r="C6">
        <v>1</v>
      </c>
      <c r="D6">
        <v>3</v>
      </c>
      <c r="E6">
        <v>3</v>
      </c>
      <c r="F6">
        <v>2</v>
      </c>
      <c r="G6">
        <v>3</v>
      </c>
      <c r="H6">
        <v>12</v>
      </c>
    </row>
    <row r="7" spans="1:8" x14ac:dyDescent="0.25">
      <c r="A7" t="s">
        <v>27</v>
      </c>
      <c r="B7" t="s">
        <v>28</v>
      </c>
      <c r="C7">
        <v>2</v>
      </c>
      <c r="D7">
        <v>2</v>
      </c>
      <c r="E7">
        <v>2</v>
      </c>
      <c r="F7">
        <v>1</v>
      </c>
      <c r="G7">
        <v>4</v>
      </c>
      <c r="H7">
        <v>11</v>
      </c>
    </row>
    <row r="8" spans="1:8" x14ac:dyDescent="0.25">
      <c r="A8" t="s">
        <v>29</v>
      </c>
      <c r="B8" t="s">
        <v>30</v>
      </c>
      <c r="C8">
        <v>4</v>
      </c>
      <c r="D8">
        <v>1</v>
      </c>
      <c r="E8">
        <v>0</v>
      </c>
      <c r="F8">
        <v>1</v>
      </c>
      <c r="G8">
        <v>1</v>
      </c>
      <c r="H8">
        <v>7</v>
      </c>
    </row>
    <row r="9" spans="1:8" x14ac:dyDescent="0.25">
      <c r="A9" t="s">
        <v>31</v>
      </c>
      <c r="B9" t="s">
        <v>32</v>
      </c>
      <c r="C9">
        <v>3</v>
      </c>
      <c r="D9">
        <v>1</v>
      </c>
      <c r="E9">
        <v>0</v>
      </c>
      <c r="F9">
        <v>1</v>
      </c>
      <c r="G9">
        <v>1</v>
      </c>
      <c r="H9">
        <v>6</v>
      </c>
    </row>
    <row r="10" spans="1:8" x14ac:dyDescent="0.25">
      <c r="A10" t="s">
        <v>33</v>
      </c>
      <c r="B10" t="s">
        <v>34</v>
      </c>
      <c r="C10">
        <v>2</v>
      </c>
      <c r="D10">
        <v>0</v>
      </c>
      <c r="E10">
        <v>0</v>
      </c>
      <c r="F10">
        <v>1</v>
      </c>
      <c r="G10">
        <v>0</v>
      </c>
      <c r="H10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F64" sqref="F64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10</v>
      </c>
      <c r="B2" t="s">
        <v>11</v>
      </c>
      <c r="C2" t="s">
        <v>40</v>
      </c>
      <c r="D2">
        <v>1</v>
      </c>
      <c r="E2">
        <v>40</v>
      </c>
      <c r="F2">
        <v>40</v>
      </c>
      <c r="G2">
        <v>0</v>
      </c>
    </row>
    <row r="3" spans="1:7" x14ac:dyDescent="0.25">
      <c r="A3" t="s">
        <v>12</v>
      </c>
      <c r="B3" t="s">
        <v>11</v>
      </c>
      <c r="C3" t="s">
        <v>41</v>
      </c>
      <c r="D3">
        <v>2</v>
      </c>
      <c r="E3">
        <v>66</v>
      </c>
      <c r="F3">
        <v>132</v>
      </c>
      <c r="G3">
        <v>16</v>
      </c>
    </row>
    <row r="4" spans="1:7" x14ac:dyDescent="0.25">
      <c r="A4" t="s">
        <v>14</v>
      </c>
      <c r="B4" t="s">
        <v>11</v>
      </c>
      <c r="C4" t="s">
        <v>42</v>
      </c>
      <c r="D4">
        <v>3</v>
      </c>
      <c r="E4">
        <v>39</v>
      </c>
      <c r="F4">
        <v>118</v>
      </c>
      <c r="G4">
        <v>27</v>
      </c>
    </row>
    <row r="5" spans="1:7" x14ac:dyDescent="0.25">
      <c r="A5" t="s">
        <v>16</v>
      </c>
      <c r="B5" t="s">
        <v>11</v>
      </c>
      <c r="C5" t="s">
        <v>43</v>
      </c>
      <c r="D5">
        <v>3</v>
      </c>
      <c r="E5">
        <v>38</v>
      </c>
      <c r="F5">
        <v>113</v>
      </c>
      <c r="G5">
        <v>24</v>
      </c>
    </row>
    <row r="6" spans="1:7" x14ac:dyDescent="0.25">
      <c r="A6" t="s">
        <v>18</v>
      </c>
      <c r="B6" t="s">
        <v>11</v>
      </c>
      <c r="C6" t="s">
        <v>44</v>
      </c>
      <c r="D6">
        <v>4</v>
      </c>
      <c r="E6">
        <v>84</v>
      </c>
      <c r="F6">
        <v>334</v>
      </c>
      <c r="G6">
        <v>26</v>
      </c>
    </row>
    <row r="7" spans="1:7" x14ac:dyDescent="0.25">
      <c r="A7" t="s">
        <v>27</v>
      </c>
      <c r="B7" t="s">
        <v>11</v>
      </c>
      <c r="C7" t="s">
        <v>45</v>
      </c>
      <c r="D7">
        <v>4</v>
      </c>
      <c r="E7">
        <v>132</v>
      </c>
      <c r="F7">
        <v>526</v>
      </c>
      <c r="G7">
        <v>16</v>
      </c>
    </row>
    <row r="8" spans="1:7" x14ac:dyDescent="0.25">
      <c r="A8" t="s">
        <v>29</v>
      </c>
      <c r="B8" t="s">
        <v>11</v>
      </c>
      <c r="C8" t="s">
        <v>46</v>
      </c>
      <c r="D8">
        <v>5</v>
      </c>
      <c r="E8">
        <v>34</v>
      </c>
      <c r="F8">
        <v>171</v>
      </c>
      <c r="G8">
        <v>20</v>
      </c>
    </row>
    <row r="9" spans="1:7" x14ac:dyDescent="0.25">
      <c r="A9" t="s">
        <v>31</v>
      </c>
      <c r="B9" t="s">
        <v>11</v>
      </c>
      <c r="C9" t="s">
        <v>47</v>
      </c>
      <c r="D9">
        <v>6</v>
      </c>
      <c r="E9">
        <v>52</v>
      </c>
      <c r="F9">
        <v>261</v>
      </c>
      <c r="G9">
        <v>18</v>
      </c>
    </row>
    <row r="10" spans="1:7" x14ac:dyDescent="0.25">
      <c r="A10" t="s">
        <v>33</v>
      </c>
      <c r="B10" t="s">
        <v>11</v>
      </c>
      <c r="C10" t="s">
        <v>48</v>
      </c>
      <c r="D10">
        <v>9</v>
      </c>
      <c r="E10">
        <v>86</v>
      </c>
      <c r="F10">
        <v>689</v>
      </c>
      <c r="G10">
        <v>32</v>
      </c>
    </row>
    <row r="11" spans="1:7" x14ac:dyDescent="0.25">
      <c r="A11" t="s">
        <v>49</v>
      </c>
      <c r="B11" t="s">
        <v>11</v>
      </c>
      <c r="C11" t="s">
        <v>50</v>
      </c>
      <c r="D11">
        <v>10</v>
      </c>
      <c r="E11">
        <v>37</v>
      </c>
      <c r="F11">
        <v>336</v>
      </c>
      <c r="G11">
        <v>13</v>
      </c>
    </row>
    <row r="12" spans="1:7" x14ac:dyDescent="0.25">
      <c r="A12" t="s">
        <v>51</v>
      </c>
      <c r="B12" t="s">
        <v>11</v>
      </c>
      <c r="C12" t="s">
        <v>52</v>
      </c>
      <c r="D12">
        <v>11</v>
      </c>
      <c r="E12">
        <v>94</v>
      </c>
      <c r="F12">
        <v>1036</v>
      </c>
      <c r="G12">
        <v>13</v>
      </c>
    </row>
    <row r="13" spans="1:7" x14ac:dyDescent="0.25">
      <c r="A13" t="s">
        <v>53</v>
      </c>
      <c r="B13" t="s">
        <v>11</v>
      </c>
      <c r="C13" t="s">
        <v>54</v>
      </c>
      <c r="D13">
        <v>12</v>
      </c>
      <c r="E13">
        <v>39</v>
      </c>
      <c r="F13">
        <v>428</v>
      </c>
      <c r="G13">
        <v>20</v>
      </c>
    </row>
    <row r="14" spans="1:7" s="2" customFormat="1" x14ac:dyDescent="0.25">
      <c r="A14" s="2" t="s">
        <v>55</v>
      </c>
      <c r="B14" s="2" t="s">
        <v>11</v>
      </c>
      <c r="C14" s="2" t="s">
        <v>56</v>
      </c>
      <c r="D14" s="2">
        <v>70</v>
      </c>
      <c r="E14" s="2">
        <v>63</v>
      </c>
      <c r="F14" s="2">
        <v>4184</v>
      </c>
      <c r="G14" s="2">
        <v>19</v>
      </c>
    </row>
    <row r="15" spans="1:7" x14ac:dyDescent="0.25">
      <c r="A15" t="s">
        <v>57</v>
      </c>
      <c r="B15" t="s">
        <v>13</v>
      </c>
      <c r="C15" t="s">
        <v>58</v>
      </c>
      <c r="D15">
        <v>2</v>
      </c>
      <c r="E15">
        <v>9</v>
      </c>
      <c r="F15">
        <v>18</v>
      </c>
      <c r="G15">
        <v>4</v>
      </c>
    </row>
    <row r="16" spans="1:7" x14ac:dyDescent="0.25">
      <c r="A16" t="s">
        <v>59</v>
      </c>
      <c r="B16" t="s">
        <v>13</v>
      </c>
      <c r="C16" t="s">
        <v>60</v>
      </c>
      <c r="D16">
        <v>5</v>
      </c>
      <c r="E16">
        <v>5</v>
      </c>
      <c r="F16">
        <v>27</v>
      </c>
      <c r="G16">
        <v>11</v>
      </c>
    </row>
    <row r="17" spans="1:7" x14ac:dyDescent="0.25">
      <c r="A17" t="s">
        <v>61</v>
      </c>
      <c r="B17" t="s">
        <v>13</v>
      </c>
      <c r="C17" t="s">
        <v>62</v>
      </c>
      <c r="D17">
        <v>8</v>
      </c>
      <c r="E17">
        <v>27</v>
      </c>
      <c r="F17">
        <v>216</v>
      </c>
      <c r="G17">
        <v>22</v>
      </c>
    </row>
    <row r="18" spans="1:7" x14ac:dyDescent="0.25">
      <c r="A18" t="s">
        <v>63</v>
      </c>
      <c r="B18" t="s">
        <v>13</v>
      </c>
      <c r="C18" t="s">
        <v>64</v>
      </c>
      <c r="D18">
        <v>9</v>
      </c>
      <c r="E18">
        <v>53</v>
      </c>
      <c r="F18">
        <v>481</v>
      </c>
      <c r="G18">
        <v>13</v>
      </c>
    </row>
    <row r="19" spans="1:7" x14ac:dyDescent="0.25">
      <c r="A19" t="s">
        <v>65</v>
      </c>
      <c r="B19" t="s">
        <v>13</v>
      </c>
      <c r="C19" t="s">
        <v>66</v>
      </c>
      <c r="D19">
        <v>12</v>
      </c>
      <c r="E19">
        <v>81</v>
      </c>
      <c r="F19">
        <v>975</v>
      </c>
      <c r="G19">
        <v>20</v>
      </c>
    </row>
    <row r="20" spans="1:7" x14ac:dyDescent="0.25">
      <c r="A20" t="s">
        <v>67</v>
      </c>
      <c r="B20" t="s">
        <v>13</v>
      </c>
      <c r="C20" t="s">
        <v>68</v>
      </c>
      <c r="D20">
        <v>13</v>
      </c>
      <c r="E20">
        <v>19</v>
      </c>
      <c r="F20">
        <v>232</v>
      </c>
      <c r="G20">
        <v>6</v>
      </c>
    </row>
    <row r="21" spans="1:7" x14ac:dyDescent="0.25">
      <c r="A21" t="s">
        <v>69</v>
      </c>
      <c r="B21" t="s">
        <v>13</v>
      </c>
      <c r="C21" t="s">
        <v>70</v>
      </c>
      <c r="D21">
        <v>14</v>
      </c>
      <c r="E21">
        <v>44</v>
      </c>
      <c r="F21">
        <v>621</v>
      </c>
      <c r="G21">
        <v>34</v>
      </c>
    </row>
    <row r="22" spans="1:7" x14ac:dyDescent="0.25">
      <c r="A22" t="s">
        <v>71</v>
      </c>
      <c r="B22" t="s">
        <v>13</v>
      </c>
      <c r="C22" t="s">
        <v>72</v>
      </c>
      <c r="D22">
        <v>14</v>
      </c>
      <c r="E22">
        <v>49</v>
      </c>
      <c r="F22">
        <v>692</v>
      </c>
      <c r="G22">
        <v>8</v>
      </c>
    </row>
    <row r="23" spans="1:7" x14ac:dyDescent="0.25">
      <c r="A23" t="s">
        <v>73</v>
      </c>
      <c r="B23" t="s">
        <v>13</v>
      </c>
      <c r="C23" t="s">
        <v>74</v>
      </c>
      <c r="D23">
        <v>19</v>
      </c>
      <c r="E23">
        <v>20</v>
      </c>
      <c r="F23">
        <v>356</v>
      </c>
      <c r="G23">
        <v>9</v>
      </c>
    </row>
    <row r="24" spans="1:7" x14ac:dyDescent="0.25">
      <c r="A24" t="s">
        <v>75</v>
      </c>
      <c r="B24" t="s">
        <v>13</v>
      </c>
      <c r="C24" t="s">
        <v>76</v>
      </c>
      <c r="D24">
        <v>19</v>
      </c>
      <c r="E24">
        <v>49</v>
      </c>
      <c r="F24">
        <v>930</v>
      </c>
      <c r="G24">
        <v>13</v>
      </c>
    </row>
    <row r="25" spans="1:7" x14ac:dyDescent="0.25">
      <c r="A25" t="s">
        <v>77</v>
      </c>
      <c r="B25" t="s">
        <v>13</v>
      </c>
      <c r="C25" t="s">
        <v>78</v>
      </c>
      <c r="D25">
        <v>27</v>
      </c>
      <c r="E25">
        <v>20</v>
      </c>
      <c r="F25">
        <v>517</v>
      </c>
      <c r="G25">
        <v>11</v>
      </c>
    </row>
    <row r="26" spans="1:7" s="2" customFormat="1" x14ac:dyDescent="0.25">
      <c r="A26" s="2" t="s">
        <v>79</v>
      </c>
      <c r="B26" s="2" t="s">
        <v>13</v>
      </c>
      <c r="C26" s="2" t="s">
        <v>56</v>
      </c>
      <c r="D26" s="2">
        <v>142</v>
      </c>
      <c r="E26" s="2">
        <v>36</v>
      </c>
      <c r="F26" s="2">
        <v>5065</v>
      </c>
      <c r="G26" s="2">
        <v>14</v>
      </c>
    </row>
    <row r="27" spans="1:7" x14ac:dyDescent="0.25">
      <c r="A27" t="s">
        <v>80</v>
      </c>
      <c r="B27" t="s">
        <v>15</v>
      </c>
      <c r="C27" t="s">
        <v>81</v>
      </c>
      <c r="D27">
        <v>3</v>
      </c>
      <c r="E27">
        <v>68</v>
      </c>
      <c r="F27">
        <v>205</v>
      </c>
      <c r="G27">
        <v>12</v>
      </c>
    </row>
    <row r="28" spans="1:7" x14ac:dyDescent="0.25">
      <c r="A28" t="s">
        <v>82</v>
      </c>
      <c r="B28" t="s">
        <v>15</v>
      </c>
      <c r="C28" t="s">
        <v>83</v>
      </c>
      <c r="D28">
        <v>4</v>
      </c>
      <c r="E28">
        <v>48</v>
      </c>
      <c r="F28">
        <v>190</v>
      </c>
      <c r="G28">
        <v>29</v>
      </c>
    </row>
    <row r="29" spans="1:7" x14ac:dyDescent="0.25">
      <c r="A29" t="s">
        <v>84</v>
      </c>
      <c r="B29" t="s">
        <v>15</v>
      </c>
      <c r="C29" t="s">
        <v>85</v>
      </c>
      <c r="D29">
        <v>5</v>
      </c>
      <c r="E29">
        <v>130</v>
      </c>
      <c r="F29">
        <v>648</v>
      </c>
      <c r="G29">
        <v>17</v>
      </c>
    </row>
    <row r="30" spans="1:7" x14ac:dyDescent="0.25">
      <c r="A30" t="s">
        <v>86</v>
      </c>
      <c r="B30" t="s">
        <v>15</v>
      </c>
      <c r="C30" t="s">
        <v>87</v>
      </c>
      <c r="D30">
        <v>5</v>
      </c>
      <c r="E30">
        <v>85</v>
      </c>
      <c r="F30">
        <v>423</v>
      </c>
      <c r="G30">
        <v>37</v>
      </c>
    </row>
    <row r="31" spans="1:7" x14ac:dyDescent="0.25">
      <c r="A31" t="s">
        <v>88</v>
      </c>
      <c r="B31" t="s">
        <v>15</v>
      </c>
      <c r="C31" t="s">
        <v>89</v>
      </c>
      <c r="D31">
        <v>6</v>
      </c>
      <c r="E31">
        <v>82</v>
      </c>
      <c r="F31">
        <v>490</v>
      </c>
      <c r="G31">
        <v>29</v>
      </c>
    </row>
    <row r="32" spans="1:7" x14ac:dyDescent="0.25">
      <c r="A32" t="s">
        <v>90</v>
      </c>
      <c r="B32" t="s">
        <v>15</v>
      </c>
      <c r="C32" t="s">
        <v>91</v>
      </c>
      <c r="D32">
        <v>6</v>
      </c>
      <c r="E32">
        <v>32</v>
      </c>
      <c r="F32">
        <v>194</v>
      </c>
      <c r="G32">
        <v>23</v>
      </c>
    </row>
    <row r="33" spans="1:7" x14ac:dyDescent="0.25">
      <c r="A33" t="s">
        <v>92</v>
      </c>
      <c r="B33" t="s">
        <v>15</v>
      </c>
      <c r="C33" t="s">
        <v>93</v>
      </c>
      <c r="D33">
        <v>6</v>
      </c>
      <c r="E33">
        <v>106</v>
      </c>
      <c r="F33">
        <v>635</v>
      </c>
      <c r="G33">
        <v>5</v>
      </c>
    </row>
    <row r="34" spans="1:7" x14ac:dyDescent="0.25">
      <c r="A34" t="s">
        <v>94</v>
      </c>
      <c r="B34" t="s">
        <v>15</v>
      </c>
      <c r="C34" t="s">
        <v>95</v>
      </c>
      <c r="D34">
        <v>7</v>
      </c>
      <c r="E34">
        <v>66</v>
      </c>
      <c r="F34">
        <v>464</v>
      </c>
      <c r="G34">
        <v>16</v>
      </c>
    </row>
    <row r="35" spans="1:7" x14ac:dyDescent="0.25">
      <c r="A35" t="s">
        <v>96</v>
      </c>
      <c r="B35" t="s">
        <v>15</v>
      </c>
      <c r="C35" t="s">
        <v>97</v>
      </c>
      <c r="D35">
        <v>11</v>
      </c>
      <c r="E35">
        <v>48</v>
      </c>
      <c r="F35">
        <v>484</v>
      </c>
      <c r="G35">
        <v>12</v>
      </c>
    </row>
    <row r="36" spans="1:7" s="2" customFormat="1" x14ac:dyDescent="0.25">
      <c r="A36" s="2" t="s">
        <v>98</v>
      </c>
      <c r="B36" s="2" t="s">
        <v>15</v>
      </c>
      <c r="C36" s="2" t="s">
        <v>56</v>
      </c>
      <c r="D36" s="2">
        <v>53</v>
      </c>
      <c r="E36" s="2">
        <v>72</v>
      </c>
      <c r="F36" s="2">
        <v>3733</v>
      </c>
      <c r="G36" s="2">
        <v>19</v>
      </c>
    </row>
    <row r="37" spans="1:7" x14ac:dyDescent="0.25">
      <c r="A37" t="s">
        <v>99</v>
      </c>
      <c r="B37" t="s">
        <v>17</v>
      </c>
      <c r="C37" t="s">
        <v>100</v>
      </c>
      <c r="D37">
        <v>1</v>
      </c>
      <c r="E37">
        <v>25</v>
      </c>
      <c r="F37">
        <v>25</v>
      </c>
      <c r="G37">
        <v>3</v>
      </c>
    </row>
    <row r="38" spans="1:7" x14ac:dyDescent="0.25">
      <c r="A38" t="s">
        <v>101</v>
      </c>
      <c r="B38" t="s">
        <v>17</v>
      </c>
      <c r="C38" t="s">
        <v>102</v>
      </c>
      <c r="D38">
        <v>1</v>
      </c>
      <c r="E38">
        <v>67</v>
      </c>
      <c r="F38">
        <v>67</v>
      </c>
      <c r="G38">
        <v>1</v>
      </c>
    </row>
    <row r="39" spans="1:7" x14ac:dyDescent="0.25">
      <c r="A39" t="s">
        <v>103</v>
      </c>
      <c r="B39" t="s">
        <v>17</v>
      </c>
      <c r="C39" t="s">
        <v>104</v>
      </c>
      <c r="D39">
        <v>1</v>
      </c>
      <c r="E39">
        <v>43</v>
      </c>
      <c r="F39">
        <v>43</v>
      </c>
      <c r="G39">
        <v>45</v>
      </c>
    </row>
    <row r="40" spans="1:7" x14ac:dyDescent="0.25">
      <c r="A40" t="s">
        <v>105</v>
      </c>
      <c r="B40" t="s">
        <v>17</v>
      </c>
      <c r="C40" t="s">
        <v>106</v>
      </c>
      <c r="D40">
        <v>2</v>
      </c>
      <c r="E40">
        <v>27</v>
      </c>
      <c r="F40">
        <v>54</v>
      </c>
      <c r="G40">
        <v>10</v>
      </c>
    </row>
    <row r="41" spans="1:7" x14ac:dyDescent="0.25">
      <c r="A41" t="s">
        <v>107</v>
      </c>
      <c r="B41" t="s">
        <v>17</v>
      </c>
      <c r="C41" t="s">
        <v>108</v>
      </c>
      <c r="D41">
        <v>4</v>
      </c>
      <c r="E41">
        <v>57</v>
      </c>
      <c r="F41">
        <v>229</v>
      </c>
      <c r="G41">
        <v>20</v>
      </c>
    </row>
    <row r="42" spans="1:7" x14ac:dyDescent="0.25">
      <c r="A42" t="s">
        <v>109</v>
      </c>
      <c r="B42" t="s">
        <v>17</v>
      </c>
      <c r="C42" t="s">
        <v>110</v>
      </c>
      <c r="D42">
        <v>4</v>
      </c>
      <c r="E42">
        <v>51</v>
      </c>
      <c r="F42">
        <v>204</v>
      </c>
      <c r="G42">
        <v>7</v>
      </c>
    </row>
    <row r="43" spans="1:7" x14ac:dyDescent="0.25">
      <c r="A43" t="s">
        <v>111</v>
      </c>
      <c r="B43" t="s">
        <v>17</v>
      </c>
      <c r="C43" t="s">
        <v>112</v>
      </c>
      <c r="D43">
        <v>4</v>
      </c>
      <c r="E43">
        <v>44</v>
      </c>
      <c r="F43">
        <v>177</v>
      </c>
      <c r="G43">
        <v>18</v>
      </c>
    </row>
    <row r="44" spans="1:7" x14ac:dyDescent="0.25">
      <c r="A44" t="s">
        <v>113</v>
      </c>
      <c r="B44" t="s">
        <v>17</v>
      </c>
      <c r="C44" t="s">
        <v>114</v>
      </c>
      <c r="D44">
        <v>5</v>
      </c>
      <c r="E44">
        <v>13</v>
      </c>
      <c r="F44">
        <v>66</v>
      </c>
      <c r="G44">
        <v>9</v>
      </c>
    </row>
    <row r="45" spans="1:7" x14ac:dyDescent="0.25">
      <c r="A45" t="s">
        <v>115</v>
      </c>
      <c r="B45" t="s">
        <v>17</v>
      </c>
      <c r="C45" t="s">
        <v>116</v>
      </c>
      <c r="D45">
        <v>5</v>
      </c>
      <c r="E45">
        <v>34</v>
      </c>
      <c r="F45">
        <v>172</v>
      </c>
      <c r="G45">
        <v>22</v>
      </c>
    </row>
    <row r="46" spans="1:7" x14ac:dyDescent="0.25">
      <c r="A46" t="s">
        <v>117</v>
      </c>
      <c r="B46" t="s">
        <v>17</v>
      </c>
      <c r="C46" t="s">
        <v>118</v>
      </c>
      <c r="D46">
        <v>5</v>
      </c>
      <c r="E46">
        <v>103</v>
      </c>
      <c r="F46">
        <v>514</v>
      </c>
      <c r="G46">
        <v>34</v>
      </c>
    </row>
    <row r="47" spans="1:7" x14ac:dyDescent="0.25">
      <c r="A47" t="s">
        <v>119</v>
      </c>
      <c r="B47" t="s">
        <v>17</v>
      </c>
      <c r="C47" t="s">
        <v>120</v>
      </c>
      <c r="D47">
        <v>13</v>
      </c>
      <c r="E47">
        <v>27</v>
      </c>
      <c r="F47">
        <v>349</v>
      </c>
      <c r="G47">
        <v>23</v>
      </c>
    </row>
    <row r="48" spans="1:7" s="2" customFormat="1" x14ac:dyDescent="0.25">
      <c r="A48" s="2" t="s">
        <v>121</v>
      </c>
      <c r="B48" s="2" t="s">
        <v>17</v>
      </c>
      <c r="C48" s="2" t="s">
        <v>56</v>
      </c>
      <c r="D48" s="2">
        <v>45</v>
      </c>
      <c r="E48" s="2">
        <v>42</v>
      </c>
      <c r="F48" s="2">
        <v>1900</v>
      </c>
      <c r="G48" s="2">
        <v>19</v>
      </c>
    </row>
    <row r="49" spans="1:7" x14ac:dyDescent="0.25">
      <c r="A49" t="s">
        <v>122</v>
      </c>
      <c r="B49" t="s">
        <v>19</v>
      </c>
      <c r="C49" t="s">
        <v>123</v>
      </c>
      <c r="D49">
        <v>2</v>
      </c>
      <c r="E49">
        <v>8</v>
      </c>
      <c r="F49">
        <v>8</v>
      </c>
      <c r="G49">
        <v>1</v>
      </c>
    </row>
    <row r="50" spans="1:7" x14ac:dyDescent="0.25">
      <c r="A50" t="s">
        <v>124</v>
      </c>
      <c r="B50" t="s">
        <v>19</v>
      </c>
      <c r="C50" t="s">
        <v>125</v>
      </c>
      <c r="D50">
        <v>4</v>
      </c>
      <c r="E50">
        <v>47</v>
      </c>
      <c r="F50">
        <v>188</v>
      </c>
      <c r="G50">
        <v>4</v>
      </c>
    </row>
    <row r="51" spans="1:7" x14ac:dyDescent="0.25">
      <c r="A51" t="s">
        <v>126</v>
      </c>
      <c r="B51" t="s">
        <v>19</v>
      </c>
      <c r="C51" t="s">
        <v>127</v>
      </c>
      <c r="D51">
        <v>5</v>
      </c>
      <c r="E51">
        <v>57</v>
      </c>
      <c r="F51">
        <v>287</v>
      </c>
      <c r="G51">
        <v>14</v>
      </c>
    </row>
    <row r="52" spans="1:7" x14ac:dyDescent="0.25">
      <c r="A52" t="s">
        <v>128</v>
      </c>
      <c r="B52" t="s">
        <v>19</v>
      </c>
      <c r="C52" t="s">
        <v>129</v>
      </c>
      <c r="D52">
        <v>5</v>
      </c>
      <c r="E52">
        <v>141</v>
      </c>
      <c r="F52">
        <v>705</v>
      </c>
      <c r="G52">
        <v>11</v>
      </c>
    </row>
    <row r="53" spans="1:7" x14ac:dyDescent="0.25">
      <c r="A53" t="s">
        <v>130</v>
      </c>
      <c r="B53" t="s">
        <v>19</v>
      </c>
      <c r="C53" t="s">
        <v>131</v>
      </c>
      <c r="D53">
        <v>5</v>
      </c>
      <c r="E53">
        <v>101</v>
      </c>
      <c r="F53">
        <v>505</v>
      </c>
      <c r="G53">
        <v>16</v>
      </c>
    </row>
    <row r="54" spans="1:7" x14ac:dyDescent="0.25">
      <c r="A54" t="s">
        <v>132</v>
      </c>
      <c r="B54" t="s">
        <v>19</v>
      </c>
      <c r="C54" t="s">
        <v>133</v>
      </c>
      <c r="D54">
        <v>8</v>
      </c>
      <c r="E54">
        <v>87</v>
      </c>
      <c r="F54">
        <v>693</v>
      </c>
      <c r="G54">
        <v>18</v>
      </c>
    </row>
    <row r="55" spans="1:7" x14ac:dyDescent="0.25">
      <c r="A55" t="s">
        <v>134</v>
      </c>
      <c r="B55" t="s">
        <v>19</v>
      </c>
      <c r="C55" t="s">
        <v>135</v>
      </c>
      <c r="D55">
        <v>9</v>
      </c>
      <c r="E55">
        <v>65</v>
      </c>
      <c r="F55">
        <v>583</v>
      </c>
      <c r="G55">
        <v>10</v>
      </c>
    </row>
    <row r="56" spans="1:7" x14ac:dyDescent="0.25">
      <c r="A56" t="s">
        <v>136</v>
      </c>
      <c r="B56" t="s">
        <v>19</v>
      </c>
      <c r="C56" t="s">
        <v>137</v>
      </c>
      <c r="D56">
        <v>11</v>
      </c>
      <c r="E56">
        <v>55</v>
      </c>
      <c r="F56">
        <v>608</v>
      </c>
      <c r="G56">
        <v>23</v>
      </c>
    </row>
    <row r="57" spans="1:7" x14ac:dyDescent="0.25">
      <c r="A57" t="s">
        <v>138</v>
      </c>
      <c r="B57" t="s">
        <v>19</v>
      </c>
      <c r="C57" t="s">
        <v>139</v>
      </c>
      <c r="D57">
        <v>11</v>
      </c>
      <c r="E57">
        <v>21</v>
      </c>
      <c r="F57">
        <v>232</v>
      </c>
      <c r="G57">
        <v>8</v>
      </c>
    </row>
    <row r="58" spans="1:7" x14ac:dyDescent="0.25">
      <c r="A58" t="s">
        <v>140</v>
      </c>
      <c r="B58" t="s">
        <v>19</v>
      </c>
      <c r="C58" t="s">
        <v>141</v>
      </c>
      <c r="D58">
        <v>14</v>
      </c>
      <c r="E58">
        <v>67</v>
      </c>
      <c r="F58">
        <v>940</v>
      </c>
      <c r="G58">
        <v>16</v>
      </c>
    </row>
    <row r="59" spans="1:7" x14ac:dyDescent="0.25">
      <c r="A59" t="s">
        <v>142</v>
      </c>
      <c r="B59" t="s">
        <v>19</v>
      </c>
      <c r="C59" t="s">
        <v>143</v>
      </c>
      <c r="D59">
        <v>16</v>
      </c>
      <c r="E59">
        <v>59</v>
      </c>
      <c r="F59">
        <v>945</v>
      </c>
      <c r="G59">
        <v>19</v>
      </c>
    </row>
    <row r="60" spans="1:7" s="2" customFormat="1" x14ac:dyDescent="0.25">
      <c r="A60" s="2" t="s">
        <v>144</v>
      </c>
      <c r="B60" s="2" t="s">
        <v>19</v>
      </c>
      <c r="C60" s="2" t="s">
        <v>56</v>
      </c>
      <c r="D60" s="2">
        <v>90</v>
      </c>
      <c r="E60" s="2">
        <v>64</v>
      </c>
      <c r="F60" s="2">
        <v>5694</v>
      </c>
      <c r="G60" s="2">
        <v>15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B2" sqref="B2:H9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145</v>
      </c>
      <c r="C1" t="s">
        <v>13</v>
      </c>
      <c r="D1" t="s">
        <v>11</v>
      </c>
      <c r="E1" t="s">
        <v>15</v>
      </c>
      <c r="F1" t="s">
        <v>17</v>
      </c>
      <c r="G1" t="s">
        <v>19</v>
      </c>
      <c r="H1" t="s">
        <v>146</v>
      </c>
    </row>
    <row r="2" spans="1:8" x14ac:dyDescent="0.25">
      <c r="A2" t="s">
        <v>10</v>
      </c>
      <c r="B2" t="s">
        <v>147</v>
      </c>
      <c r="C2">
        <v>4.5</v>
      </c>
      <c r="D2">
        <v>4.3</v>
      </c>
      <c r="E2">
        <v>4.4000000000000004</v>
      </c>
      <c r="F2">
        <v>4.2</v>
      </c>
      <c r="G2">
        <v>4.4000000000000004</v>
      </c>
      <c r="H2">
        <v>4.4000000000000004</v>
      </c>
    </row>
    <row r="3" spans="1:8" x14ac:dyDescent="0.25">
      <c r="A3" t="s">
        <v>12</v>
      </c>
      <c r="B3" t="s">
        <v>148</v>
      </c>
      <c r="C3">
        <v>4.5</v>
      </c>
      <c r="D3">
        <v>4.3</v>
      </c>
      <c r="E3">
        <v>4.4000000000000004</v>
      </c>
      <c r="F3">
        <v>4</v>
      </c>
      <c r="G3">
        <v>4.2</v>
      </c>
      <c r="H3">
        <v>4.3</v>
      </c>
    </row>
    <row r="4" spans="1:8" x14ac:dyDescent="0.25">
      <c r="A4" t="s">
        <v>14</v>
      </c>
      <c r="B4" t="s">
        <v>149</v>
      </c>
      <c r="C4">
        <v>3.9</v>
      </c>
      <c r="D4">
        <v>3.8</v>
      </c>
      <c r="E4">
        <v>3.8</v>
      </c>
      <c r="F4">
        <v>3.5</v>
      </c>
      <c r="G4">
        <v>3.8</v>
      </c>
      <c r="H4">
        <v>3.8</v>
      </c>
    </row>
    <row r="5" spans="1:8" x14ac:dyDescent="0.25">
      <c r="A5" t="s">
        <v>16</v>
      </c>
      <c r="B5" t="s">
        <v>150</v>
      </c>
      <c r="C5">
        <v>3.6</v>
      </c>
      <c r="D5">
        <v>3.1</v>
      </c>
      <c r="E5">
        <v>3.9</v>
      </c>
      <c r="F5">
        <v>3.5</v>
      </c>
      <c r="G5">
        <v>3.8</v>
      </c>
      <c r="H5">
        <v>3.6</v>
      </c>
    </row>
    <row r="6" spans="1:8" x14ac:dyDescent="0.25">
      <c r="A6" t="s">
        <v>18</v>
      </c>
      <c r="B6" t="s">
        <v>151</v>
      </c>
      <c r="C6">
        <v>3.3</v>
      </c>
      <c r="D6">
        <v>3.2</v>
      </c>
      <c r="E6">
        <v>3.5</v>
      </c>
      <c r="F6">
        <v>3.3</v>
      </c>
      <c r="G6">
        <v>3.4</v>
      </c>
      <c r="H6">
        <v>3.3</v>
      </c>
    </row>
    <row r="7" spans="1:8" x14ac:dyDescent="0.25">
      <c r="A7" t="s">
        <v>27</v>
      </c>
      <c r="B7" t="s">
        <v>152</v>
      </c>
      <c r="C7">
        <v>2.8</v>
      </c>
      <c r="D7">
        <v>2.9</v>
      </c>
      <c r="E7">
        <v>3.3</v>
      </c>
      <c r="F7">
        <v>3.3</v>
      </c>
      <c r="G7">
        <v>3.2</v>
      </c>
      <c r="H7">
        <v>3.1</v>
      </c>
    </row>
    <row r="8" spans="1:8" x14ac:dyDescent="0.25">
      <c r="A8" t="s">
        <v>29</v>
      </c>
      <c r="B8" t="s">
        <v>153</v>
      </c>
      <c r="C8">
        <v>1.9</v>
      </c>
      <c r="D8">
        <v>2.1</v>
      </c>
      <c r="E8">
        <v>2.8</v>
      </c>
      <c r="F8">
        <v>2.6</v>
      </c>
      <c r="G8">
        <v>3.3</v>
      </c>
      <c r="H8">
        <v>2.6</v>
      </c>
    </row>
    <row r="9" spans="1:8" x14ac:dyDescent="0.25">
      <c r="A9" t="s">
        <v>31</v>
      </c>
      <c r="B9" t="s">
        <v>154</v>
      </c>
      <c r="C9">
        <v>2</v>
      </c>
      <c r="D9">
        <v>2.5</v>
      </c>
      <c r="E9">
        <v>2.7</v>
      </c>
      <c r="F9">
        <v>2.4</v>
      </c>
      <c r="G9">
        <v>2.7</v>
      </c>
      <c r="H9">
        <v>2.5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workbookViewId="0">
      <selection activeCell="F13" sqref="F13:F17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155</v>
      </c>
      <c r="C1" t="s">
        <v>13</v>
      </c>
      <c r="D1" t="s">
        <v>11</v>
      </c>
      <c r="E1" t="s">
        <v>15</v>
      </c>
      <c r="F1" t="s">
        <v>17</v>
      </c>
      <c r="G1" t="s">
        <v>19</v>
      </c>
      <c r="H1" t="s">
        <v>21</v>
      </c>
    </row>
    <row r="2" spans="1:8" x14ac:dyDescent="0.25">
      <c r="A2" t="s">
        <v>10</v>
      </c>
      <c r="B2" t="s">
        <v>156</v>
      </c>
      <c r="C2">
        <v>100</v>
      </c>
      <c r="D2">
        <v>35</v>
      </c>
      <c r="E2">
        <v>27</v>
      </c>
      <c r="F2">
        <v>21</v>
      </c>
      <c r="G2">
        <v>46</v>
      </c>
      <c r="H2">
        <v>229</v>
      </c>
    </row>
    <row r="3" spans="1:8" x14ac:dyDescent="0.25">
      <c r="A3" t="s">
        <v>12</v>
      </c>
      <c r="B3" t="s">
        <v>157</v>
      </c>
      <c r="C3">
        <v>24</v>
      </c>
      <c r="D3">
        <v>16</v>
      </c>
      <c r="E3">
        <v>17</v>
      </c>
      <c r="F3">
        <v>15</v>
      </c>
      <c r="G3">
        <v>34</v>
      </c>
      <c r="H3">
        <v>106</v>
      </c>
    </row>
    <row r="4" spans="1:8" x14ac:dyDescent="0.25">
      <c r="A4" t="s">
        <v>14</v>
      </c>
      <c r="B4" t="s">
        <v>158</v>
      </c>
      <c r="C4">
        <v>7</v>
      </c>
      <c r="D4">
        <v>11</v>
      </c>
      <c r="E4">
        <v>1</v>
      </c>
      <c r="F4">
        <v>8</v>
      </c>
      <c r="G4">
        <v>3</v>
      </c>
      <c r="H4">
        <v>30</v>
      </c>
    </row>
    <row r="5" spans="1:8" x14ac:dyDescent="0.25">
      <c r="A5" t="s">
        <v>16</v>
      </c>
      <c r="C5">
        <v>7</v>
      </c>
      <c r="D5">
        <v>3</v>
      </c>
      <c r="E5">
        <v>5</v>
      </c>
      <c r="F5">
        <v>0</v>
      </c>
      <c r="G5">
        <v>4</v>
      </c>
      <c r="H5">
        <v>19</v>
      </c>
    </row>
    <row r="6" spans="1:8" x14ac:dyDescent="0.25">
      <c r="A6" t="s">
        <v>18</v>
      </c>
      <c r="B6" t="s">
        <v>159</v>
      </c>
      <c r="C6">
        <v>4</v>
      </c>
      <c r="D6">
        <v>5</v>
      </c>
      <c r="E6">
        <v>3</v>
      </c>
      <c r="F6">
        <v>1</v>
      </c>
      <c r="G6">
        <v>3</v>
      </c>
      <c r="H6">
        <v>16</v>
      </c>
    </row>
    <row r="7" spans="1:8" x14ac:dyDescent="0.25">
      <c r="C7">
        <f>SUM(C2:C6)</f>
        <v>142</v>
      </c>
      <c r="D7">
        <f t="shared" ref="D7:G7" si="0">SUM(D2:D6)</f>
        <v>70</v>
      </c>
      <c r="E7">
        <f t="shared" si="0"/>
        <v>53</v>
      </c>
      <c r="F7">
        <f t="shared" si="0"/>
        <v>45</v>
      </c>
      <c r="G7">
        <f t="shared" si="0"/>
        <v>90</v>
      </c>
    </row>
    <row r="11" spans="1:8" x14ac:dyDescent="0.25">
      <c r="F11" t="s">
        <v>517</v>
      </c>
      <c r="G11" t="s">
        <v>517</v>
      </c>
    </row>
    <row r="12" spans="1:8" x14ac:dyDescent="0.25">
      <c r="D12" t="s">
        <v>515</v>
      </c>
      <c r="E12" t="s">
        <v>516</v>
      </c>
      <c r="F12" t="s">
        <v>156</v>
      </c>
      <c r="G12" t="s">
        <v>157</v>
      </c>
    </row>
    <row r="13" spans="1:8" x14ac:dyDescent="0.25">
      <c r="C13" t="s">
        <v>11</v>
      </c>
      <c r="D13">
        <v>35</v>
      </c>
      <c r="E13">
        <v>24</v>
      </c>
      <c r="F13" s="10">
        <f>D13/D7*100</f>
        <v>50</v>
      </c>
      <c r="G13" s="10">
        <f>E13/D7*100</f>
        <v>34.285714285714285</v>
      </c>
    </row>
    <row r="14" spans="1:8" x14ac:dyDescent="0.25">
      <c r="C14" t="s">
        <v>13</v>
      </c>
      <c r="D14">
        <v>100</v>
      </c>
      <c r="E14">
        <v>16</v>
      </c>
      <c r="F14" s="10">
        <f>D14/C7*100</f>
        <v>70.422535211267601</v>
      </c>
      <c r="G14" s="10">
        <f>E14/C7*100</f>
        <v>11.267605633802818</v>
      </c>
    </row>
    <row r="15" spans="1:8" x14ac:dyDescent="0.25">
      <c r="C15" t="s">
        <v>15</v>
      </c>
      <c r="D15">
        <v>27</v>
      </c>
      <c r="E15">
        <v>17</v>
      </c>
      <c r="F15" s="10">
        <f>D15/E7*100</f>
        <v>50.943396226415096</v>
      </c>
      <c r="G15" s="10">
        <f>E15/E7*100</f>
        <v>32.075471698113205</v>
      </c>
    </row>
    <row r="16" spans="1:8" x14ac:dyDescent="0.25">
      <c r="C16" t="s">
        <v>17</v>
      </c>
      <c r="D16">
        <v>21</v>
      </c>
      <c r="E16">
        <v>15</v>
      </c>
      <c r="F16" s="10">
        <f>D16/F7*100</f>
        <v>46.666666666666664</v>
      </c>
      <c r="G16" s="10">
        <f>E16/F7*100</f>
        <v>33.333333333333329</v>
      </c>
    </row>
    <row r="17" spans="3:10" x14ac:dyDescent="0.25">
      <c r="C17" t="s">
        <v>19</v>
      </c>
      <c r="D17">
        <v>46</v>
      </c>
      <c r="E17">
        <v>34</v>
      </c>
      <c r="F17" s="10">
        <f>D17/G7*100</f>
        <v>51.111111111111107</v>
      </c>
      <c r="G17" s="10">
        <f>E17/G7*100</f>
        <v>37.777777777777779</v>
      </c>
    </row>
    <row r="22" spans="3:10" x14ac:dyDescent="0.25">
      <c r="F22">
        <f>229/400*100</f>
        <v>57.25</v>
      </c>
    </row>
    <row r="27" spans="3:10" ht="26.25" x14ac:dyDescent="0.4">
      <c r="J27" s="14">
        <v>50</v>
      </c>
    </row>
    <row r="28" spans="3:10" ht="26.25" x14ac:dyDescent="0.4">
      <c r="J28" s="15">
        <v>70</v>
      </c>
    </row>
    <row r="29" spans="3:10" ht="26.25" x14ac:dyDescent="0.4">
      <c r="J29" s="15">
        <v>51</v>
      </c>
    </row>
    <row r="30" spans="3:10" ht="26.25" x14ac:dyDescent="0.4">
      <c r="J30" s="15">
        <v>47</v>
      </c>
    </row>
    <row r="31" spans="3:10" ht="26.25" x14ac:dyDescent="0.4">
      <c r="J31" s="15">
        <v>51</v>
      </c>
    </row>
    <row r="32" spans="3:10" ht="21" x14ac:dyDescent="0.25">
      <c r="J32" s="16">
        <v>43</v>
      </c>
    </row>
  </sheetData>
  <sortState xmlns:xlrd2="http://schemas.microsoft.com/office/spreadsheetml/2017/richdata2" ref="C13:C17">
    <sortCondition ref="C13:C17"/>
  </sortState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8"/>
  <sheetViews>
    <sheetView workbookViewId="0">
      <pane ySplit="900" topLeftCell="A28" activePane="bottomLeft"/>
      <selection pane="bottomLeft" activeCell="B2" sqref="B2:G58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t="s">
        <v>10</v>
      </c>
      <c r="B2" t="s">
        <v>11</v>
      </c>
      <c r="C2" t="s">
        <v>41</v>
      </c>
      <c r="D2">
        <v>1</v>
      </c>
      <c r="E2">
        <v>1</v>
      </c>
      <c r="F2">
        <v>1</v>
      </c>
      <c r="G2">
        <v>4</v>
      </c>
    </row>
    <row r="3" spans="1:7" x14ac:dyDescent="0.25">
      <c r="A3" t="s">
        <v>12</v>
      </c>
      <c r="B3" t="s">
        <v>11</v>
      </c>
      <c r="C3" t="s">
        <v>40</v>
      </c>
      <c r="D3">
        <v>1</v>
      </c>
      <c r="E3">
        <v>40</v>
      </c>
      <c r="F3">
        <v>40</v>
      </c>
      <c r="G3">
        <v>0</v>
      </c>
    </row>
    <row r="4" spans="1:7" x14ac:dyDescent="0.25">
      <c r="A4" t="s">
        <v>14</v>
      </c>
      <c r="B4" t="s">
        <v>11</v>
      </c>
      <c r="C4" t="s">
        <v>45</v>
      </c>
      <c r="D4">
        <v>1</v>
      </c>
      <c r="E4">
        <v>12</v>
      </c>
      <c r="F4">
        <v>12</v>
      </c>
      <c r="G4">
        <v>3</v>
      </c>
    </row>
    <row r="5" spans="1:7" x14ac:dyDescent="0.25">
      <c r="A5" t="s">
        <v>16</v>
      </c>
      <c r="B5" t="s">
        <v>11</v>
      </c>
      <c r="C5" t="s">
        <v>46</v>
      </c>
      <c r="D5">
        <v>1</v>
      </c>
      <c r="E5">
        <v>30</v>
      </c>
      <c r="F5">
        <v>30</v>
      </c>
      <c r="G5">
        <v>15</v>
      </c>
    </row>
    <row r="6" spans="1:7" x14ac:dyDescent="0.25">
      <c r="A6" t="s">
        <v>18</v>
      </c>
      <c r="B6" t="s">
        <v>11</v>
      </c>
      <c r="C6" t="s">
        <v>44</v>
      </c>
      <c r="D6">
        <v>2</v>
      </c>
      <c r="E6">
        <v>50</v>
      </c>
      <c r="F6">
        <v>101</v>
      </c>
      <c r="G6">
        <v>32</v>
      </c>
    </row>
    <row r="7" spans="1:7" x14ac:dyDescent="0.25">
      <c r="A7" t="s">
        <v>27</v>
      </c>
      <c r="B7" t="s">
        <v>11</v>
      </c>
      <c r="C7" t="s">
        <v>42</v>
      </c>
      <c r="D7">
        <v>2</v>
      </c>
      <c r="E7">
        <v>68</v>
      </c>
      <c r="F7">
        <v>136</v>
      </c>
      <c r="G7">
        <v>38</v>
      </c>
    </row>
    <row r="8" spans="1:7" x14ac:dyDescent="0.25">
      <c r="A8" t="s">
        <v>29</v>
      </c>
      <c r="B8" t="s">
        <v>11</v>
      </c>
      <c r="C8" t="s">
        <v>47</v>
      </c>
      <c r="D8">
        <v>2</v>
      </c>
      <c r="E8">
        <v>70</v>
      </c>
      <c r="F8">
        <v>140</v>
      </c>
      <c r="G8">
        <v>28</v>
      </c>
    </row>
    <row r="9" spans="1:7" x14ac:dyDescent="0.25">
      <c r="A9" t="s">
        <v>31</v>
      </c>
      <c r="B9" t="s">
        <v>11</v>
      </c>
      <c r="C9" t="s">
        <v>43</v>
      </c>
      <c r="D9">
        <v>2</v>
      </c>
      <c r="E9">
        <v>48</v>
      </c>
      <c r="F9">
        <v>95</v>
      </c>
      <c r="G9">
        <v>34</v>
      </c>
    </row>
    <row r="10" spans="1:7" x14ac:dyDescent="0.25">
      <c r="A10" t="s">
        <v>33</v>
      </c>
      <c r="B10" t="s">
        <v>11</v>
      </c>
      <c r="C10" t="s">
        <v>54</v>
      </c>
      <c r="D10">
        <v>3</v>
      </c>
      <c r="E10">
        <v>18</v>
      </c>
      <c r="F10">
        <v>55</v>
      </c>
      <c r="G10">
        <v>7</v>
      </c>
    </row>
    <row r="11" spans="1:7" x14ac:dyDescent="0.25">
      <c r="A11" t="s">
        <v>49</v>
      </c>
      <c r="B11" t="s">
        <v>11</v>
      </c>
      <c r="C11" t="s">
        <v>50</v>
      </c>
      <c r="D11">
        <v>4</v>
      </c>
      <c r="E11">
        <v>22</v>
      </c>
      <c r="F11">
        <v>90</v>
      </c>
      <c r="G11">
        <v>18</v>
      </c>
    </row>
    <row r="12" spans="1:7" x14ac:dyDescent="0.25">
      <c r="A12" t="s">
        <v>51</v>
      </c>
      <c r="B12" t="s">
        <v>11</v>
      </c>
      <c r="C12" t="s">
        <v>48</v>
      </c>
      <c r="D12">
        <v>4</v>
      </c>
      <c r="E12">
        <v>74</v>
      </c>
      <c r="F12">
        <v>296</v>
      </c>
      <c r="G12">
        <v>50</v>
      </c>
    </row>
    <row r="13" spans="1:7" x14ac:dyDescent="0.25">
      <c r="A13" t="s">
        <v>53</v>
      </c>
      <c r="B13" t="s">
        <v>11</v>
      </c>
      <c r="C13" t="s">
        <v>52</v>
      </c>
      <c r="D13">
        <v>8</v>
      </c>
      <c r="E13">
        <v>71</v>
      </c>
      <c r="F13">
        <v>565</v>
      </c>
      <c r="G13">
        <v>11</v>
      </c>
    </row>
    <row r="14" spans="1:7" s="2" customFormat="1" x14ac:dyDescent="0.25">
      <c r="A14" s="2" t="s">
        <v>55</v>
      </c>
      <c r="B14" s="2" t="s">
        <v>11</v>
      </c>
      <c r="C14" s="2" t="s">
        <v>56</v>
      </c>
      <c r="D14" s="2">
        <v>31</v>
      </c>
      <c r="E14" s="2">
        <v>50</v>
      </c>
      <c r="F14" s="2">
        <v>1561</v>
      </c>
      <c r="G14" s="2">
        <v>22</v>
      </c>
    </row>
    <row r="15" spans="1:7" x14ac:dyDescent="0.25">
      <c r="A15" t="s">
        <v>57</v>
      </c>
      <c r="B15" t="s">
        <v>13</v>
      </c>
      <c r="C15" t="s">
        <v>72</v>
      </c>
      <c r="D15">
        <v>1</v>
      </c>
      <c r="E15">
        <v>28</v>
      </c>
      <c r="F15">
        <v>28</v>
      </c>
      <c r="G15">
        <v>10</v>
      </c>
    </row>
    <row r="16" spans="1:7" x14ac:dyDescent="0.25">
      <c r="A16" t="s">
        <v>59</v>
      </c>
      <c r="B16" t="s">
        <v>13</v>
      </c>
      <c r="C16" t="s">
        <v>58</v>
      </c>
      <c r="D16">
        <v>1</v>
      </c>
      <c r="E16">
        <v>8</v>
      </c>
      <c r="F16">
        <v>8</v>
      </c>
      <c r="G16">
        <v>50</v>
      </c>
    </row>
    <row r="17" spans="1:7" x14ac:dyDescent="0.25">
      <c r="A17" t="s">
        <v>61</v>
      </c>
      <c r="B17" t="s">
        <v>13</v>
      </c>
      <c r="C17" t="s">
        <v>68</v>
      </c>
      <c r="D17">
        <v>4</v>
      </c>
      <c r="E17">
        <v>18</v>
      </c>
      <c r="F17">
        <v>71</v>
      </c>
      <c r="G17">
        <v>2</v>
      </c>
    </row>
    <row r="18" spans="1:7" x14ac:dyDescent="0.25">
      <c r="A18" t="s">
        <v>63</v>
      </c>
      <c r="B18" t="s">
        <v>13</v>
      </c>
      <c r="C18" t="s">
        <v>62</v>
      </c>
      <c r="D18">
        <v>5</v>
      </c>
      <c r="E18">
        <v>61</v>
      </c>
      <c r="F18">
        <v>306</v>
      </c>
      <c r="G18">
        <v>16</v>
      </c>
    </row>
    <row r="19" spans="1:7" x14ac:dyDescent="0.25">
      <c r="A19" t="s">
        <v>65</v>
      </c>
      <c r="B19" t="s">
        <v>13</v>
      </c>
      <c r="C19" t="s">
        <v>60</v>
      </c>
      <c r="D19">
        <v>5</v>
      </c>
      <c r="E19">
        <v>4</v>
      </c>
      <c r="F19">
        <v>18</v>
      </c>
      <c r="G19">
        <v>9</v>
      </c>
    </row>
    <row r="20" spans="1:7" x14ac:dyDescent="0.25">
      <c r="A20" t="s">
        <v>67</v>
      </c>
      <c r="B20" t="s">
        <v>13</v>
      </c>
      <c r="C20" t="s">
        <v>64</v>
      </c>
      <c r="D20">
        <v>5</v>
      </c>
      <c r="E20">
        <v>49</v>
      </c>
      <c r="F20">
        <v>245</v>
      </c>
      <c r="G20">
        <v>4</v>
      </c>
    </row>
    <row r="21" spans="1:7" x14ac:dyDescent="0.25">
      <c r="A21" t="s">
        <v>69</v>
      </c>
      <c r="B21" t="s">
        <v>13</v>
      </c>
      <c r="C21" t="s">
        <v>66</v>
      </c>
      <c r="D21">
        <v>7</v>
      </c>
      <c r="E21">
        <v>99</v>
      </c>
      <c r="F21">
        <v>691</v>
      </c>
      <c r="G21">
        <v>17</v>
      </c>
    </row>
    <row r="22" spans="1:7" x14ac:dyDescent="0.25">
      <c r="A22" t="s">
        <v>71</v>
      </c>
      <c r="B22" t="s">
        <v>13</v>
      </c>
      <c r="C22" t="s">
        <v>70</v>
      </c>
      <c r="D22">
        <v>8</v>
      </c>
      <c r="E22">
        <v>49</v>
      </c>
      <c r="F22">
        <v>395</v>
      </c>
      <c r="G22">
        <v>19</v>
      </c>
    </row>
    <row r="23" spans="1:7" x14ac:dyDescent="0.25">
      <c r="A23" t="s">
        <v>73</v>
      </c>
      <c r="B23" t="s">
        <v>13</v>
      </c>
      <c r="C23" t="s">
        <v>76</v>
      </c>
      <c r="D23">
        <v>11</v>
      </c>
      <c r="E23">
        <v>40</v>
      </c>
      <c r="F23">
        <v>438</v>
      </c>
      <c r="G23">
        <v>17</v>
      </c>
    </row>
    <row r="24" spans="1:7" x14ac:dyDescent="0.25">
      <c r="A24" t="s">
        <v>75</v>
      </c>
      <c r="B24" t="s">
        <v>13</v>
      </c>
      <c r="C24" t="s">
        <v>74</v>
      </c>
      <c r="D24">
        <v>14</v>
      </c>
      <c r="E24">
        <v>19</v>
      </c>
      <c r="F24">
        <v>271</v>
      </c>
      <c r="G24">
        <v>5</v>
      </c>
    </row>
    <row r="25" spans="1:7" x14ac:dyDescent="0.25">
      <c r="A25" t="s">
        <v>77</v>
      </c>
      <c r="B25" t="s">
        <v>13</v>
      </c>
      <c r="C25" t="s">
        <v>78</v>
      </c>
      <c r="D25">
        <v>23</v>
      </c>
      <c r="E25">
        <v>15</v>
      </c>
      <c r="F25">
        <v>344</v>
      </c>
      <c r="G25">
        <v>9</v>
      </c>
    </row>
    <row r="26" spans="1:7" s="2" customFormat="1" x14ac:dyDescent="0.25">
      <c r="A26" s="2" t="s">
        <v>79</v>
      </c>
      <c r="B26" s="2" t="s">
        <v>13</v>
      </c>
      <c r="C26" s="2" t="s">
        <v>56</v>
      </c>
      <c r="D26" s="2">
        <v>84</v>
      </c>
      <c r="E26" s="2">
        <v>34</v>
      </c>
      <c r="F26" s="2">
        <v>2815</v>
      </c>
      <c r="G26" s="2">
        <v>11</v>
      </c>
    </row>
    <row r="27" spans="1:7" x14ac:dyDescent="0.25">
      <c r="A27" t="s">
        <v>80</v>
      </c>
      <c r="B27" t="s">
        <v>15</v>
      </c>
      <c r="C27" t="s">
        <v>83</v>
      </c>
      <c r="D27">
        <v>1</v>
      </c>
      <c r="E27">
        <v>60</v>
      </c>
      <c r="F27">
        <v>60</v>
      </c>
      <c r="G27">
        <v>25</v>
      </c>
    </row>
    <row r="28" spans="1:7" x14ac:dyDescent="0.25">
      <c r="A28" t="s">
        <v>82</v>
      </c>
      <c r="B28" t="s">
        <v>15</v>
      </c>
      <c r="C28" t="s">
        <v>81</v>
      </c>
      <c r="D28">
        <v>1</v>
      </c>
      <c r="E28">
        <v>75</v>
      </c>
      <c r="F28">
        <v>75</v>
      </c>
      <c r="G28">
        <v>15</v>
      </c>
    </row>
    <row r="29" spans="1:7" x14ac:dyDescent="0.25">
      <c r="A29" t="s">
        <v>84</v>
      </c>
      <c r="B29" t="s">
        <v>15</v>
      </c>
      <c r="C29" t="s">
        <v>97</v>
      </c>
      <c r="D29">
        <v>1</v>
      </c>
      <c r="E29">
        <v>28</v>
      </c>
      <c r="F29">
        <v>28</v>
      </c>
      <c r="G29">
        <v>1</v>
      </c>
    </row>
    <row r="30" spans="1:7" x14ac:dyDescent="0.25">
      <c r="A30" t="s">
        <v>86</v>
      </c>
      <c r="B30" t="s">
        <v>15</v>
      </c>
      <c r="C30" t="s">
        <v>93</v>
      </c>
      <c r="D30">
        <v>2</v>
      </c>
      <c r="E30">
        <v>150</v>
      </c>
      <c r="F30">
        <v>300</v>
      </c>
      <c r="G30">
        <v>18</v>
      </c>
    </row>
    <row r="31" spans="1:7" x14ac:dyDescent="0.25">
      <c r="A31" t="s">
        <v>88</v>
      </c>
      <c r="B31" t="s">
        <v>15</v>
      </c>
      <c r="C31" t="s">
        <v>87</v>
      </c>
      <c r="D31">
        <v>3</v>
      </c>
      <c r="E31">
        <v>92</v>
      </c>
      <c r="F31">
        <v>275</v>
      </c>
      <c r="G31">
        <v>22</v>
      </c>
    </row>
    <row r="32" spans="1:7" s="2" customFormat="1" x14ac:dyDescent="0.25">
      <c r="A32" s="2" t="s">
        <v>90</v>
      </c>
      <c r="B32" s="2" t="s">
        <v>15</v>
      </c>
      <c r="C32" s="2" t="s">
        <v>56</v>
      </c>
      <c r="D32" s="2">
        <v>8</v>
      </c>
      <c r="E32" s="2">
        <v>92</v>
      </c>
      <c r="F32" s="2">
        <v>738</v>
      </c>
      <c r="G32" s="2">
        <v>18</v>
      </c>
    </row>
    <row r="33" spans="1:7" x14ac:dyDescent="0.25">
      <c r="A33" t="s">
        <v>92</v>
      </c>
      <c r="B33" t="s">
        <v>17</v>
      </c>
      <c r="C33" t="s">
        <v>108</v>
      </c>
      <c r="D33">
        <v>1</v>
      </c>
      <c r="E33">
        <v>52</v>
      </c>
      <c r="F33">
        <v>52</v>
      </c>
      <c r="G33">
        <v>1</v>
      </c>
    </row>
    <row r="34" spans="1:7" x14ac:dyDescent="0.25">
      <c r="A34" t="s">
        <v>94</v>
      </c>
      <c r="B34" t="s">
        <v>17</v>
      </c>
      <c r="C34" t="s">
        <v>100</v>
      </c>
      <c r="D34">
        <v>1</v>
      </c>
      <c r="E34">
        <v>50</v>
      </c>
      <c r="F34">
        <v>50</v>
      </c>
      <c r="G34">
        <v>3</v>
      </c>
    </row>
    <row r="35" spans="1:7" x14ac:dyDescent="0.25">
      <c r="A35" t="s">
        <v>96</v>
      </c>
      <c r="B35" t="s">
        <v>17</v>
      </c>
      <c r="C35" t="s">
        <v>114</v>
      </c>
      <c r="D35">
        <v>1</v>
      </c>
      <c r="E35">
        <v>8</v>
      </c>
      <c r="F35">
        <v>8</v>
      </c>
      <c r="G35">
        <v>30</v>
      </c>
    </row>
    <row r="36" spans="1:7" x14ac:dyDescent="0.25">
      <c r="A36" t="s">
        <v>98</v>
      </c>
      <c r="B36" t="s">
        <v>17</v>
      </c>
      <c r="C36" t="s">
        <v>106</v>
      </c>
      <c r="D36">
        <v>1</v>
      </c>
      <c r="E36">
        <v>23</v>
      </c>
      <c r="F36">
        <v>23</v>
      </c>
      <c r="G36">
        <v>6</v>
      </c>
    </row>
    <row r="37" spans="1:7" x14ac:dyDescent="0.25">
      <c r="A37" t="s">
        <v>99</v>
      </c>
      <c r="B37" t="s">
        <v>17</v>
      </c>
      <c r="C37" t="s">
        <v>102</v>
      </c>
      <c r="D37">
        <v>1</v>
      </c>
      <c r="E37">
        <v>67</v>
      </c>
      <c r="F37">
        <v>67</v>
      </c>
      <c r="G37">
        <v>1</v>
      </c>
    </row>
    <row r="38" spans="1:7" x14ac:dyDescent="0.25">
      <c r="A38" t="s">
        <v>101</v>
      </c>
      <c r="B38" t="s">
        <v>17</v>
      </c>
      <c r="C38" t="s">
        <v>110</v>
      </c>
      <c r="D38">
        <v>1</v>
      </c>
      <c r="E38">
        <v>50</v>
      </c>
      <c r="F38">
        <v>50</v>
      </c>
      <c r="G38">
        <v>2</v>
      </c>
    </row>
    <row r="39" spans="1:7" x14ac:dyDescent="0.25">
      <c r="A39" t="s">
        <v>103</v>
      </c>
      <c r="B39" t="s">
        <v>17</v>
      </c>
      <c r="C39" t="s">
        <v>118</v>
      </c>
      <c r="D39">
        <v>1</v>
      </c>
      <c r="E39">
        <v>40</v>
      </c>
      <c r="F39">
        <v>40</v>
      </c>
      <c r="G39">
        <v>21</v>
      </c>
    </row>
    <row r="40" spans="1:7" x14ac:dyDescent="0.25">
      <c r="A40" t="s">
        <v>105</v>
      </c>
      <c r="B40" t="s">
        <v>17</v>
      </c>
      <c r="C40" t="s">
        <v>120</v>
      </c>
      <c r="D40">
        <v>2</v>
      </c>
      <c r="E40">
        <v>8</v>
      </c>
      <c r="F40">
        <v>15</v>
      </c>
      <c r="G40">
        <v>10</v>
      </c>
    </row>
    <row r="41" spans="1:7" x14ac:dyDescent="0.25">
      <c r="A41" t="s">
        <v>107</v>
      </c>
      <c r="B41" t="s">
        <v>17</v>
      </c>
      <c r="C41" t="s">
        <v>116</v>
      </c>
      <c r="D41">
        <v>2</v>
      </c>
      <c r="E41">
        <v>28</v>
      </c>
      <c r="F41">
        <v>57</v>
      </c>
      <c r="G41">
        <v>18</v>
      </c>
    </row>
    <row r="42" spans="1:7" x14ac:dyDescent="0.25">
      <c r="A42" t="s">
        <v>109</v>
      </c>
      <c r="B42" t="s">
        <v>17</v>
      </c>
      <c r="C42" t="s">
        <v>112</v>
      </c>
      <c r="D42">
        <v>3</v>
      </c>
      <c r="E42">
        <v>52</v>
      </c>
      <c r="F42">
        <v>156</v>
      </c>
      <c r="G42">
        <v>18</v>
      </c>
    </row>
    <row r="43" spans="1:7" s="2" customFormat="1" x14ac:dyDescent="0.25">
      <c r="A43" s="2" t="s">
        <v>111</v>
      </c>
      <c r="B43" s="2" t="s">
        <v>17</v>
      </c>
      <c r="C43" s="2" t="s">
        <v>56</v>
      </c>
      <c r="D43" s="2">
        <v>14</v>
      </c>
      <c r="E43" s="2">
        <v>37</v>
      </c>
      <c r="F43" s="2">
        <v>518</v>
      </c>
      <c r="G43" s="2">
        <v>12</v>
      </c>
    </row>
    <row r="44" spans="1:7" x14ac:dyDescent="0.25">
      <c r="A44" t="s">
        <v>113</v>
      </c>
      <c r="B44" t="s">
        <v>19</v>
      </c>
      <c r="C44" t="s">
        <v>123</v>
      </c>
      <c r="D44">
        <v>1</v>
      </c>
      <c r="E44">
        <v>7</v>
      </c>
      <c r="F44">
        <v>7</v>
      </c>
      <c r="G44">
        <v>1</v>
      </c>
    </row>
    <row r="45" spans="1:7" x14ac:dyDescent="0.25">
      <c r="A45" t="s">
        <v>115</v>
      </c>
      <c r="B45" t="s">
        <v>19</v>
      </c>
      <c r="C45" t="s">
        <v>116</v>
      </c>
      <c r="D45">
        <v>1</v>
      </c>
      <c r="E45">
        <v>25</v>
      </c>
      <c r="F45">
        <v>25</v>
      </c>
      <c r="G45">
        <v>13</v>
      </c>
    </row>
    <row r="46" spans="1:7" x14ac:dyDescent="0.25">
      <c r="A46" t="s">
        <v>117</v>
      </c>
      <c r="B46" t="s">
        <v>19</v>
      </c>
      <c r="C46" t="s">
        <v>52</v>
      </c>
      <c r="D46">
        <v>1</v>
      </c>
      <c r="E46">
        <v>32</v>
      </c>
      <c r="F46">
        <v>32</v>
      </c>
      <c r="G46">
        <v>12</v>
      </c>
    </row>
    <row r="47" spans="1:7" x14ac:dyDescent="0.25">
      <c r="A47" t="s">
        <v>119</v>
      </c>
      <c r="B47" t="s">
        <v>19</v>
      </c>
      <c r="C47" t="s">
        <v>125</v>
      </c>
      <c r="D47">
        <v>1</v>
      </c>
      <c r="E47">
        <v>25</v>
      </c>
      <c r="F47">
        <v>25</v>
      </c>
      <c r="G47">
        <v>2</v>
      </c>
    </row>
    <row r="48" spans="1:7" x14ac:dyDescent="0.25">
      <c r="A48" t="s">
        <v>121</v>
      </c>
      <c r="B48" t="s">
        <v>19</v>
      </c>
      <c r="C48" t="s">
        <v>110</v>
      </c>
      <c r="D48">
        <v>1</v>
      </c>
      <c r="E48">
        <v>90</v>
      </c>
      <c r="F48">
        <v>90</v>
      </c>
      <c r="G48">
        <v>1</v>
      </c>
    </row>
    <row r="49" spans="1:7" x14ac:dyDescent="0.25">
      <c r="A49" t="s">
        <v>122</v>
      </c>
      <c r="B49" t="s">
        <v>19</v>
      </c>
      <c r="C49" t="s">
        <v>127</v>
      </c>
      <c r="D49">
        <v>2</v>
      </c>
      <c r="E49">
        <v>38</v>
      </c>
      <c r="F49">
        <v>75</v>
      </c>
      <c r="G49">
        <v>12</v>
      </c>
    </row>
    <row r="50" spans="1:7" x14ac:dyDescent="0.25">
      <c r="A50" t="s">
        <v>124</v>
      </c>
      <c r="B50" t="s">
        <v>19</v>
      </c>
      <c r="C50" t="s">
        <v>133</v>
      </c>
      <c r="D50">
        <v>2</v>
      </c>
      <c r="E50">
        <v>58</v>
      </c>
      <c r="F50">
        <v>115</v>
      </c>
      <c r="G50">
        <v>14</v>
      </c>
    </row>
    <row r="51" spans="1:7" x14ac:dyDescent="0.25">
      <c r="A51" t="s">
        <v>126</v>
      </c>
      <c r="B51" t="s">
        <v>19</v>
      </c>
      <c r="C51" t="s">
        <v>131</v>
      </c>
      <c r="D51">
        <v>2</v>
      </c>
      <c r="E51">
        <v>95</v>
      </c>
      <c r="F51">
        <v>190</v>
      </c>
      <c r="G51">
        <v>14</v>
      </c>
    </row>
    <row r="52" spans="1:7" x14ac:dyDescent="0.25">
      <c r="A52" t="s">
        <v>128</v>
      </c>
      <c r="B52" t="s">
        <v>19</v>
      </c>
      <c r="C52" t="s">
        <v>129</v>
      </c>
      <c r="D52">
        <v>4</v>
      </c>
      <c r="E52">
        <v>151</v>
      </c>
      <c r="F52">
        <v>605</v>
      </c>
      <c r="G52">
        <v>27</v>
      </c>
    </row>
    <row r="53" spans="1:7" x14ac:dyDescent="0.25">
      <c r="A53" t="s">
        <v>130</v>
      </c>
      <c r="B53" t="s">
        <v>19</v>
      </c>
      <c r="C53" t="s">
        <v>137</v>
      </c>
      <c r="D53">
        <v>5</v>
      </c>
      <c r="E53">
        <v>38</v>
      </c>
      <c r="F53">
        <v>189</v>
      </c>
      <c r="G53">
        <v>16</v>
      </c>
    </row>
    <row r="54" spans="1:7" x14ac:dyDescent="0.25">
      <c r="A54" t="s">
        <v>132</v>
      </c>
      <c r="B54" t="s">
        <v>19</v>
      </c>
      <c r="C54" t="s">
        <v>135</v>
      </c>
      <c r="D54">
        <v>6</v>
      </c>
      <c r="E54">
        <v>90</v>
      </c>
      <c r="F54">
        <v>541</v>
      </c>
      <c r="G54">
        <v>18</v>
      </c>
    </row>
    <row r="55" spans="1:7" x14ac:dyDescent="0.25">
      <c r="A55" t="s">
        <v>134</v>
      </c>
      <c r="B55" t="s">
        <v>19</v>
      </c>
      <c r="C55" t="s">
        <v>141</v>
      </c>
      <c r="D55">
        <v>7</v>
      </c>
      <c r="E55">
        <v>61</v>
      </c>
      <c r="F55">
        <v>430</v>
      </c>
      <c r="G55">
        <v>8</v>
      </c>
    </row>
    <row r="56" spans="1:7" x14ac:dyDescent="0.25">
      <c r="A56" t="s">
        <v>136</v>
      </c>
      <c r="B56" t="s">
        <v>19</v>
      </c>
      <c r="C56" t="s">
        <v>143</v>
      </c>
      <c r="D56">
        <v>10</v>
      </c>
      <c r="E56">
        <v>78</v>
      </c>
      <c r="F56">
        <v>782</v>
      </c>
      <c r="G56">
        <v>15</v>
      </c>
    </row>
    <row r="57" spans="1:7" x14ac:dyDescent="0.25">
      <c r="A57" t="s">
        <v>138</v>
      </c>
      <c r="B57" t="s">
        <v>19</v>
      </c>
      <c r="C57" t="s">
        <v>139</v>
      </c>
      <c r="D57">
        <v>13</v>
      </c>
      <c r="E57">
        <v>50</v>
      </c>
      <c r="F57">
        <v>646</v>
      </c>
      <c r="G57">
        <v>13</v>
      </c>
    </row>
    <row r="58" spans="1:7" s="2" customFormat="1" x14ac:dyDescent="0.25">
      <c r="A58" s="2" t="s">
        <v>140</v>
      </c>
      <c r="B58" s="2" t="s">
        <v>19</v>
      </c>
      <c r="C58" s="2" t="s">
        <v>56</v>
      </c>
      <c r="D58" s="2">
        <v>56</v>
      </c>
      <c r="E58" s="2">
        <v>67</v>
      </c>
      <c r="F58" s="2">
        <v>3752</v>
      </c>
      <c r="G58" s="2">
        <v>14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workbookViewId="0">
      <selection activeCell="I2" sqref="I2:I3"/>
    </sheetView>
  </sheetViews>
  <sheetFormatPr defaultColWidth="11.42578125" defaultRowHeight="15" x14ac:dyDescent="0.25"/>
  <cols>
    <col min="3" max="3" width="14.85546875" customWidth="1"/>
  </cols>
  <sheetData>
    <row r="1" spans="1:9" s="1" customFormat="1" ht="30" x14ac:dyDescent="0.25">
      <c r="A1" s="1" t="s">
        <v>0</v>
      </c>
      <c r="B1" s="4" t="s">
        <v>160</v>
      </c>
      <c r="C1" s="4" t="s">
        <v>13</v>
      </c>
      <c r="D1" s="4" t="s">
        <v>11</v>
      </c>
      <c r="E1" s="4" t="s">
        <v>15</v>
      </c>
      <c r="F1" s="4" t="s">
        <v>17</v>
      </c>
      <c r="G1" s="4" t="s">
        <v>19</v>
      </c>
      <c r="H1" s="4" t="s">
        <v>21</v>
      </c>
      <c r="I1" s="1" t="s">
        <v>443</v>
      </c>
    </row>
    <row r="2" spans="1:9" x14ac:dyDescent="0.25">
      <c r="A2" t="s">
        <v>10</v>
      </c>
      <c r="B2" s="3" t="s">
        <v>161</v>
      </c>
      <c r="C2" s="3">
        <v>2159.5</v>
      </c>
      <c r="D2" s="3">
        <v>1339</v>
      </c>
      <c r="E2" s="3">
        <v>462</v>
      </c>
      <c r="F2" s="3">
        <v>640.5</v>
      </c>
      <c r="G2" s="3">
        <v>2774.6</v>
      </c>
      <c r="H2" s="3">
        <v>7375.6</v>
      </c>
      <c r="I2">
        <f>H2/193</f>
        <v>38.215544041450777</v>
      </c>
    </row>
    <row r="3" spans="1:9" x14ac:dyDescent="0.25">
      <c r="A3" t="s">
        <v>12</v>
      </c>
      <c r="B3" s="3" t="s">
        <v>162</v>
      </c>
      <c r="C3" s="3">
        <v>288.8</v>
      </c>
      <c r="D3" s="3">
        <v>108</v>
      </c>
      <c r="E3" s="3">
        <v>47</v>
      </c>
      <c r="F3" s="3">
        <v>60.5</v>
      </c>
      <c r="G3" s="3">
        <v>203.5</v>
      </c>
      <c r="H3" s="3">
        <v>707.8</v>
      </c>
      <c r="I3">
        <f>H3/193</f>
        <v>3.6673575129533678</v>
      </c>
    </row>
    <row r="4" spans="1:9" x14ac:dyDescent="0.25">
      <c r="A4" t="s">
        <v>14</v>
      </c>
      <c r="B4" s="3" t="s">
        <v>163</v>
      </c>
      <c r="C4" s="3">
        <v>84</v>
      </c>
      <c r="D4" s="3">
        <v>31</v>
      </c>
      <c r="E4" s="3">
        <v>8</v>
      </c>
      <c r="F4" s="3">
        <v>14</v>
      </c>
      <c r="G4" s="3">
        <v>56</v>
      </c>
      <c r="H4" s="3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B2" sqref="B2:H10"/>
    </sheetView>
  </sheetViews>
  <sheetFormatPr defaultColWidth="11.42578125" defaultRowHeight="15" x14ac:dyDescent="0.25"/>
  <sheetData>
    <row r="1" spans="1:8" s="5" customFormat="1" ht="30" x14ac:dyDescent="0.25">
      <c r="A1" s="5" t="s">
        <v>0</v>
      </c>
      <c r="B1" s="6" t="s">
        <v>145</v>
      </c>
      <c r="C1" s="6" t="s">
        <v>13</v>
      </c>
      <c r="D1" s="6" t="s">
        <v>11</v>
      </c>
      <c r="E1" s="6" t="s">
        <v>15</v>
      </c>
      <c r="F1" s="6" t="s">
        <v>17</v>
      </c>
      <c r="G1" s="6" t="s">
        <v>19</v>
      </c>
      <c r="H1" s="6" t="s">
        <v>21</v>
      </c>
    </row>
    <row r="2" spans="1:8" x14ac:dyDescent="0.25">
      <c r="A2" t="s">
        <v>10</v>
      </c>
      <c r="B2" s="3" t="s">
        <v>150</v>
      </c>
      <c r="C2" s="3">
        <v>59</v>
      </c>
      <c r="D2" s="3">
        <v>18</v>
      </c>
      <c r="E2" s="3">
        <v>8</v>
      </c>
      <c r="F2" s="3">
        <v>11</v>
      </c>
      <c r="G2" s="3">
        <v>41</v>
      </c>
      <c r="H2" s="3">
        <v>137</v>
      </c>
    </row>
    <row r="3" spans="1:8" x14ac:dyDescent="0.25">
      <c r="A3" t="s">
        <v>12</v>
      </c>
      <c r="B3" s="3" t="s">
        <v>164</v>
      </c>
      <c r="C3" s="3">
        <v>56</v>
      </c>
      <c r="D3" s="3">
        <v>24</v>
      </c>
      <c r="E3" s="3">
        <v>6</v>
      </c>
      <c r="F3" s="3">
        <v>9</v>
      </c>
      <c r="G3" s="3">
        <v>36</v>
      </c>
      <c r="H3" s="3">
        <v>131</v>
      </c>
    </row>
    <row r="4" spans="1:8" x14ac:dyDescent="0.25">
      <c r="A4" t="s">
        <v>14</v>
      </c>
      <c r="B4" s="3" t="s">
        <v>165</v>
      </c>
      <c r="C4" s="3">
        <v>52</v>
      </c>
      <c r="D4" s="3">
        <v>19</v>
      </c>
      <c r="E4" s="3">
        <v>7</v>
      </c>
      <c r="F4" s="3">
        <v>7</v>
      </c>
      <c r="G4" s="3">
        <v>22</v>
      </c>
      <c r="H4" s="3">
        <v>107</v>
      </c>
    </row>
    <row r="5" spans="1:8" x14ac:dyDescent="0.25">
      <c r="A5" t="s">
        <v>16</v>
      </c>
      <c r="B5" s="3" t="s">
        <v>153</v>
      </c>
      <c r="C5" s="3">
        <v>11</v>
      </c>
      <c r="D5" s="3">
        <v>11</v>
      </c>
      <c r="E5" s="3">
        <v>2</v>
      </c>
      <c r="F5" s="3">
        <v>4</v>
      </c>
      <c r="G5" s="3">
        <v>23</v>
      </c>
      <c r="H5" s="3">
        <v>51</v>
      </c>
    </row>
    <row r="6" spans="1:8" x14ac:dyDescent="0.25">
      <c r="A6" t="s">
        <v>18</v>
      </c>
      <c r="B6" s="3" t="s">
        <v>24</v>
      </c>
      <c r="C6" s="3">
        <v>18</v>
      </c>
      <c r="D6" s="3">
        <v>9</v>
      </c>
      <c r="E6" s="3">
        <v>4</v>
      </c>
      <c r="F6" s="3">
        <v>6</v>
      </c>
      <c r="G6" s="3">
        <v>11</v>
      </c>
      <c r="H6" s="3">
        <v>48</v>
      </c>
    </row>
    <row r="7" spans="1:8" x14ac:dyDescent="0.25">
      <c r="A7" t="s">
        <v>27</v>
      </c>
      <c r="B7" s="3" t="s">
        <v>166</v>
      </c>
      <c r="C7" s="3">
        <v>7</v>
      </c>
      <c r="D7" s="3">
        <v>13</v>
      </c>
      <c r="E7" s="3">
        <v>3</v>
      </c>
      <c r="F7" s="3">
        <v>3</v>
      </c>
      <c r="G7" s="3">
        <v>18</v>
      </c>
      <c r="H7" s="3">
        <v>44</v>
      </c>
    </row>
    <row r="8" spans="1:8" x14ac:dyDescent="0.25">
      <c r="A8" t="s">
        <v>29</v>
      </c>
      <c r="B8" s="3" t="s">
        <v>167</v>
      </c>
      <c r="C8" s="3">
        <v>18</v>
      </c>
      <c r="D8" s="3">
        <v>6</v>
      </c>
      <c r="E8" s="3">
        <v>2</v>
      </c>
      <c r="F8" s="3">
        <v>1</v>
      </c>
      <c r="G8" s="3">
        <v>16</v>
      </c>
      <c r="H8" s="3">
        <v>43</v>
      </c>
    </row>
    <row r="9" spans="1:8" x14ac:dyDescent="0.25">
      <c r="A9" t="s">
        <v>31</v>
      </c>
      <c r="B9" s="3" t="s">
        <v>168</v>
      </c>
      <c r="C9" s="3">
        <v>8</v>
      </c>
      <c r="D9" s="3">
        <v>6</v>
      </c>
      <c r="E9" s="3">
        <v>3</v>
      </c>
      <c r="F9" s="3">
        <v>2</v>
      </c>
      <c r="G9" s="3">
        <v>12</v>
      </c>
      <c r="H9" s="3">
        <v>31</v>
      </c>
    </row>
    <row r="10" spans="1:8" x14ac:dyDescent="0.25">
      <c r="A10" t="s">
        <v>33</v>
      </c>
      <c r="B10" s="3" t="s">
        <v>169</v>
      </c>
      <c r="C10" s="3">
        <v>4</v>
      </c>
      <c r="D10" s="3">
        <v>4</v>
      </c>
      <c r="E10" s="3">
        <v>0</v>
      </c>
      <c r="F10" s="3">
        <v>0</v>
      </c>
      <c r="G10" s="3">
        <v>8</v>
      </c>
      <c r="H10" s="3">
        <v>16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 of Contents</vt:lpstr>
      <vt:lpstr>state wide metrics request</vt:lpstr>
      <vt:lpstr>source of requests</vt:lpstr>
      <vt:lpstr>region and county outputs</vt:lpstr>
      <vt:lpstr>why own land</vt:lpstr>
      <vt:lpstr>typology</vt:lpstr>
      <vt:lpstr>report acres years outputs</vt:lpstr>
      <vt:lpstr>investments</vt:lpstr>
      <vt:lpstr>report why own</vt:lpstr>
      <vt:lpstr>plans and specialists</vt:lpstr>
      <vt:lpstr>kasa discussed</vt:lpstr>
      <vt:lpstr>products discussed</vt:lpstr>
      <vt:lpstr>admin tasks</vt:lpstr>
      <vt:lpstr>mgmt tasks</vt:lpstr>
      <vt:lpstr>educ</vt:lpstr>
      <vt:lpstr>membership</vt:lpstr>
      <vt:lpstr>join</vt:lpstr>
      <vt:lpstr>vol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pjs23</dc:creator>
  <cp:lastModifiedBy>Peter J. Smallidge</cp:lastModifiedBy>
  <dcterms:created xsi:type="dcterms:W3CDTF">2024-09-09T13:57:18Z</dcterms:created>
  <dcterms:modified xsi:type="dcterms:W3CDTF">2024-11-12T20:11:51Z</dcterms:modified>
</cp:coreProperties>
</file>