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js23\Documents\R\wall_dimensions_volume\"/>
    </mc:Choice>
  </mc:AlternateContent>
  <bookViews>
    <workbookView xWindow="-105" yWindow="-105" windowWidth="23250" windowHeight="12570"/>
  </bookViews>
  <sheets>
    <sheet name="merged" sheetId="4" r:id="rId1"/>
    <sheet name="practice" sheetId="6" r:id="rId2"/>
    <sheet name="Wedge 5-14 5-2018" sheetId="1" r:id="rId3"/>
    <sheet name="5-14 Wedge 6-24-19" sheetId="2" r:id="rId4"/>
    <sheet name="5-14 Wedge 5-14-2020" sheetId="3" r:id="rId5"/>
    <sheet name="5-14- wedge 4-26-2021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1" i="4" l="1"/>
  <c r="K2" i="6" l="1"/>
  <c r="O3" i="6"/>
  <c r="M2" i="6"/>
  <c r="O2" i="6"/>
  <c r="N2" i="6"/>
  <c r="K3" i="6"/>
  <c r="J2" i="6"/>
  <c r="J5" i="6"/>
  <c r="K5" i="6"/>
  <c r="L5" i="6"/>
  <c r="M5" i="6"/>
  <c r="N5" i="6" s="1"/>
  <c r="J4" i="6"/>
  <c r="K4" i="6"/>
  <c r="L4" i="6"/>
  <c r="M4" i="6"/>
  <c r="N4" i="6" s="1"/>
  <c r="M3" i="6"/>
  <c r="L3" i="6"/>
  <c r="J3" i="6"/>
  <c r="L2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M5" i="5"/>
  <c r="S5" i="5"/>
  <c r="C5" i="5"/>
  <c r="N34" i="5"/>
  <c r="M34" i="5"/>
  <c r="S34" i="5" s="1"/>
  <c r="L34" i="5"/>
  <c r="P34" i="5" s="1"/>
  <c r="K34" i="5"/>
  <c r="N33" i="5"/>
  <c r="P33" i="5" s="1"/>
  <c r="M33" i="5"/>
  <c r="S33" i="5" s="1"/>
  <c r="L33" i="5"/>
  <c r="K33" i="5"/>
  <c r="N32" i="5"/>
  <c r="P32" i="5" s="1"/>
  <c r="M32" i="5"/>
  <c r="S32" i="5" s="1"/>
  <c r="L32" i="5"/>
  <c r="K32" i="5"/>
  <c r="N31" i="5"/>
  <c r="M31" i="5"/>
  <c r="S31" i="5" s="1"/>
  <c r="L31" i="5"/>
  <c r="P31" i="5" s="1"/>
  <c r="K31" i="5"/>
  <c r="N30" i="5"/>
  <c r="M30" i="5"/>
  <c r="S30" i="5" s="1"/>
  <c r="L30" i="5"/>
  <c r="P30" i="5" s="1"/>
  <c r="K30" i="5"/>
  <c r="N29" i="5"/>
  <c r="P29" i="5" s="1"/>
  <c r="M29" i="5"/>
  <c r="S29" i="5" s="1"/>
  <c r="L29" i="5"/>
  <c r="K29" i="5"/>
  <c r="N28" i="5"/>
  <c r="P28" i="5" s="1"/>
  <c r="M28" i="5"/>
  <c r="S28" i="5" s="1"/>
  <c r="L28" i="5"/>
  <c r="K28" i="5"/>
  <c r="N27" i="5"/>
  <c r="M27" i="5"/>
  <c r="S27" i="5" s="1"/>
  <c r="L27" i="5"/>
  <c r="P27" i="5" s="1"/>
  <c r="K27" i="5"/>
  <c r="N26" i="5"/>
  <c r="M26" i="5"/>
  <c r="S26" i="5" s="1"/>
  <c r="L26" i="5"/>
  <c r="P26" i="5" s="1"/>
  <c r="K26" i="5"/>
  <c r="N25" i="5"/>
  <c r="P25" i="5" s="1"/>
  <c r="M25" i="5"/>
  <c r="S25" i="5" s="1"/>
  <c r="L25" i="5"/>
  <c r="K25" i="5"/>
  <c r="N24" i="5"/>
  <c r="P24" i="5" s="1"/>
  <c r="M24" i="5"/>
  <c r="S24" i="5" s="1"/>
  <c r="L24" i="5"/>
  <c r="K24" i="5"/>
  <c r="N23" i="5"/>
  <c r="M23" i="5"/>
  <c r="S23" i="5" s="1"/>
  <c r="L23" i="5"/>
  <c r="P23" i="5" s="1"/>
  <c r="K23" i="5"/>
  <c r="N22" i="5"/>
  <c r="M22" i="5"/>
  <c r="S22" i="5" s="1"/>
  <c r="L22" i="5"/>
  <c r="P22" i="5" s="1"/>
  <c r="K22" i="5"/>
  <c r="N21" i="5"/>
  <c r="P21" i="5" s="1"/>
  <c r="M21" i="5"/>
  <c r="S21" i="5" s="1"/>
  <c r="L21" i="5"/>
  <c r="K21" i="5"/>
  <c r="N20" i="5"/>
  <c r="P20" i="5" s="1"/>
  <c r="M20" i="5"/>
  <c r="S20" i="5" s="1"/>
  <c r="L20" i="5"/>
  <c r="K20" i="5"/>
  <c r="N19" i="5"/>
  <c r="M19" i="5"/>
  <c r="S19" i="5" s="1"/>
  <c r="L19" i="5"/>
  <c r="P19" i="5" s="1"/>
  <c r="K19" i="5"/>
  <c r="N18" i="5"/>
  <c r="M18" i="5"/>
  <c r="S18" i="5" s="1"/>
  <c r="L18" i="5"/>
  <c r="P18" i="5" s="1"/>
  <c r="K18" i="5"/>
  <c r="N17" i="5"/>
  <c r="P17" i="5" s="1"/>
  <c r="M17" i="5"/>
  <c r="S17" i="5" s="1"/>
  <c r="L17" i="5"/>
  <c r="K17" i="5"/>
  <c r="N16" i="5"/>
  <c r="P16" i="5" s="1"/>
  <c r="M16" i="5"/>
  <c r="S16" i="5" s="1"/>
  <c r="L16" i="5"/>
  <c r="K16" i="5"/>
  <c r="N15" i="5"/>
  <c r="M15" i="5"/>
  <c r="S15" i="5" s="1"/>
  <c r="L15" i="5"/>
  <c r="P15" i="5" s="1"/>
  <c r="K15" i="5"/>
  <c r="O14" i="5"/>
  <c r="N14" i="5"/>
  <c r="M14" i="5"/>
  <c r="S14" i="5" s="1"/>
  <c r="L14" i="5"/>
  <c r="P14" i="5" s="1"/>
  <c r="K14" i="5"/>
  <c r="N13" i="5"/>
  <c r="P13" i="5" s="1"/>
  <c r="M13" i="5"/>
  <c r="S13" i="5" s="1"/>
  <c r="L13" i="5"/>
  <c r="K13" i="5"/>
  <c r="N12" i="5"/>
  <c r="P12" i="5" s="1"/>
  <c r="M12" i="5"/>
  <c r="S12" i="5" s="1"/>
  <c r="L12" i="5"/>
  <c r="K12" i="5"/>
  <c r="N11" i="5"/>
  <c r="O11" i="5" s="1"/>
  <c r="M11" i="5"/>
  <c r="S11" i="5" s="1"/>
  <c r="L11" i="5"/>
  <c r="P11" i="5" s="1"/>
  <c r="K11" i="5"/>
  <c r="O10" i="5"/>
  <c r="N10" i="5"/>
  <c r="M10" i="5"/>
  <c r="S10" i="5" s="1"/>
  <c r="L10" i="5"/>
  <c r="P10" i="5" s="1"/>
  <c r="K10" i="5"/>
  <c r="N9" i="5"/>
  <c r="P9" i="5" s="1"/>
  <c r="M9" i="5"/>
  <c r="S9" i="5" s="1"/>
  <c r="L9" i="5"/>
  <c r="K9" i="5"/>
  <c r="N8" i="5"/>
  <c r="P8" i="5" s="1"/>
  <c r="M8" i="5"/>
  <c r="S8" i="5" s="1"/>
  <c r="L8" i="5"/>
  <c r="K8" i="5"/>
  <c r="N7" i="5"/>
  <c r="M7" i="5"/>
  <c r="S7" i="5" s="1"/>
  <c r="L7" i="5"/>
  <c r="P7" i="5" s="1"/>
  <c r="K7" i="5"/>
  <c r="N6" i="5"/>
  <c r="M6" i="5"/>
  <c r="S6" i="5" s="1"/>
  <c r="L6" i="5"/>
  <c r="P6" i="5" s="1"/>
  <c r="K6" i="5"/>
  <c r="N5" i="5"/>
  <c r="P5" i="5" s="1"/>
  <c r="L5" i="5"/>
  <c r="K5" i="5"/>
  <c r="O5" i="6" l="1"/>
  <c r="O4" i="6"/>
  <c r="O26" i="5"/>
  <c r="O27" i="5"/>
  <c r="O30" i="5"/>
  <c r="O15" i="5"/>
  <c r="O31" i="5"/>
  <c r="O18" i="5"/>
  <c r="O19" i="5"/>
  <c r="O34" i="5"/>
  <c r="O6" i="5"/>
  <c r="O7" i="5"/>
  <c r="O22" i="5"/>
  <c r="O23" i="5"/>
  <c r="N3" i="6"/>
  <c r="O5" i="5"/>
  <c r="O9" i="5"/>
  <c r="O13" i="5"/>
  <c r="O17" i="5"/>
  <c r="O21" i="5"/>
  <c r="O25" i="5"/>
  <c r="O29" i="5"/>
  <c r="O33" i="5"/>
  <c r="O8" i="5"/>
  <c r="O12" i="5"/>
  <c r="O16" i="5"/>
  <c r="O20" i="5"/>
  <c r="O24" i="5"/>
  <c r="O28" i="5"/>
  <c r="O32" i="5"/>
  <c r="L109" i="4" l="1"/>
  <c r="N109" i="4"/>
  <c r="P109" i="4" s="1"/>
  <c r="N67" i="4"/>
  <c r="N121" i="4"/>
  <c r="M121" i="4"/>
  <c r="L121" i="4"/>
  <c r="K121" i="4"/>
  <c r="N117" i="4"/>
  <c r="M117" i="4"/>
  <c r="L117" i="4"/>
  <c r="K117" i="4"/>
  <c r="N113" i="4"/>
  <c r="M113" i="4"/>
  <c r="L113" i="4"/>
  <c r="K113" i="4"/>
  <c r="M109" i="4"/>
  <c r="K109" i="4"/>
  <c r="N105" i="4"/>
  <c r="M105" i="4"/>
  <c r="L105" i="4"/>
  <c r="K105" i="4"/>
  <c r="N101" i="4"/>
  <c r="M101" i="4"/>
  <c r="L101" i="4"/>
  <c r="K101" i="4"/>
  <c r="N97" i="4"/>
  <c r="M97" i="4"/>
  <c r="L97" i="4"/>
  <c r="K97" i="4"/>
  <c r="N93" i="4"/>
  <c r="M93" i="4"/>
  <c r="L93" i="4"/>
  <c r="K93" i="4"/>
  <c r="N89" i="4"/>
  <c r="M89" i="4"/>
  <c r="L89" i="4"/>
  <c r="K89" i="4"/>
  <c r="N85" i="4"/>
  <c r="M85" i="4"/>
  <c r="L85" i="4"/>
  <c r="K85" i="4"/>
  <c r="N81" i="4"/>
  <c r="M81" i="4"/>
  <c r="L81" i="4"/>
  <c r="K81" i="4"/>
  <c r="N77" i="4"/>
  <c r="M77" i="4"/>
  <c r="L77" i="4"/>
  <c r="K77" i="4"/>
  <c r="N73" i="4"/>
  <c r="M73" i="4"/>
  <c r="L73" i="4"/>
  <c r="K73" i="4"/>
  <c r="N69" i="4"/>
  <c r="M69" i="4"/>
  <c r="L69" i="4"/>
  <c r="K69" i="4"/>
  <c r="N65" i="4"/>
  <c r="M65" i="4"/>
  <c r="L65" i="4"/>
  <c r="K65" i="4"/>
  <c r="N61" i="4"/>
  <c r="M61" i="4"/>
  <c r="L61" i="4"/>
  <c r="K61" i="4"/>
  <c r="N57" i="4"/>
  <c r="M57" i="4"/>
  <c r="L57" i="4"/>
  <c r="K57" i="4"/>
  <c r="N53" i="4"/>
  <c r="M53" i="4"/>
  <c r="L53" i="4"/>
  <c r="K53" i="4"/>
  <c r="N49" i="4"/>
  <c r="M49" i="4"/>
  <c r="L49" i="4"/>
  <c r="K49" i="4"/>
  <c r="N45" i="4"/>
  <c r="M45" i="4"/>
  <c r="L45" i="4"/>
  <c r="K45" i="4"/>
  <c r="N41" i="4"/>
  <c r="M41" i="4"/>
  <c r="L41" i="4"/>
  <c r="K41" i="4"/>
  <c r="N37" i="4"/>
  <c r="M37" i="4"/>
  <c r="L37" i="4"/>
  <c r="K37" i="4"/>
  <c r="N33" i="4"/>
  <c r="M33" i="4"/>
  <c r="L33" i="4"/>
  <c r="K33" i="4"/>
  <c r="N29" i="4"/>
  <c r="M29" i="4"/>
  <c r="L29" i="4"/>
  <c r="K29" i="4"/>
  <c r="N25" i="4"/>
  <c r="M25" i="4"/>
  <c r="L25" i="4"/>
  <c r="K25" i="4"/>
  <c r="N21" i="4"/>
  <c r="M21" i="4"/>
  <c r="L21" i="4"/>
  <c r="K21" i="4"/>
  <c r="N17" i="4"/>
  <c r="M17" i="4"/>
  <c r="L17" i="4"/>
  <c r="K17" i="4"/>
  <c r="N13" i="4"/>
  <c r="M13" i="4"/>
  <c r="L13" i="4"/>
  <c r="K13" i="4"/>
  <c r="N9" i="4"/>
  <c r="M9" i="4"/>
  <c r="L9" i="4"/>
  <c r="K9" i="4"/>
  <c r="N5" i="4"/>
  <c r="M5" i="4"/>
  <c r="L5" i="4"/>
  <c r="K5" i="4"/>
  <c r="N120" i="4"/>
  <c r="M120" i="4"/>
  <c r="L120" i="4"/>
  <c r="K120" i="4"/>
  <c r="N116" i="4"/>
  <c r="M116" i="4"/>
  <c r="L116" i="4"/>
  <c r="K116" i="4"/>
  <c r="N112" i="4"/>
  <c r="M112" i="4"/>
  <c r="L112" i="4"/>
  <c r="K112" i="4"/>
  <c r="N108" i="4"/>
  <c r="M108" i="4"/>
  <c r="L108" i="4"/>
  <c r="K108" i="4"/>
  <c r="N104" i="4"/>
  <c r="M104" i="4"/>
  <c r="L104" i="4"/>
  <c r="K104" i="4"/>
  <c r="N100" i="4"/>
  <c r="M100" i="4"/>
  <c r="L100" i="4"/>
  <c r="K100" i="4"/>
  <c r="N96" i="4"/>
  <c r="M96" i="4"/>
  <c r="L96" i="4"/>
  <c r="K96" i="4"/>
  <c r="N92" i="4"/>
  <c r="M92" i="4"/>
  <c r="L92" i="4"/>
  <c r="K92" i="4"/>
  <c r="N88" i="4"/>
  <c r="M88" i="4"/>
  <c r="L88" i="4"/>
  <c r="K88" i="4"/>
  <c r="N84" i="4"/>
  <c r="M84" i="4"/>
  <c r="L84" i="4"/>
  <c r="K84" i="4"/>
  <c r="N80" i="4"/>
  <c r="M80" i="4"/>
  <c r="L80" i="4"/>
  <c r="K80" i="4"/>
  <c r="N76" i="4"/>
  <c r="M76" i="4"/>
  <c r="L76" i="4"/>
  <c r="K76" i="4"/>
  <c r="N72" i="4"/>
  <c r="M72" i="4"/>
  <c r="L72" i="4"/>
  <c r="K72" i="4"/>
  <c r="N68" i="4"/>
  <c r="M68" i="4"/>
  <c r="L68" i="4"/>
  <c r="K68" i="4"/>
  <c r="N64" i="4"/>
  <c r="M64" i="4"/>
  <c r="L64" i="4"/>
  <c r="K64" i="4"/>
  <c r="N60" i="4"/>
  <c r="M60" i="4"/>
  <c r="L60" i="4"/>
  <c r="K60" i="4"/>
  <c r="N56" i="4"/>
  <c r="M56" i="4"/>
  <c r="L56" i="4"/>
  <c r="K56" i="4"/>
  <c r="N52" i="4"/>
  <c r="M52" i="4"/>
  <c r="L52" i="4"/>
  <c r="K52" i="4"/>
  <c r="N48" i="4"/>
  <c r="M48" i="4"/>
  <c r="L48" i="4"/>
  <c r="K48" i="4"/>
  <c r="N44" i="4"/>
  <c r="M44" i="4"/>
  <c r="L44" i="4"/>
  <c r="K44" i="4"/>
  <c r="N40" i="4"/>
  <c r="M40" i="4"/>
  <c r="L40" i="4"/>
  <c r="K40" i="4"/>
  <c r="N36" i="4"/>
  <c r="M36" i="4"/>
  <c r="L36" i="4"/>
  <c r="K36" i="4"/>
  <c r="N32" i="4"/>
  <c r="M32" i="4"/>
  <c r="L32" i="4"/>
  <c r="K32" i="4"/>
  <c r="N28" i="4"/>
  <c r="M28" i="4"/>
  <c r="L28" i="4"/>
  <c r="K28" i="4"/>
  <c r="N24" i="4"/>
  <c r="M24" i="4"/>
  <c r="L24" i="4"/>
  <c r="K24" i="4"/>
  <c r="N20" i="4"/>
  <c r="M20" i="4"/>
  <c r="L20" i="4"/>
  <c r="K20" i="4"/>
  <c r="N16" i="4"/>
  <c r="M16" i="4"/>
  <c r="L16" i="4"/>
  <c r="K16" i="4"/>
  <c r="N12" i="4"/>
  <c r="M12" i="4"/>
  <c r="L12" i="4"/>
  <c r="K12" i="4"/>
  <c r="N8" i="4"/>
  <c r="M8" i="4"/>
  <c r="L8" i="4"/>
  <c r="K8" i="4"/>
  <c r="N4" i="4"/>
  <c r="M4" i="4"/>
  <c r="L4" i="4"/>
  <c r="K4" i="4"/>
  <c r="N119" i="4"/>
  <c r="M119" i="4"/>
  <c r="L119" i="4"/>
  <c r="K119" i="4"/>
  <c r="N115" i="4"/>
  <c r="M115" i="4"/>
  <c r="L115" i="4"/>
  <c r="K115" i="4"/>
  <c r="N111" i="4"/>
  <c r="M111" i="4"/>
  <c r="L111" i="4"/>
  <c r="K111" i="4"/>
  <c r="N107" i="4"/>
  <c r="M107" i="4"/>
  <c r="L107" i="4"/>
  <c r="K107" i="4"/>
  <c r="N103" i="4"/>
  <c r="M103" i="4"/>
  <c r="L103" i="4"/>
  <c r="K103" i="4"/>
  <c r="N99" i="4"/>
  <c r="M99" i="4"/>
  <c r="L99" i="4"/>
  <c r="K99" i="4"/>
  <c r="N95" i="4"/>
  <c r="M95" i="4"/>
  <c r="L95" i="4"/>
  <c r="K95" i="4"/>
  <c r="M91" i="4"/>
  <c r="L91" i="4"/>
  <c r="K91" i="4"/>
  <c r="N87" i="4"/>
  <c r="M87" i="4"/>
  <c r="L87" i="4"/>
  <c r="K87" i="4"/>
  <c r="N83" i="4"/>
  <c r="M83" i="4"/>
  <c r="L83" i="4"/>
  <c r="K83" i="4"/>
  <c r="N79" i="4"/>
  <c r="M79" i="4"/>
  <c r="L79" i="4"/>
  <c r="K79" i="4"/>
  <c r="N75" i="4"/>
  <c r="M75" i="4"/>
  <c r="L75" i="4"/>
  <c r="K75" i="4"/>
  <c r="N71" i="4"/>
  <c r="M71" i="4"/>
  <c r="L71" i="4"/>
  <c r="K71" i="4"/>
  <c r="M67" i="4"/>
  <c r="L67" i="4"/>
  <c r="K67" i="4"/>
  <c r="N63" i="4"/>
  <c r="M63" i="4"/>
  <c r="O63" i="4" s="1"/>
  <c r="L63" i="4"/>
  <c r="K63" i="4"/>
  <c r="N59" i="4"/>
  <c r="M59" i="4"/>
  <c r="L59" i="4"/>
  <c r="K59" i="4"/>
  <c r="N55" i="4"/>
  <c r="M55" i="4"/>
  <c r="L55" i="4"/>
  <c r="K55" i="4"/>
  <c r="N51" i="4"/>
  <c r="M51" i="4"/>
  <c r="L51" i="4"/>
  <c r="K51" i="4"/>
  <c r="N47" i="4"/>
  <c r="M47" i="4"/>
  <c r="L47" i="4"/>
  <c r="K47" i="4"/>
  <c r="N43" i="4"/>
  <c r="M43" i="4"/>
  <c r="L43" i="4"/>
  <c r="K43" i="4"/>
  <c r="N39" i="4"/>
  <c r="M39" i="4"/>
  <c r="L39" i="4"/>
  <c r="K39" i="4"/>
  <c r="N35" i="4"/>
  <c r="M35" i="4"/>
  <c r="L35" i="4"/>
  <c r="K35" i="4"/>
  <c r="N31" i="4"/>
  <c r="M31" i="4"/>
  <c r="L31" i="4"/>
  <c r="K31" i="4"/>
  <c r="N27" i="4"/>
  <c r="M27" i="4"/>
  <c r="L27" i="4"/>
  <c r="K27" i="4"/>
  <c r="N23" i="4"/>
  <c r="M23" i="4"/>
  <c r="L23" i="4"/>
  <c r="K23" i="4"/>
  <c r="N19" i="4"/>
  <c r="M19" i="4"/>
  <c r="L19" i="4"/>
  <c r="K19" i="4"/>
  <c r="N15" i="4"/>
  <c r="M15" i="4"/>
  <c r="L15" i="4"/>
  <c r="K15" i="4"/>
  <c r="N11" i="4"/>
  <c r="M11" i="4"/>
  <c r="L11" i="4"/>
  <c r="K11" i="4"/>
  <c r="N7" i="4"/>
  <c r="M7" i="4"/>
  <c r="L7" i="4"/>
  <c r="K7" i="4"/>
  <c r="N3" i="4"/>
  <c r="M3" i="4"/>
  <c r="L3" i="4"/>
  <c r="K3" i="4"/>
  <c r="O109" i="4" l="1"/>
  <c r="O61" i="4"/>
  <c r="O79" i="4"/>
  <c r="O111" i="4"/>
  <c r="P115" i="4"/>
  <c r="P20" i="4"/>
  <c r="O76" i="4"/>
  <c r="O116" i="4"/>
  <c r="P120" i="4"/>
  <c r="P5" i="4"/>
  <c r="P9" i="4"/>
  <c r="P25" i="4"/>
  <c r="P29" i="4"/>
  <c r="O85" i="4"/>
  <c r="P19" i="4"/>
  <c r="P43" i="4"/>
  <c r="O21" i="4"/>
  <c r="O67" i="4"/>
  <c r="P65" i="4"/>
  <c r="P69" i="4"/>
  <c r="P93" i="4"/>
  <c r="P117" i="4"/>
  <c r="O36" i="4"/>
  <c r="O44" i="4"/>
  <c r="O52" i="4"/>
  <c r="O15" i="4"/>
  <c r="O119" i="4"/>
  <c r="O8" i="4"/>
  <c r="O12" i="4"/>
  <c r="O48" i="4"/>
  <c r="O100" i="4"/>
  <c r="O108" i="4"/>
  <c r="O117" i="4"/>
  <c r="O7" i="4"/>
  <c r="O39" i="4"/>
  <c r="P71" i="4"/>
  <c r="P95" i="4"/>
  <c r="P103" i="4"/>
  <c r="P56" i="4"/>
  <c r="P60" i="4"/>
  <c r="P64" i="4"/>
  <c r="P80" i="4"/>
  <c r="P84" i="4"/>
  <c r="O45" i="4"/>
  <c r="O53" i="4"/>
  <c r="O23" i="4"/>
  <c r="O47" i="4"/>
  <c r="P7" i="4"/>
  <c r="P63" i="4"/>
  <c r="O95" i="4"/>
  <c r="P32" i="4"/>
  <c r="P40" i="4"/>
  <c r="O16" i="4"/>
  <c r="P31" i="4"/>
  <c r="P39" i="4"/>
  <c r="P51" i="4"/>
  <c r="O55" i="4"/>
  <c r="O71" i="4"/>
  <c r="P75" i="4"/>
  <c r="P8" i="4"/>
  <c r="O20" i="4"/>
  <c r="O24" i="4"/>
  <c r="P28" i="4"/>
  <c r="O40" i="4"/>
  <c r="O84" i="4"/>
  <c r="P88" i="4"/>
  <c r="P92" i="4"/>
  <c r="O29" i="4"/>
  <c r="P33" i="4"/>
  <c r="P37" i="4"/>
  <c r="O93" i="4"/>
  <c r="P97" i="4"/>
  <c r="O101" i="4"/>
  <c r="O89" i="4"/>
  <c r="P11" i="4"/>
  <c r="O31" i="4"/>
  <c r="P83" i="4"/>
  <c r="O87" i="4"/>
  <c r="O103" i="4"/>
  <c r="P107" i="4"/>
  <c r="O4" i="4"/>
  <c r="O68" i="4"/>
  <c r="P112" i="4"/>
  <c r="O13" i="4"/>
  <c r="P57" i="4"/>
  <c r="P61" i="4"/>
  <c r="O77" i="4"/>
  <c r="P121" i="4"/>
  <c r="P15" i="4"/>
  <c r="P27" i="4"/>
  <c r="P47" i="4"/>
  <c r="P59" i="4"/>
  <c r="P79" i="4"/>
  <c r="P91" i="4"/>
  <c r="P111" i="4"/>
  <c r="P4" i="4"/>
  <c r="P16" i="4"/>
  <c r="O28" i="4"/>
  <c r="O32" i="4"/>
  <c r="P36" i="4"/>
  <c r="P48" i="4"/>
  <c r="O60" i="4"/>
  <c r="P68" i="4"/>
  <c r="O92" i="4"/>
  <c r="P96" i="4"/>
  <c r="P100" i="4"/>
  <c r="O5" i="4"/>
  <c r="P13" i="4"/>
  <c r="O37" i="4"/>
  <c r="P41" i="4"/>
  <c r="P45" i="4"/>
  <c r="O69" i="4"/>
  <c r="P73" i="4"/>
  <c r="P77" i="4"/>
  <c r="P89" i="4"/>
  <c r="P105" i="4"/>
  <c r="P3" i="4"/>
  <c r="P23" i="4"/>
  <c r="P35" i="4"/>
  <c r="P55" i="4"/>
  <c r="P67" i="4"/>
  <c r="P87" i="4"/>
  <c r="P99" i="4"/>
  <c r="P119" i="4"/>
  <c r="P12" i="4"/>
  <c r="P24" i="4"/>
  <c r="P44" i="4"/>
  <c r="P72" i="4"/>
  <c r="P76" i="4"/>
  <c r="P104" i="4"/>
  <c r="P108" i="4"/>
  <c r="P17" i="4"/>
  <c r="P21" i="4"/>
  <c r="P49" i="4"/>
  <c r="P53" i="4"/>
  <c r="P81" i="4"/>
  <c r="P85" i="4"/>
  <c r="P101" i="4"/>
  <c r="P113" i="4"/>
  <c r="P52" i="4"/>
  <c r="P116" i="4"/>
  <c r="O9" i="4"/>
  <c r="O17" i="4"/>
  <c r="O25" i="4"/>
  <c r="O33" i="4"/>
  <c r="O41" i="4"/>
  <c r="O49" i="4"/>
  <c r="O57" i="4"/>
  <c r="O65" i="4"/>
  <c r="O73" i="4"/>
  <c r="O81" i="4"/>
  <c r="O97" i="4"/>
  <c r="O105" i="4"/>
  <c r="O113" i="4"/>
  <c r="O121" i="4"/>
  <c r="O56" i="4"/>
  <c r="O64" i="4"/>
  <c r="O72" i="4"/>
  <c r="O80" i="4"/>
  <c r="O88" i="4"/>
  <c r="O96" i="4"/>
  <c r="O104" i="4"/>
  <c r="O112" i="4"/>
  <c r="O120" i="4"/>
  <c r="O3" i="4"/>
  <c r="O11" i="4"/>
  <c r="O19" i="4"/>
  <c r="O27" i="4"/>
  <c r="O35" i="4"/>
  <c r="O43" i="4"/>
  <c r="O51" i="4"/>
  <c r="O59" i="4"/>
  <c r="O75" i="4"/>
  <c r="O83" i="4"/>
  <c r="O91" i="4"/>
  <c r="O99" i="4"/>
  <c r="O107" i="4"/>
  <c r="O115" i="4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32" i="1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I34" i="3" l="1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B34" i="3"/>
  <c r="B33" i="3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M36" i="3"/>
  <c r="L36" i="3"/>
  <c r="K36" i="3"/>
  <c r="J36" i="3"/>
  <c r="J11" i="3"/>
  <c r="J33" i="3" s="1"/>
  <c r="M30" i="3"/>
  <c r="L30" i="3"/>
  <c r="K30" i="3"/>
  <c r="J30" i="3"/>
  <c r="I32" i="3"/>
  <c r="H32" i="3"/>
  <c r="G32" i="3"/>
  <c r="F32" i="3"/>
  <c r="E32" i="3"/>
  <c r="D32" i="3"/>
  <c r="C32" i="3"/>
  <c r="B32" i="3"/>
  <c r="M31" i="3"/>
  <c r="L31" i="3"/>
  <c r="K31" i="3"/>
  <c r="J31" i="3"/>
  <c r="M29" i="3"/>
  <c r="L29" i="3"/>
  <c r="K29" i="3"/>
  <c r="J29" i="3"/>
  <c r="M28" i="3"/>
  <c r="L28" i="3"/>
  <c r="K28" i="3"/>
  <c r="J28" i="3"/>
  <c r="M27" i="3"/>
  <c r="L27" i="3"/>
  <c r="K27" i="3"/>
  <c r="J27" i="3"/>
  <c r="M26" i="3"/>
  <c r="L26" i="3"/>
  <c r="K26" i="3"/>
  <c r="J26" i="3"/>
  <c r="M25" i="3"/>
  <c r="L25" i="3"/>
  <c r="K25" i="3"/>
  <c r="J25" i="3"/>
  <c r="M24" i="3"/>
  <c r="L24" i="3"/>
  <c r="K24" i="3"/>
  <c r="J24" i="3"/>
  <c r="M23" i="3"/>
  <c r="L23" i="3"/>
  <c r="K23" i="3"/>
  <c r="J23" i="3"/>
  <c r="M22" i="3"/>
  <c r="L22" i="3"/>
  <c r="K22" i="3"/>
  <c r="J22" i="3"/>
  <c r="M21" i="3"/>
  <c r="L21" i="3"/>
  <c r="K21" i="3"/>
  <c r="J21" i="3"/>
  <c r="M20" i="3"/>
  <c r="L20" i="3"/>
  <c r="K20" i="3"/>
  <c r="J20" i="3"/>
  <c r="M19" i="3"/>
  <c r="L19" i="3"/>
  <c r="K19" i="3"/>
  <c r="J19" i="3"/>
  <c r="M18" i="3"/>
  <c r="L18" i="3"/>
  <c r="K18" i="3"/>
  <c r="J18" i="3"/>
  <c r="M17" i="3"/>
  <c r="L17" i="3"/>
  <c r="K17" i="3"/>
  <c r="J17" i="3"/>
  <c r="M16" i="3"/>
  <c r="L16" i="3"/>
  <c r="K16" i="3"/>
  <c r="J16" i="3"/>
  <c r="M15" i="3"/>
  <c r="L15" i="3"/>
  <c r="K15" i="3"/>
  <c r="J15" i="3"/>
  <c r="M14" i="3"/>
  <c r="L14" i="3"/>
  <c r="K14" i="3"/>
  <c r="J14" i="3"/>
  <c r="M13" i="3"/>
  <c r="L13" i="3"/>
  <c r="K13" i="3"/>
  <c r="J13" i="3"/>
  <c r="M12" i="3"/>
  <c r="L12" i="3"/>
  <c r="K12" i="3"/>
  <c r="J12" i="3"/>
  <c r="M11" i="3"/>
  <c r="M33" i="3" s="1"/>
  <c r="L11" i="3"/>
  <c r="K11" i="3"/>
  <c r="K33" i="3" s="1"/>
  <c r="M10" i="3"/>
  <c r="L10" i="3"/>
  <c r="K10" i="3"/>
  <c r="J10" i="3"/>
  <c r="M9" i="3"/>
  <c r="L9" i="3"/>
  <c r="K9" i="3"/>
  <c r="J9" i="3"/>
  <c r="M8" i="3"/>
  <c r="L8" i="3"/>
  <c r="K8" i="3"/>
  <c r="J8" i="3"/>
  <c r="M7" i="3"/>
  <c r="L7" i="3"/>
  <c r="K7" i="3"/>
  <c r="J7" i="3"/>
  <c r="M6" i="3"/>
  <c r="L6" i="3"/>
  <c r="K6" i="3"/>
  <c r="J6" i="3"/>
  <c r="M5" i="3"/>
  <c r="L5" i="3"/>
  <c r="K5" i="3"/>
  <c r="J5" i="3"/>
  <c r="M4" i="3"/>
  <c r="L4" i="3"/>
  <c r="K4" i="3"/>
  <c r="J4" i="3"/>
  <c r="M3" i="3"/>
  <c r="L3" i="3"/>
  <c r="K3" i="3"/>
  <c r="J3" i="3"/>
  <c r="M2" i="3"/>
  <c r="M34" i="3" s="1"/>
  <c r="L2" i="3"/>
  <c r="L33" i="3" s="1"/>
  <c r="K2" i="3"/>
  <c r="K34" i="3" s="1"/>
  <c r="J2" i="3"/>
  <c r="J34" i="3" s="1"/>
  <c r="L34" i="3" l="1"/>
  <c r="O7" i="3"/>
  <c r="O36" i="3"/>
  <c r="N11" i="3"/>
  <c r="N29" i="3"/>
  <c r="N36" i="3"/>
  <c r="O19" i="3"/>
  <c r="O30" i="3"/>
  <c r="N30" i="3"/>
  <c r="N21" i="3"/>
  <c r="N8" i="3"/>
  <c r="O3" i="3"/>
  <c r="O11" i="3"/>
  <c r="O17" i="3"/>
  <c r="O25" i="3"/>
  <c r="N15" i="3"/>
  <c r="N23" i="3"/>
  <c r="O15" i="3"/>
  <c r="N17" i="3"/>
  <c r="O24" i="3"/>
  <c r="O26" i="3"/>
  <c r="O28" i="3"/>
  <c r="N4" i="3"/>
  <c r="N19" i="3"/>
  <c r="N7" i="3"/>
  <c r="N9" i="3"/>
  <c r="O4" i="3"/>
  <c r="N12" i="3"/>
  <c r="O23" i="3"/>
  <c r="N25" i="3"/>
  <c r="N5" i="3"/>
  <c r="N13" i="3"/>
  <c r="O5" i="3"/>
  <c r="O14" i="3"/>
  <c r="O16" i="3"/>
  <c r="O18" i="3"/>
  <c r="O27" i="3"/>
  <c r="J32" i="3"/>
  <c r="N3" i="3"/>
  <c r="O8" i="3"/>
  <c r="N20" i="3"/>
  <c r="O31" i="3"/>
  <c r="L32" i="3"/>
  <c r="O9" i="3"/>
  <c r="O22" i="3"/>
  <c r="N27" i="3"/>
  <c r="K32" i="3"/>
  <c r="O10" i="3"/>
  <c r="O20" i="3"/>
  <c r="M32" i="3"/>
  <c r="O12" i="3"/>
  <c r="O21" i="3"/>
  <c r="N24" i="3"/>
  <c r="O29" i="3"/>
  <c r="O13" i="3"/>
  <c r="N16" i="3"/>
  <c r="O6" i="3"/>
  <c r="N28" i="3"/>
  <c r="N6" i="3"/>
  <c r="N10" i="3"/>
  <c r="N18" i="3"/>
  <c r="N26" i="3"/>
  <c r="N31" i="3"/>
  <c r="N2" i="3"/>
  <c r="N14" i="3"/>
  <c r="N22" i="3"/>
  <c r="O2" i="3"/>
  <c r="L4" i="1"/>
  <c r="O34" i="3" l="1"/>
  <c r="O33" i="3"/>
  <c r="N34" i="3"/>
  <c r="N33" i="3"/>
  <c r="N32" i="3"/>
  <c r="O32" i="3"/>
  <c r="J22" i="2"/>
  <c r="M31" i="2" l="1"/>
  <c r="L31" i="2"/>
  <c r="K31" i="2"/>
  <c r="J31" i="2"/>
  <c r="M30" i="2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  <c r="M26" i="2"/>
  <c r="L26" i="2"/>
  <c r="K26" i="2"/>
  <c r="J26" i="2"/>
  <c r="M25" i="2"/>
  <c r="L25" i="2"/>
  <c r="K25" i="2"/>
  <c r="J25" i="2"/>
  <c r="M24" i="2"/>
  <c r="L24" i="2"/>
  <c r="K24" i="2"/>
  <c r="J24" i="2"/>
  <c r="M23" i="2"/>
  <c r="L23" i="2"/>
  <c r="K23" i="2"/>
  <c r="J23" i="2"/>
  <c r="M22" i="2"/>
  <c r="L22" i="2"/>
  <c r="K22" i="2"/>
  <c r="M21" i="2"/>
  <c r="L21" i="2"/>
  <c r="K21" i="2"/>
  <c r="J21" i="2"/>
  <c r="M20" i="2"/>
  <c r="L20" i="2"/>
  <c r="K20" i="2"/>
  <c r="J20" i="2"/>
  <c r="M19" i="2"/>
  <c r="L19" i="2"/>
  <c r="K19" i="2"/>
  <c r="J19" i="2"/>
  <c r="M18" i="2"/>
  <c r="L18" i="2"/>
  <c r="K18" i="2"/>
  <c r="J18" i="2"/>
  <c r="M17" i="2"/>
  <c r="L17" i="2"/>
  <c r="K17" i="2"/>
  <c r="J17" i="2"/>
  <c r="M16" i="2"/>
  <c r="L16" i="2"/>
  <c r="K16" i="2"/>
  <c r="J16" i="2"/>
  <c r="M15" i="2"/>
  <c r="L15" i="2"/>
  <c r="K15" i="2"/>
  <c r="J15" i="2"/>
  <c r="M14" i="2"/>
  <c r="L14" i="2"/>
  <c r="K14" i="2"/>
  <c r="J14" i="2"/>
  <c r="M13" i="2"/>
  <c r="O13" i="2" s="1"/>
  <c r="L13" i="2"/>
  <c r="K13" i="2"/>
  <c r="J13" i="2"/>
  <c r="M12" i="2"/>
  <c r="L12" i="2"/>
  <c r="K12" i="2"/>
  <c r="J12" i="2"/>
  <c r="M11" i="2"/>
  <c r="L11" i="2"/>
  <c r="K11" i="2"/>
  <c r="J11" i="2"/>
  <c r="M10" i="2"/>
  <c r="L10" i="2"/>
  <c r="K10" i="2"/>
  <c r="J10" i="2"/>
  <c r="M9" i="2"/>
  <c r="L9" i="2"/>
  <c r="K9" i="2"/>
  <c r="J9" i="2"/>
  <c r="M8" i="2"/>
  <c r="L8" i="2"/>
  <c r="K8" i="2"/>
  <c r="J8" i="2"/>
  <c r="M7" i="2"/>
  <c r="L7" i="2"/>
  <c r="K7" i="2"/>
  <c r="J7" i="2"/>
  <c r="M6" i="2"/>
  <c r="L6" i="2"/>
  <c r="K6" i="2"/>
  <c r="J6" i="2"/>
  <c r="M5" i="2"/>
  <c r="L5" i="2"/>
  <c r="K5" i="2"/>
  <c r="J5" i="2"/>
  <c r="M4" i="2"/>
  <c r="L4" i="2"/>
  <c r="K4" i="2"/>
  <c r="J4" i="2"/>
  <c r="M3" i="2"/>
  <c r="L3" i="2"/>
  <c r="K3" i="2"/>
  <c r="J3" i="2"/>
  <c r="M2" i="2"/>
  <c r="O2" i="2" s="1"/>
  <c r="L2" i="2"/>
  <c r="K2" i="2"/>
  <c r="J2" i="2"/>
  <c r="O3" i="2" l="1"/>
  <c r="O7" i="2"/>
  <c r="O31" i="2"/>
  <c r="N31" i="2"/>
  <c r="O30" i="2"/>
  <c r="O28" i="2"/>
  <c r="O27" i="2"/>
  <c r="N27" i="2"/>
  <c r="O26" i="2"/>
  <c r="O23" i="2"/>
  <c r="N23" i="2"/>
  <c r="O19" i="2"/>
  <c r="N19" i="2"/>
  <c r="N17" i="2"/>
  <c r="N13" i="2"/>
  <c r="O9" i="2"/>
  <c r="N7" i="2"/>
  <c r="N3" i="2"/>
  <c r="O17" i="2"/>
  <c r="N21" i="2"/>
  <c r="O21" i="2"/>
  <c r="N25" i="2"/>
  <c r="O10" i="2"/>
  <c r="O12" i="2"/>
  <c r="O25" i="2"/>
  <c r="N29" i="2"/>
  <c r="O14" i="2"/>
  <c r="O16" i="2"/>
  <c r="O29" i="2"/>
  <c r="N5" i="2"/>
  <c r="O11" i="2"/>
  <c r="O18" i="2"/>
  <c r="O20" i="2"/>
  <c r="O5" i="2"/>
  <c r="N9" i="2"/>
  <c r="N11" i="2"/>
  <c r="O15" i="2"/>
  <c r="O22" i="2"/>
  <c r="O24" i="2"/>
  <c r="N15" i="2"/>
  <c r="O4" i="2"/>
  <c r="O8" i="2"/>
  <c r="O6" i="2"/>
  <c r="N24" i="2"/>
  <c r="N20" i="2"/>
  <c r="N2" i="2"/>
  <c r="N6" i="2"/>
  <c r="N10" i="2"/>
  <c r="N14" i="2"/>
  <c r="N18" i="2"/>
  <c r="N22" i="2"/>
  <c r="N26" i="2"/>
  <c r="N30" i="2"/>
  <c r="N12" i="2"/>
  <c r="N4" i="2"/>
  <c r="N8" i="2"/>
  <c r="N16" i="2"/>
  <c r="N28" i="2"/>
  <c r="J21" i="1"/>
  <c r="K21" i="1"/>
  <c r="L21" i="1"/>
  <c r="M21" i="1"/>
  <c r="N21" i="1" l="1"/>
  <c r="L3" i="1"/>
  <c r="L2" i="1"/>
  <c r="J2" i="1"/>
  <c r="K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2" i="1"/>
  <c r="M23" i="1"/>
  <c r="M24" i="1"/>
  <c r="M25" i="1"/>
  <c r="M26" i="1"/>
  <c r="M27" i="1"/>
  <c r="M28" i="1"/>
  <c r="M29" i="1"/>
  <c r="M30" i="1"/>
  <c r="M31" i="1"/>
  <c r="M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3" i="1"/>
  <c r="L24" i="1"/>
  <c r="L25" i="1"/>
  <c r="L26" i="1"/>
  <c r="L27" i="1"/>
  <c r="L28" i="1"/>
  <c r="L29" i="1"/>
  <c r="L30" i="1"/>
  <c r="L31" i="1"/>
  <c r="C32" i="1"/>
  <c r="D32" i="1"/>
  <c r="E32" i="1"/>
  <c r="F32" i="1"/>
  <c r="G32" i="1"/>
  <c r="H32" i="1"/>
  <c r="I3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O4" i="1" l="1"/>
  <c r="J32" i="1"/>
  <c r="K32" i="1"/>
  <c r="O2" i="1"/>
  <c r="N2" i="1"/>
  <c r="O30" i="1"/>
  <c r="O28" i="1"/>
  <c r="O26" i="1"/>
  <c r="O24" i="1"/>
  <c r="O22" i="1"/>
  <c r="O20" i="1"/>
  <c r="O18" i="1"/>
  <c r="O16" i="1"/>
  <c r="O14" i="1"/>
  <c r="O12" i="1"/>
  <c r="O10" i="1"/>
  <c r="O8" i="1"/>
  <c r="M32" i="1"/>
  <c r="O6" i="1"/>
  <c r="N30" i="1"/>
  <c r="N28" i="1"/>
  <c r="N26" i="1"/>
  <c r="N24" i="1"/>
  <c r="N22" i="1"/>
  <c r="N20" i="1"/>
  <c r="N18" i="1"/>
  <c r="N16" i="1"/>
  <c r="N14" i="1"/>
  <c r="N12" i="1"/>
  <c r="N10" i="1"/>
  <c r="N8" i="1"/>
  <c r="N6" i="1"/>
  <c r="N4" i="1"/>
  <c r="O31" i="1"/>
  <c r="O29" i="1"/>
  <c r="O27" i="1"/>
  <c r="O25" i="1"/>
  <c r="O23" i="1"/>
  <c r="O21" i="1"/>
  <c r="O19" i="1"/>
  <c r="O17" i="1"/>
  <c r="O15" i="1"/>
  <c r="O13" i="1"/>
  <c r="O11" i="1"/>
  <c r="O9" i="1"/>
  <c r="O7" i="1"/>
  <c r="O5" i="1"/>
  <c r="O3" i="1"/>
  <c r="N31" i="1"/>
  <c r="N29" i="1"/>
  <c r="N27" i="1"/>
  <c r="N25" i="1"/>
  <c r="N23" i="1"/>
  <c r="N19" i="1"/>
  <c r="N17" i="1"/>
  <c r="N15" i="1"/>
  <c r="N13" i="1"/>
  <c r="N11" i="1"/>
  <c r="N9" i="1"/>
  <c r="N7" i="1"/>
  <c r="N5" i="1"/>
  <c r="N3" i="1"/>
  <c r="L32" i="1"/>
  <c r="O32" i="1" l="1"/>
  <c r="N32" i="1"/>
</calcChain>
</file>

<file path=xl/sharedStrings.xml><?xml version="1.0" encoding="utf-8"?>
<sst xmlns="http://schemas.openxmlformats.org/spreadsheetml/2006/main" count="393" uniqueCount="49">
  <si>
    <t>Post Number</t>
  </si>
  <si>
    <t>Average</t>
  </si>
  <si>
    <t>slope (%)</t>
  </si>
  <si>
    <t>V Dist   2in Diam</t>
  </si>
  <si>
    <t>V Distance to Highest Point</t>
  </si>
  <si>
    <t>Targeted Height on Pole</t>
  </si>
  <si>
    <t>Horizontal Distance to Post</t>
  </si>
  <si>
    <t xml:space="preserve">Extra Height added to pole </t>
  </si>
  <si>
    <t>V Distance to Pole Target</t>
  </si>
  <si>
    <t>Horizontal Distance to pole</t>
  </si>
  <si>
    <t>Fence Height at Highest Mark</t>
  </si>
  <si>
    <t>Fence Height at 2 in diam. Stem Mark</t>
  </si>
  <si>
    <t>Elevation diff. inside to out side fence (V dist diff post to pole base)</t>
  </si>
  <si>
    <t>Weakest point in the fence</t>
  </si>
  <si>
    <t>Max</t>
  </si>
  <si>
    <t>Min</t>
  </si>
  <si>
    <t>Height from outside wall ground surface</t>
  </si>
  <si>
    <t xml:space="preserve">This Point was not measured in the previous years.  </t>
  </si>
  <si>
    <t>V Distance to top of Post</t>
  </si>
  <si>
    <t>Width of Wall (post to pole distance)</t>
  </si>
  <si>
    <t>2018 Average</t>
  </si>
  <si>
    <t>2019 Average</t>
  </si>
  <si>
    <t>2020 Average</t>
  </si>
  <si>
    <t>harvest</t>
  </si>
  <si>
    <t>slope_pct</t>
  </si>
  <si>
    <t>built</t>
  </si>
  <si>
    <t>year_sampled</t>
  </si>
  <si>
    <t>month_sampled</t>
  </si>
  <si>
    <t>elapsed</t>
  </si>
  <si>
    <t>post</t>
  </si>
  <si>
    <t>h_dist_post</t>
  </si>
  <si>
    <t>v_dist_post</t>
  </si>
  <si>
    <t>v_dist_high_point</t>
  </si>
  <si>
    <t>v_dist_two</t>
  </si>
  <si>
    <t>pole_target_height</t>
  </si>
  <si>
    <t>extra_ht_pole</t>
  </si>
  <si>
    <t>v_dist_pole_target</t>
  </si>
  <si>
    <t>h_dist_pole</t>
  </si>
  <si>
    <t>fence_ht_highest</t>
  </si>
  <si>
    <t>fence_ht_two</t>
  </si>
  <si>
    <t>wall_width</t>
  </si>
  <si>
    <t>elev_diff_in_out</t>
  </si>
  <si>
    <t>wall_ht_outside_two</t>
  </si>
  <si>
    <t>wedge</t>
  </si>
  <si>
    <t>2017_09</t>
  </si>
  <si>
    <t>Distance stake to inside wall</t>
  </si>
  <si>
    <t xml:space="preserve">Width of Wall </t>
  </si>
  <si>
    <t>revised h-dist to post</t>
  </si>
  <si>
    <t>The data were adjusted for the revised "width of wall" in the "merged"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</si>
</sst>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FF6EA"/>
        <bgColor indexed="64"/>
      </patternFill>
    </fill>
    <fill>
      <patternFill patternType="solid">
        <fgColor rgb="FFFFF7E1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Fill="1" applyBorder="1"/>
    <xf numFmtId="0" fontId="1" fillId="0" borderId="1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64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3" borderId="1" xfId="0" quotePrefix="1" applyFont="1" applyFill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0" fontId="0" fillId="4" borderId="0" xfId="0" applyFill="1"/>
    <xf numFmtId="0" fontId="1" fillId="5" borderId="5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3" borderId="0" xfId="0" quotePrefix="1" applyFont="1" applyFill="1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1" fillId="0" borderId="8" xfId="0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0" fontId="0" fillId="6" borderId="0" xfId="0" applyFill="1" applyBorder="1"/>
    <xf numFmtId="0" fontId="1" fillId="7" borderId="8" xfId="0" applyFont="1" applyFill="1" applyBorder="1" applyAlignment="1">
      <alignment horizontal="center"/>
    </xf>
    <xf numFmtId="164" fontId="0" fillId="7" borderId="7" xfId="0" applyNumberFormat="1" applyFill="1" applyBorder="1" applyAlignment="1">
      <alignment horizontal="center"/>
    </xf>
    <xf numFmtId="164" fontId="0" fillId="7" borderId="9" xfId="0" applyNumberFormat="1" applyFill="1" applyBorder="1" applyAlignment="1">
      <alignment horizontal="center"/>
    </xf>
    <xf numFmtId="164" fontId="0" fillId="7" borderId="8" xfId="0" applyNumberForma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 wrapText="1"/>
    </xf>
    <xf numFmtId="0" fontId="0" fillId="8" borderId="0" xfId="0" applyFont="1" applyFill="1" applyBorder="1" applyAlignment="1">
      <alignment horizontal="center" wrapText="1"/>
    </xf>
    <xf numFmtId="0" fontId="0" fillId="9" borderId="0" xfId="0" applyFont="1" applyFill="1" applyBorder="1" applyAlignment="1">
      <alignment horizontal="center" wrapText="1"/>
    </xf>
    <xf numFmtId="0" fontId="0" fillId="9" borderId="0" xfId="0" quotePrefix="1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5" borderId="0" xfId="0" applyNumberFormat="1" applyFont="1" applyFill="1" applyBorder="1" applyAlignment="1">
      <alignment horizontal="center"/>
    </xf>
    <xf numFmtId="164" fontId="0" fillId="6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2" fontId="0" fillId="6" borderId="0" xfId="0" applyNumberFormat="1" applyFont="1" applyFill="1" applyBorder="1" applyAlignment="1">
      <alignment horizontal="center"/>
    </xf>
    <xf numFmtId="164" fontId="0" fillId="10" borderId="0" xfId="0" applyNumberFormat="1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0" borderId="0" xfId="0" applyFont="1" applyFill="1" applyBorder="1"/>
    <xf numFmtId="2" fontId="0" fillId="4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164" fontId="0" fillId="0" borderId="0" xfId="0" applyNumberFormat="1" applyFill="1" applyBorder="1"/>
    <xf numFmtId="164" fontId="0" fillId="0" borderId="1" xfId="0" applyNumberFormat="1" applyFill="1" applyBorder="1"/>
    <xf numFmtId="164" fontId="0" fillId="0" borderId="6" xfId="0" applyNumberForma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0" fillId="11" borderId="0" xfId="0" applyNumberFormat="1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3" fillId="12" borderId="0" xfId="0" applyFont="1" applyFill="1" applyBorder="1" applyAlignment="1">
      <alignment horizontal="center" wrapText="1"/>
    </xf>
    <xf numFmtId="0" fontId="3" fillId="12" borderId="0" xfId="0" quotePrefix="1" applyFont="1" applyFill="1" applyBorder="1" applyAlignment="1">
      <alignment horizontal="center" wrapText="1"/>
    </xf>
    <xf numFmtId="0" fontId="0" fillId="4" borderId="0" xfId="0" applyFont="1" applyFill="1" applyBorder="1"/>
    <xf numFmtId="0" fontId="3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D"/>
      <color rgb="FFFFF7E1"/>
      <color rgb="FFEF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tabSelected="1" workbookViewId="0">
      <pane ySplit="4500" topLeftCell="A106" activePane="bottomLeft"/>
      <selection activeCell="B1" sqref="B1:P1048576"/>
      <selection pane="bottomLeft" activeCell="A91" sqref="A91:XFD94"/>
    </sheetView>
  </sheetViews>
  <sheetFormatPr defaultRowHeight="15" x14ac:dyDescent="0.25"/>
  <cols>
    <col min="1" max="1" width="9.140625" style="45"/>
    <col min="2" max="2" width="9.140625" style="50"/>
    <col min="3" max="15" width="9.140625" style="50" customWidth="1"/>
    <col min="16" max="20" width="9.140625" style="50"/>
    <col min="21" max="16384" width="9.140625" style="45"/>
  </cols>
  <sheetData>
    <row r="1" spans="1:20" ht="135" x14ac:dyDescent="0.25">
      <c r="A1" s="45" t="s">
        <v>23</v>
      </c>
      <c r="B1" s="46" t="s">
        <v>0</v>
      </c>
      <c r="C1" s="46" t="s">
        <v>6</v>
      </c>
      <c r="D1" s="46" t="s">
        <v>18</v>
      </c>
      <c r="E1" s="46" t="s">
        <v>4</v>
      </c>
      <c r="F1" s="46" t="s">
        <v>3</v>
      </c>
      <c r="G1" s="46" t="s">
        <v>5</v>
      </c>
      <c r="H1" s="46" t="s">
        <v>7</v>
      </c>
      <c r="I1" s="46" t="s">
        <v>8</v>
      </c>
      <c r="J1" s="46" t="s">
        <v>9</v>
      </c>
      <c r="K1" s="47" t="s">
        <v>10</v>
      </c>
      <c r="L1" s="47" t="s">
        <v>11</v>
      </c>
      <c r="M1" s="47" t="s">
        <v>19</v>
      </c>
      <c r="N1" s="48" t="s">
        <v>12</v>
      </c>
      <c r="O1" s="48" t="s">
        <v>24</v>
      </c>
      <c r="P1" s="49" t="s">
        <v>16</v>
      </c>
      <c r="Q1" s="50" t="s">
        <v>25</v>
      </c>
      <c r="R1" s="50" t="s">
        <v>26</v>
      </c>
      <c r="S1" s="50" t="s">
        <v>27</v>
      </c>
      <c r="T1" s="50" t="s">
        <v>28</v>
      </c>
    </row>
    <row r="2" spans="1:20" ht="45" x14ac:dyDescent="0.25">
      <c r="A2" s="45" t="s">
        <v>23</v>
      </c>
      <c r="B2" s="46" t="s">
        <v>29</v>
      </c>
      <c r="C2" s="46" t="s">
        <v>30</v>
      </c>
      <c r="D2" s="46" t="s">
        <v>31</v>
      </c>
      <c r="E2" s="46" t="s">
        <v>32</v>
      </c>
      <c r="F2" s="46" t="s">
        <v>33</v>
      </c>
      <c r="G2" s="46" t="s">
        <v>34</v>
      </c>
      <c r="H2" s="46" t="s">
        <v>35</v>
      </c>
      <c r="I2" s="46" t="s">
        <v>36</v>
      </c>
      <c r="J2" s="46" t="s">
        <v>37</v>
      </c>
      <c r="K2" s="47" t="s">
        <v>38</v>
      </c>
      <c r="L2" s="47" t="s">
        <v>39</v>
      </c>
      <c r="M2" s="47" t="s">
        <v>40</v>
      </c>
      <c r="N2" s="48" t="s">
        <v>41</v>
      </c>
      <c r="O2" s="48" t="s">
        <v>24</v>
      </c>
      <c r="P2" s="49" t="s">
        <v>42</v>
      </c>
      <c r="Q2" s="50" t="s">
        <v>25</v>
      </c>
      <c r="R2" s="50" t="s">
        <v>26</v>
      </c>
      <c r="S2" s="50" t="s">
        <v>27</v>
      </c>
      <c r="T2" s="50" t="s">
        <v>28</v>
      </c>
    </row>
    <row r="3" spans="1:20" x14ac:dyDescent="0.25">
      <c r="A3" s="45" t="s">
        <v>43</v>
      </c>
      <c r="B3" s="71">
        <v>301</v>
      </c>
      <c r="C3" s="51">
        <v>13.5</v>
      </c>
      <c r="D3" s="51">
        <v>-2</v>
      </c>
      <c r="E3" s="51">
        <v>12</v>
      </c>
      <c r="F3" s="51">
        <v>7</v>
      </c>
      <c r="G3" s="51">
        <v>9.4</v>
      </c>
      <c r="H3" s="51">
        <v>0</v>
      </c>
      <c r="I3" s="51">
        <v>9.5</v>
      </c>
      <c r="J3" s="51">
        <v>28</v>
      </c>
      <c r="K3" s="52">
        <f>E3-D3</f>
        <v>14</v>
      </c>
      <c r="L3" s="52">
        <f>F3-D3</f>
        <v>9</v>
      </c>
      <c r="M3" s="52">
        <f>J3-C3</f>
        <v>14.5</v>
      </c>
      <c r="N3" s="51">
        <f>(G3+H3-I3+D3)*-1</f>
        <v>2.0999999999999996</v>
      </c>
      <c r="O3" s="55">
        <f>100*N3/M3</f>
        <v>14.482758620689653</v>
      </c>
      <c r="P3" s="51">
        <f>-N3+L3</f>
        <v>6.9</v>
      </c>
      <c r="Q3" s="50" t="s">
        <v>44</v>
      </c>
      <c r="R3" s="50">
        <v>2018</v>
      </c>
      <c r="S3" s="50">
        <v>5</v>
      </c>
      <c r="T3" s="50">
        <v>8</v>
      </c>
    </row>
    <row r="4" spans="1:20" x14ac:dyDescent="0.25">
      <c r="A4" s="45" t="s">
        <v>43</v>
      </c>
      <c r="B4" s="54">
        <v>301</v>
      </c>
      <c r="C4" s="51">
        <v>5</v>
      </c>
      <c r="D4" s="51">
        <v>-2.5</v>
      </c>
      <c r="E4" s="51">
        <v>7.5</v>
      </c>
      <c r="F4" s="51">
        <v>5.5</v>
      </c>
      <c r="G4" s="51">
        <v>12</v>
      </c>
      <c r="H4" s="51">
        <v>0</v>
      </c>
      <c r="I4" s="51">
        <v>10.5</v>
      </c>
      <c r="J4" s="51">
        <v>19.5</v>
      </c>
      <c r="K4" s="52">
        <f>E4-D4</f>
        <v>10</v>
      </c>
      <c r="L4" s="52">
        <f>F4-D4</f>
        <v>8</v>
      </c>
      <c r="M4" s="52">
        <f>J4-C4</f>
        <v>14.5</v>
      </c>
      <c r="N4" s="51">
        <f>(G4+H4-I4+D4)*-1</f>
        <v>1</v>
      </c>
      <c r="O4" s="55">
        <f>100*N4/M4</f>
        <v>6.8965517241379306</v>
      </c>
      <c r="P4" s="51">
        <f>-N4+L4</f>
        <v>7</v>
      </c>
      <c r="Q4" s="50" t="s">
        <v>44</v>
      </c>
      <c r="R4" s="50">
        <v>2019</v>
      </c>
      <c r="S4" s="50">
        <v>6</v>
      </c>
      <c r="T4" s="50">
        <v>21</v>
      </c>
    </row>
    <row r="5" spans="1:20" x14ac:dyDescent="0.25">
      <c r="A5" s="45" t="s">
        <v>43</v>
      </c>
      <c r="B5" s="54">
        <v>301</v>
      </c>
      <c r="C5" s="51">
        <v>6.5</v>
      </c>
      <c r="D5" s="51">
        <v>-3</v>
      </c>
      <c r="E5" s="51">
        <v>6</v>
      </c>
      <c r="F5" s="51">
        <v>5</v>
      </c>
      <c r="G5" s="51">
        <v>10</v>
      </c>
      <c r="H5" s="51">
        <v>0</v>
      </c>
      <c r="I5" s="51">
        <v>8.5</v>
      </c>
      <c r="J5" s="51">
        <v>21</v>
      </c>
      <c r="K5" s="52">
        <f>E5-D5</f>
        <v>9</v>
      </c>
      <c r="L5" s="52">
        <f>F5-D5</f>
        <v>8</v>
      </c>
      <c r="M5" s="52">
        <f>J5-C5</f>
        <v>14.5</v>
      </c>
      <c r="N5" s="51">
        <f>(G5+H5-I5+D5)*-1</f>
        <v>1.5</v>
      </c>
      <c r="O5" s="55">
        <f>100*N5/M5</f>
        <v>10.344827586206897</v>
      </c>
      <c r="P5" s="51">
        <f>-N5+L5</f>
        <v>6.5</v>
      </c>
      <c r="Q5" s="50" t="s">
        <v>44</v>
      </c>
      <c r="R5" s="50">
        <v>2020</v>
      </c>
      <c r="S5" s="50">
        <v>5</v>
      </c>
      <c r="T5" s="50">
        <v>32</v>
      </c>
    </row>
    <row r="6" spans="1:20" x14ac:dyDescent="0.25">
      <c r="A6" s="45" t="s">
        <v>43</v>
      </c>
      <c r="B6" s="75">
        <v>301</v>
      </c>
      <c r="C6" s="50">
        <v>6</v>
      </c>
      <c r="D6" s="50">
        <v>-3.5</v>
      </c>
      <c r="E6" s="50">
        <v>4</v>
      </c>
      <c r="F6" s="50">
        <v>4</v>
      </c>
      <c r="G6" s="50">
        <v>8</v>
      </c>
      <c r="H6" s="50">
        <v>0</v>
      </c>
      <c r="I6" s="50">
        <v>6.5</v>
      </c>
      <c r="J6" s="50">
        <v>17.5</v>
      </c>
      <c r="K6" s="50">
        <v>7.5</v>
      </c>
      <c r="L6" s="50">
        <v>7.5</v>
      </c>
      <c r="M6" s="50">
        <v>11.5</v>
      </c>
      <c r="N6" s="50">
        <v>2</v>
      </c>
      <c r="O6" s="50">
        <v>17.391304347826086</v>
      </c>
      <c r="P6" s="50">
        <v>5.5</v>
      </c>
      <c r="Q6" s="50" t="s">
        <v>44</v>
      </c>
      <c r="R6" s="50">
        <v>2021</v>
      </c>
      <c r="S6" s="50">
        <v>4</v>
      </c>
      <c r="T6" s="54">
        <v>43</v>
      </c>
    </row>
    <row r="7" spans="1:20" x14ac:dyDescent="0.25">
      <c r="A7" s="45" t="s">
        <v>43</v>
      </c>
      <c r="B7" s="72">
        <v>302</v>
      </c>
      <c r="C7" s="51">
        <v>10.5</v>
      </c>
      <c r="D7" s="51">
        <v>-1</v>
      </c>
      <c r="E7" s="51">
        <v>12</v>
      </c>
      <c r="F7" s="51">
        <v>6.5</v>
      </c>
      <c r="G7" s="51">
        <v>12</v>
      </c>
      <c r="H7" s="51">
        <v>0</v>
      </c>
      <c r="I7" s="51">
        <v>16</v>
      </c>
      <c r="J7" s="51">
        <v>37.5</v>
      </c>
      <c r="K7" s="52">
        <f>E7-D7</f>
        <v>13</v>
      </c>
      <c r="L7" s="52">
        <f>F7-D7</f>
        <v>7.5</v>
      </c>
      <c r="M7" s="52">
        <f>J7-C7</f>
        <v>27</v>
      </c>
      <c r="N7" s="51">
        <f>(G7+H7-I7+D7)*-1</f>
        <v>5</v>
      </c>
      <c r="O7" s="55">
        <f>100*N7/M7</f>
        <v>18.518518518518519</v>
      </c>
      <c r="P7" s="59">
        <f>-N7+L7</f>
        <v>2.5</v>
      </c>
      <c r="Q7" s="50" t="s">
        <v>44</v>
      </c>
      <c r="R7" s="50">
        <v>2018</v>
      </c>
      <c r="S7" s="50">
        <v>5</v>
      </c>
      <c r="T7" s="50">
        <v>8</v>
      </c>
    </row>
    <row r="8" spans="1:20" x14ac:dyDescent="0.25">
      <c r="A8" s="45" t="s">
        <v>43</v>
      </c>
      <c r="B8" s="60">
        <v>302</v>
      </c>
      <c r="C8" s="51">
        <v>6</v>
      </c>
      <c r="D8" s="51">
        <v>-2</v>
      </c>
      <c r="E8" s="51">
        <v>12</v>
      </c>
      <c r="F8" s="51">
        <v>5.5</v>
      </c>
      <c r="G8" s="51">
        <v>14.5</v>
      </c>
      <c r="H8" s="51">
        <v>0</v>
      </c>
      <c r="I8" s="51">
        <v>17</v>
      </c>
      <c r="J8" s="51">
        <v>31</v>
      </c>
      <c r="K8" s="52">
        <f>E8-D8</f>
        <v>14</v>
      </c>
      <c r="L8" s="52">
        <f>F8-D8</f>
        <v>7.5</v>
      </c>
      <c r="M8" s="52">
        <f>J8-C8</f>
        <v>25</v>
      </c>
      <c r="N8" s="51">
        <f>(G8+H8-I8+D8)*-1</f>
        <v>4.5</v>
      </c>
      <c r="O8" s="55">
        <f>100*N8/M8</f>
        <v>18</v>
      </c>
      <c r="P8" s="59">
        <f>-N8+L8</f>
        <v>3</v>
      </c>
      <c r="Q8" s="50" t="s">
        <v>44</v>
      </c>
      <c r="R8" s="50">
        <v>2019</v>
      </c>
      <c r="S8" s="50">
        <v>6</v>
      </c>
      <c r="T8" s="50">
        <v>21</v>
      </c>
    </row>
    <row r="9" spans="1:20" x14ac:dyDescent="0.25">
      <c r="A9" s="45" t="s">
        <v>43</v>
      </c>
      <c r="B9" s="60">
        <v>302</v>
      </c>
      <c r="C9" s="51">
        <v>6</v>
      </c>
      <c r="D9" s="51">
        <v>-2</v>
      </c>
      <c r="E9" s="51">
        <v>9</v>
      </c>
      <c r="F9" s="51">
        <v>4.5</v>
      </c>
      <c r="G9" s="51">
        <v>9.5</v>
      </c>
      <c r="H9" s="51">
        <v>0</v>
      </c>
      <c r="I9" s="51">
        <v>12</v>
      </c>
      <c r="J9" s="51">
        <v>31</v>
      </c>
      <c r="K9" s="52">
        <f>E9-D9</f>
        <v>11</v>
      </c>
      <c r="L9" s="52">
        <f>F9-D9</f>
        <v>6.5</v>
      </c>
      <c r="M9" s="52">
        <f>J9-C9</f>
        <v>25</v>
      </c>
      <c r="N9" s="51">
        <f>(G9+H9-I9+D9)*-1</f>
        <v>4.5</v>
      </c>
      <c r="O9" s="55">
        <f>100*N9/M9</f>
        <v>18</v>
      </c>
      <c r="P9" s="59">
        <f>-N9+L9</f>
        <v>2</v>
      </c>
      <c r="Q9" s="50" t="s">
        <v>44</v>
      </c>
      <c r="R9" s="50">
        <v>2020</v>
      </c>
      <c r="S9" s="50">
        <v>5</v>
      </c>
      <c r="T9" s="50">
        <v>32</v>
      </c>
    </row>
    <row r="10" spans="1:20" x14ac:dyDescent="0.25">
      <c r="A10" s="45" t="s">
        <v>43</v>
      </c>
      <c r="B10" s="75">
        <v>302</v>
      </c>
      <c r="C10" s="50">
        <v>5</v>
      </c>
      <c r="D10" s="50">
        <v>-2.5</v>
      </c>
      <c r="E10" s="50">
        <v>9.5</v>
      </c>
      <c r="F10" s="50">
        <v>4</v>
      </c>
      <c r="G10" s="50">
        <v>7</v>
      </c>
      <c r="H10" s="50">
        <v>0</v>
      </c>
      <c r="I10" s="50">
        <v>7.5</v>
      </c>
      <c r="J10" s="50">
        <v>28</v>
      </c>
      <c r="K10" s="50">
        <v>12</v>
      </c>
      <c r="L10" s="50">
        <v>6.5</v>
      </c>
      <c r="M10" s="50">
        <v>23</v>
      </c>
      <c r="N10" s="50">
        <v>3</v>
      </c>
      <c r="O10" s="50">
        <v>13.043478260869565</v>
      </c>
      <c r="P10" s="50">
        <v>3.5</v>
      </c>
      <c r="Q10" s="50" t="s">
        <v>44</v>
      </c>
      <c r="R10" s="50">
        <v>2021</v>
      </c>
      <c r="S10" s="50">
        <v>4</v>
      </c>
      <c r="T10" s="54">
        <v>43</v>
      </c>
    </row>
    <row r="11" spans="1:20" x14ac:dyDescent="0.25">
      <c r="A11" s="45" t="s">
        <v>43</v>
      </c>
      <c r="B11" s="73">
        <v>303</v>
      </c>
      <c r="C11" s="51">
        <v>16</v>
      </c>
      <c r="D11" s="51">
        <v>0.5</v>
      </c>
      <c r="E11" s="51">
        <v>12</v>
      </c>
      <c r="F11" s="51">
        <v>8.5</v>
      </c>
      <c r="G11" s="51">
        <v>11</v>
      </c>
      <c r="H11" s="51">
        <v>0</v>
      </c>
      <c r="I11" s="58">
        <v>12</v>
      </c>
      <c r="J11" s="51">
        <v>35.5</v>
      </c>
      <c r="K11" s="52">
        <f>E11-D11</f>
        <v>11.5</v>
      </c>
      <c r="L11" s="52">
        <f>F11-D11</f>
        <v>8</v>
      </c>
      <c r="M11" s="52">
        <f>J11-C11</f>
        <v>19.5</v>
      </c>
      <c r="N11" s="51">
        <f>(G11+H11-I11+D11)*-1</f>
        <v>0.5</v>
      </c>
      <c r="O11" s="55">
        <f>100*N11/M11</f>
        <v>2.5641025641025643</v>
      </c>
      <c r="P11" s="76">
        <f>-N11+L11</f>
        <v>7.5</v>
      </c>
      <c r="Q11" s="50" t="s">
        <v>44</v>
      </c>
      <c r="R11" s="50">
        <v>2018</v>
      </c>
      <c r="S11" s="50">
        <v>5</v>
      </c>
      <c r="T11" s="50">
        <v>8</v>
      </c>
    </row>
    <row r="12" spans="1:20" x14ac:dyDescent="0.25">
      <c r="A12" s="45" t="s">
        <v>43</v>
      </c>
      <c r="B12" s="61">
        <v>303</v>
      </c>
      <c r="C12" s="51">
        <v>5.5</v>
      </c>
      <c r="D12" s="51">
        <v>-2</v>
      </c>
      <c r="E12" s="51">
        <v>9.5</v>
      </c>
      <c r="F12" s="51">
        <v>5.5</v>
      </c>
      <c r="G12" s="51">
        <v>12.5</v>
      </c>
      <c r="H12" s="51">
        <v>0</v>
      </c>
      <c r="I12" s="51">
        <v>12.5</v>
      </c>
      <c r="J12" s="51">
        <v>21</v>
      </c>
      <c r="K12" s="52">
        <f>E12-D12</f>
        <v>11.5</v>
      </c>
      <c r="L12" s="52">
        <f>F12-D12</f>
        <v>7.5</v>
      </c>
      <c r="M12" s="52">
        <f>J12-C12</f>
        <v>15.5</v>
      </c>
      <c r="N12" s="51">
        <f>(G12+H12-I12+D12)*-1</f>
        <v>2</v>
      </c>
      <c r="O12" s="55">
        <f>100*N12/M12</f>
        <v>12.903225806451612</v>
      </c>
      <c r="P12" s="76">
        <f>-N12+L12</f>
        <v>5.5</v>
      </c>
      <c r="Q12" s="50" t="s">
        <v>44</v>
      </c>
      <c r="R12" s="50">
        <v>2019</v>
      </c>
      <c r="S12" s="50">
        <v>6</v>
      </c>
      <c r="T12" s="50">
        <v>21</v>
      </c>
    </row>
    <row r="13" spans="1:20" x14ac:dyDescent="0.25">
      <c r="A13" s="45" t="s">
        <v>43</v>
      </c>
      <c r="B13" s="61">
        <v>303</v>
      </c>
      <c r="C13" s="51">
        <v>11</v>
      </c>
      <c r="D13" s="51">
        <v>-1.5</v>
      </c>
      <c r="E13" s="51">
        <v>7.5</v>
      </c>
      <c r="F13" s="51">
        <v>7.5</v>
      </c>
      <c r="G13" s="51">
        <v>13</v>
      </c>
      <c r="H13" s="51">
        <v>0</v>
      </c>
      <c r="I13" s="51">
        <v>14.5</v>
      </c>
      <c r="J13" s="51">
        <v>26.5</v>
      </c>
      <c r="K13" s="52">
        <f>E13-D13</f>
        <v>9</v>
      </c>
      <c r="L13" s="52">
        <f>F13-D13</f>
        <v>9</v>
      </c>
      <c r="M13" s="52">
        <f>J13-C13</f>
        <v>15.5</v>
      </c>
      <c r="N13" s="51">
        <f>(G13+H13-I13+D13)*-1</f>
        <v>3</v>
      </c>
      <c r="O13" s="55">
        <f>100*N13/M13</f>
        <v>19.35483870967742</v>
      </c>
      <c r="P13" s="76">
        <f>-N13+L13</f>
        <v>6</v>
      </c>
      <c r="Q13" s="50" t="s">
        <v>44</v>
      </c>
      <c r="R13" s="50">
        <v>2020</v>
      </c>
      <c r="S13" s="50">
        <v>5</v>
      </c>
      <c r="T13" s="50">
        <v>32</v>
      </c>
    </row>
    <row r="14" spans="1:20" x14ac:dyDescent="0.25">
      <c r="A14" s="45" t="s">
        <v>43</v>
      </c>
      <c r="B14" s="75">
        <v>303</v>
      </c>
      <c r="C14" s="50">
        <v>6.5</v>
      </c>
      <c r="D14" s="50">
        <v>-2</v>
      </c>
      <c r="E14" s="50">
        <v>4.5</v>
      </c>
      <c r="F14" s="50">
        <v>4.5</v>
      </c>
      <c r="G14" s="50">
        <v>12</v>
      </c>
      <c r="H14" s="50">
        <v>0</v>
      </c>
      <c r="I14" s="50">
        <v>12</v>
      </c>
      <c r="J14" s="50">
        <v>21</v>
      </c>
      <c r="K14" s="50">
        <v>6.5</v>
      </c>
      <c r="L14" s="50">
        <v>6.5</v>
      </c>
      <c r="M14" s="50">
        <v>14.5</v>
      </c>
      <c r="N14" s="50">
        <v>2</v>
      </c>
      <c r="O14" s="50">
        <v>13.793103448275861</v>
      </c>
      <c r="P14" s="77">
        <v>4.5</v>
      </c>
      <c r="Q14" s="50" t="s">
        <v>44</v>
      </c>
      <c r="R14" s="50">
        <v>2021</v>
      </c>
      <c r="S14" s="50">
        <v>4</v>
      </c>
      <c r="T14" s="54">
        <v>43</v>
      </c>
    </row>
    <row r="15" spans="1:20" x14ac:dyDescent="0.25">
      <c r="A15" s="45" t="s">
        <v>43</v>
      </c>
      <c r="B15" s="72">
        <v>304</v>
      </c>
      <c r="C15" s="51">
        <v>20.5</v>
      </c>
      <c r="D15" s="51">
        <v>2.5</v>
      </c>
      <c r="E15" s="51">
        <v>13.5</v>
      </c>
      <c r="F15" s="51">
        <v>13.5</v>
      </c>
      <c r="G15" s="51">
        <v>10</v>
      </c>
      <c r="H15" s="51">
        <v>0</v>
      </c>
      <c r="I15" s="51">
        <v>18</v>
      </c>
      <c r="J15" s="51">
        <v>40</v>
      </c>
      <c r="K15" s="52">
        <f>E15-D15</f>
        <v>11</v>
      </c>
      <c r="L15" s="52">
        <f>F15-D15</f>
        <v>11</v>
      </c>
      <c r="M15" s="52">
        <f>J15-C15</f>
        <v>19.5</v>
      </c>
      <c r="N15" s="51">
        <f>(G15+H15-I15+D15)*-1</f>
        <v>5.5</v>
      </c>
      <c r="O15" s="55">
        <f>100*N15/M15</f>
        <v>28.205128205128204</v>
      </c>
      <c r="P15" s="59">
        <f>-N15+L15</f>
        <v>5.5</v>
      </c>
      <c r="Q15" s="50" t="s">
        <v>44</v>
      </c>
      <c r="R15" s="50">
        <v>2018</v>
      </c>
      <c r="S15" s="50">
        <v>5</v>
      </c>
      <c r="T15" s="50">
        <v>8</v>
      </c>
    </row>
    <row r="16" spans="1:20" x14ac:dyDescent="0.25">
      <c r="A16" s="45" t="s">
        <v>43</v>
      </c>
      <c r="B16" s="60">
        <v>304</v>
      </c>
      <c r="C16" s="51">
        <v>6.5</v>
      </c>
      <c r="D16" s="51">
        <v>-1.5</v>
      </c>
      <c r="E16" s="51">
        <v>12</v>
      </c>
      <c r="F16" s="51">
        <v>8</v>
      </c>
      <c r="G16" s="51">
        <v>10</v>
      </c>
      <c r="H16" s="51">
        <v>0</v>
      </c>
      <c r="I16" s="51">
        <v>14</v>
      </c>
      <c r="J16" s="51">
        <v>28</v>
      </c>
      <c r="K16" s="52">
        <f>E16-D16</f>
        <v>13.5</v>
      </c>
      <c r="L16" s="52">
        <f>F16-D16</f>
        <v>9.5</v>
      </c>
      <c r="M16" s="52">
        <f>J16-C16</f>
        <v>21.5</v>
      </c>
      <c r="N16" s="51">
        <f>(G16+H16-I16+D16)*-1</f>
        <v>5.5</v>
      </c>
      <c r="O16" s="55">
        <f>100*N16/M16</f>
        <v>25.581395348837209</v>
      </c>
      <c r="P16" s="59">
        <f>-N16+L16</f>
        <v>4</v>
      </c>
      <c r="Q16" s="50" t="s">
        <v>44</v>
      </c>
      <c r="R16" s="50">
        <v>2019</v>
      </c>
      <c r="S16" s="50">
        <v>6</v>
      </c>
      <c r="T16" s="50">
        <v>21</v>
      </c>
    </row>
    <row r="17" spans="1:20" x14ac:dyDescent="0.25">
      <c r="A17" s="45" t="s">
        <v>43</v>
      </c>
      <c r="B17" s="60">
        <v>304</v>
      </c>
      <c r="C17" s="51">
        <v>10</v>
      </c>
      <c r="D17" s="51">
        <v>-1.5</v>
      </c>
      <c r="E17" s="51">
        <v>12.5</v>
      </c>
      <c r="F17" s="51">
        <v>9</v>
      </c>
      <c r="G17" s="51">
        <v>10</v>
      </c>
      <c r="H17" s="51">
        <v>0</v>
      </c>
      <c r="I17" s="51">
        <v>13.5</v>
      </c>
      <c r="J17" s="51">
        <v>29</v>
      </c>
      <c r="K17" s="52">
        <f>E17-D17</f>
        <v>14</v>
      </c>
      <c r="L17" s="52">
        <f>F17-D17</f>
        <v>10.5</v>
      </c>
      <c r="M17" s="52">
        <f>J17-C17</f>
        <v>19</v>
      </c>
      <c r="N17" s="51">
        <f>(G17+H17-I17+D17)*-1</f>
        <v>5</v>
      </c>
      <c r="O17" s="55">
        <f>100*N17/M17</f>
        <v>26.315789473684209</v>
      </c>
      <c r="P17" s="59">
        <f>-N17+L17</f>
        <v>5.5</v>
      </c>
      <c r="Q17" s="50" t="s">
        <v>44</v>
      </c>
      <c r="R17" s="50">
        <v>2020</v>
      </c>
      <c r="S17" s="50">
        <v>5</v>
      </c>
      <c r="T17" s="50">
        <v>32</v>
      </c>
    </row>
    <row r="18" spans="1:20" x14ac:dyDescent="0.25">
      <c r="A18" s="45" t="s">
        <v>43</v>
      </c>
      <c r="B18" s="75">
        <v>304</v>
      </c>
      <c r="C18" s="50">
        <v>16.5</v>
      </c>
      <c r="D18" s="50">
        <v>-2.5</v>
      </c>
      <c r="E18" s="50">
        <v>10</v>
      </c>
      <c r="F18" s="50">
        <v>6</v>
      </c>
      <c r="G18" s="50">
        <v>8.5</v>
      </c>
      <c r="H18" s="50">
        <v>0</v>
      </c>
      <c r="I18" s="50">
        <v>12</v>
      </c>
      <c r="J18" s="50">
        <v>26.5</v>
      </c>
      <c r="K18" s="50">
        <v>12.5</v>
      </c>
      <c r="L18" s="50">
        <v>8.5</v>
      </c>
      <c r="M18" s="50">
        <v>21</v>
      </c>
      <c r="N18" s="50">
        <v>6</v>
      </c>
      <c r="O18" s="50">
        <v>28.571428571428573</v>
      </c>
      <c r="P18" s="60">
        <v>2.5</v>
      </c>
      <c r="Q18" s="50" t="s">
        <v>44</v>
      </c>
      <c r="R18" s="50">
        <v>2021</v>
      </c>
      <c r="S18" s="50">
        <v>4</v>
      </c>
      <c r="T18" s="54">
        <v>43</v>
      </c>
    </row>
    <row r="19" spans="1:20" s="80" customFormat="1" x14ac:dyDescent="0.25">
      <c r="A19" s="80" t="s">
        <v>43</v>
      </c>
      <c r="B19" s="72">
        <v>305</v>
      </c>
      <c r="C19" s="59">
        <v>16.5</v>
      </c>
      <c r="D19" s="59">
        <v>1.5</v>
      </c>
      <c r="E19" s="59">
        <v>15</v>
      </c>
      <c r="F19" s="59">
        <v>12.2</v>
      </c>
      <c r="G19" s="59">
        <v>9</v>
      </c>
      <c r="H19" s="59">
        <v>0</v>
      </c>
      <c r="I19" s="59">
        <v>17.5</v>
      </c>
      <c r="J19" s="59">
        <v>42.5</v>
      </c>
      <c r="K19" s="59">
        <f>E19-D19</f>
        <v>13.5</v>
      </c>
      <c r="L19" s="59">
        <f>F19-D19</f>
        <v>10.7</v>
      </c>
      <c r="M19" s="59">
        <f>J19-C19</f>
        <v>26</v>
      </c>
      <c r="N19" s="59">
        <f>(G19+H19-I19+D19)*-1</f>
        <v>7</v>
      </c>
      <c r="O19" s="63">
        <f>100*N19/M19</f>
        <v>26.923076923076923</v>
      </c>
      <c r="P19" s="59">
        <f>-N19+L19</f>
        <v>3.6999999999999993</v>
      </c>
      <c r="Q19" s="60" t="s">
        <v>44</v>
      </c>
      <c r="R19" s="60">
        <v>2018</v>
      </c>
      <c r="S19" s="60">
        <v>5</v>
      </c>
      <c r="T19" s="60">
        <v>8</v>
      </c>
    </row>
    <row r="20" spans="1:20" s="80" customFormat="1" x14ac:dyDescent="0.25">
      <c r="A20" s="80" t="s">
        <v>43</v>
      </c>
      <c r="B20" s="60">
        <v>305</v>
      </c>
      <c r="C20" s="59">
        <v>5</v>
      </c>
      <c r="D20" s="59">
        <v>-2</v>
      </c>
      <c r="E20" s="59">
        <v>11</v>
      </c>
      <c r="F20" s="59">
        <v>7.5</v>
      </c>
      <c r="G20" s="59">
        <v>9</v>
      </c>
      <c r="H20" s="59">
        <v>0</v>
      </c>
      <c r="I20" s="59">
        <v>14.5</v>
      </c>
      <c r="J20" s="59">
        <v>30.5</v>
      </c>
      <c r="K20" s="59">
        <f>E20-D20</f>
        <v>13</v>
      </c>
      <c r="L20" s="59">
        <f>F20-D20</f>
        <v>9.5</v>
      </c>
      <c r="M20" s="59">
        <f>J20-C20</f>
        <v>25.5</v>
      </c>
      <c r="N20" s="59">
        <f>(G20+H20-I20+D20)*-1</f>
        <v>7.5</v>
      </c>
      <c r="O20" s="63">
        <f>100*N20/M20</f>
        <v>29.411764705882351</v>
      </c>
      <c r="P20" s="59">
        <f>-N20+L20</f>
        <v>2</v>
      </c>
      <c r="Q20" s="60" t="s">
        <v>44</v>
      </c>
      <c r="R20" s="60">
        <v>2019</v>
      </c>
      <c r="S20" s="60">
        <v>6</v>
      </c>
      <c r="T20" s="60">
        <v>21</v>
      </c>
    </row>
    <row r="21" spans="1:20" s="80" customFormat="1" x14ac:dyDescent="0.25">
      <c r="A21" s="80" t="s">
        <v>43</v>
      </c>
      <c r="B21" s="60">
        <v>305</v>
      </c>
      <c r="C21" s="59">
        <v>6</v>
      </c>
      <c r="D21" s="59">
        <v>-1.5</v>
      </c>
      <c r="E21" s="59">
        <v>10.5</v>
      </c>
      <c r="F21" s="59">
        <v>10.5</v>
      </c>
      <c r="G21" s="59">
        <v>7</v>
      </c>
      <c r="H21" s="59">
        <v>0</v>
      </c>
      <c r="I21" s="59">
        <v>11.5</v>
      </c>
      <c r="J21" s="59">
        <v>30</v>
      </c>
      <c r="K21" s="59">
        <f>E21-D21</f>
        <v>12</v>
      </c>
      <c r="L21" s="59">
        <f>F21-D21</f>
        <v>12</v>
      </c>
      <c r="M21" s="59">
        <f>J21-C21</f>
        <v>24</v>
      </c>
      <c r="N21" s="59">
        <f>(G21+H21-I21+D21)*-1</f>
        <v>6</v>
      </c>
      <c r="O21" s="63">
        <f>100*N21/M21</f>
        <v>25</v>
      </c>
      <c r="P21" s="59">
        <f>-N21+L21</f>
        <v>6</v>
      </c>
      <c r="Q21" s="60" t="s">
        <v>44</v>
      </c>
      <c r="R21" s="60">
        <v>2020</v>
      </c>
      <c r="S21" s="60">
        <v>5</v>
      </c>
      <c r="T21" s="60">
        <v>32</v>
      </c>
    </row>
    <row r="22" spans="1:20" s="80" customFormat="1" x14ac:dyDescent="0.25">
      <c r="A22" s="80" t="s">
        <v>43</v>
      </c>
      <c r="B22" s="81">
        <v>305</v>
      </c>
      <c r="C22" s="60">
        <v>12</v>
      </c>
      <c r="D22" s="60">
        <v>-2</v>
      </c>
      <c r="E22" s="60">
        <v>9</v>
      </c>
      <c r="F22" s="60">
        <v>9</v>
      </c>
      <c r="G22" s="60">
        <v>6</v>
      </c>
      <c r="H22" s="60">
        <v>0</v>
      </c>
      <c r="I22" s="60">
        <v>10</v>
      </c>
      <c r="J22" s="60">
        <v>28.5</v>
      </c>
      <c r="K22" s="60">
        <v>11</v>
      </c>
      <c r="L22" s="60">
        <v>11</v>
      </c>
      <c r="M22" s="60">
        <v>23.5</v>
      </c>
      <c r="N22" s="60">
        <v>6</v>
      </c>
      <c r="O22" s="60">
        <v>25.531914893617021</v>
      </c>
      <c r="P22" s="60">
        <v>5</v>
      </c>
      <c r="Q22" s="60" t="s">
        <v>44</v>
      </c>
      <c r="R22" s="60">
        <v>2021</v>
      </c>
      <c r="S22" s="60">
        <v>4</v>
      </c>
      <c r="T22" s="60">
        <v>43</v>
      </c>
    </row>
    <row r="23" spans="1:20" x14ac:dyDescent="0.25">
      <c r="A23" s="45" t="s">
        <v>43</v>
      </c>
      <c r="B23" s="71">
        <v>306</v>
      </c>
      <c r="C23" s="51">
        <v>11</v>
      </c>
      <c r="D23" s="51">
        <v>-3.5</v>
      </c>
      <c r="E23" s="51">
        <v>5.5</v>
      </c>
      <c r="F23" s="51">
        <v>2</v>
      </c>
      <c r="G23" s="51">
        <v>9.9</v>
      </c>
      <c r="H23" s="51">
        <v>0</v>
      </c>
      <c r="I23" s="51">
        <v>5</v>
      </c>
      <c r="J23" s="51">
        <v>47.5</v>
      </c>
      <c r="K23" s="52">
        <f>E23-D23</f>
        <v>9</v>
      </c>
      <c r="L23" s="52">
        <f>F23-D23</f>
        <v>5.5</v>
      </c>
      <c r="M23" s="52">
        <f>J23-C23</f>
        <v>36.5</v>
      </c>
      <c r="N23" s="51">
        <f>(G23+H23-I23+D23)*-1</f>
        <v>-1.4000000000000004</v>
      </c>
      <c r="O23" s="55">
        <f>100*N23/M23</f>
        <v>-3.8356164383561651</v>
      </c>
      <c r="P23" s="51">
        <f>-N23+L23</f>
        <v>6.9</v>
      </c>
      <c r="Q23" s="50" t="s">
        <v>44</v>
      </c>
      <c r="R23" s="50">
        <v>2018</v>
      </c>
      <c r="S23" s="50">
        <v>5</v>
      </c>
      <c r="T23" s="50">
        <v>8</v>
      </c>
    </row>
    <row r="24" spans="1:20" x14ac:dyDescent="0.25">
      <c r="A24" s="45" t="s">
        <v>43</v>
      </c>
      <c r="B24" s="54">
        <v>306</v>
      </c>
      <c r="C24" s="51">
        <v>3</v>
      </c>
      <c r="D24" s="51">
        <v>-3.5</v>
      </c>
      <c r="E24" s="51">
        <v>3.5</v>
      </c>
      <c r="F24" s="51">
        <v>0.5</v>
      </c>
      <c r="G24" s="51">
        <v>8</v>
      </c>
      <c r="H24" s="51">
        <v>0</v>
      </c>
      <c r="I24" s="51">
        <v>2.5</v>
      </c>
      <c r="J24" s="51">
        <v>38.5</v>
      </c>
      <c r="K24" s="52">
        <f>E24-D24</f>
        <v>7</v>
      </c>
      <c r="L24" s="52">
        <f>F24-D24</f>
        <v>4</v>
      </c>
      <c r="M24" s="52">
        <f>J24-C24</f>
        <v>35.5</v>
      </c>
      <c r="N24" s="51">
        <f>(G24+H24-I24+D24)*-1</f>
        <v>-2</v>
      </c>
      <c r="O24" s="55">
        <f>100*N24/M24</f>
        <v>-5.6338028169014081</v>
      </c>
      <c r="P24" s="51">
        <f>-N24+L24</f>
        <v>6</v>
      </c>
      <c r="Q24" s="50" t="s">
        <v>44</v>
      </c>
      <c r="R24" s="50">
        <v>2019</v>
      </c>
      <c r="S24" s="50">
        <v>6</v>
      </c>
      <c r="T24" s="50">
        <v>21</v>
      </c>
    </row>
    <row r="25" spans="1:20" x14ac:dyDescent="0.25">
      <c r="A25" s="45" t="s">
        <v>43</v>
      </c>
      <c r="B25" s="54">
        <v>306</v>
      </c>
      <c r="C25" s="51">
        <v>11</v>
      </c>
      <c r="D25" s="51">
        <v>-4</v>
      </c>
      <c r="E25" s="51">
        <v>3</v>
      </c>
      <c r="F25" s="51">
        <v>0.5</v>
      </c>
      <c r="G25" s="51">
        <v>8</v>
      </c>
      <c r="H25" s="51">
        <v>0</v>
      </c>
      <c r="I25" s="51">
        <v>2</v>
      </c>
      <c r="J25" s="51">
        <v>46</v>
      </c>
      <c r="K25" s="52">
        <f>E25-D25</f>
        <v>7</v>
      </c>
      <c r="L25" s="52">
        <f>F25-D25</f>
        <v>4.5</v>
      </c>
      <c r="M25" s="52">
        <f>J25-C25</f>
        <v>35</v>
      </c>
      <c r="N25" s="51">
        <f>(G25+H25-I25+D25)*-1</f>
        <v>-2</v>
      </c>
      <c r="O25" s="55">
        <f>100*N25/M25</f>
        <v>-5.7142857142857144</v>
      </c>
      <c r="P25" s="51">
        <f>-N25+L25</f>
        <v>6.5</v>
      </c>
      <c r="Q25" s="50" t="s">
        <v>44</v>
      </c>
      <c r="R25" s="50">
        <v>2020</v>
      </c>
      <c r="S25" s="50">
        <v>5</v>
      </c>
      <c r="T25" s="50">
        <v>32</v>
      </c>
    </row>
    <row r="26" spans="1:20" x14ac:dyDescent="0.25">
      <c r="A26" s="45" t="s">
        <v>43</v>
      </c>
      <c r="B26" s="75">
        <v>306</v>
      </c>
      <c r="C26" s="50">
        <v>10.5</v>
      </c>
      <c r="D26" s="50">
        <v>-3.5</v>
      </c>
      <c r="E26" s="50">
        <v>1.5</v>
      </c>
      <c r="F26" s="50">
        <v>0</v>
      </c>
      <c r="G26" s="50">
        <v>6</v>
      </c>
      <c r="H26" s="50">
        <v>0</v>
      </c>
      <c r="I26" s="50">
        <v>2.5</v>
      </c>
      <c r="J26" s="50">
        <v>37</v>
      </c>
      <c r="K26" s="50">
        <v>5</v>
      </c>
      <c r="L26" s="50">
        <v>3.5</v>
      </c>
      <c r="M26" s="50">
        <v>32.5</v>
      </c>
      <c r="N26" s="50">
        <v>0</v>
      </c>
      <c r="O26" s="50">
        <v>0</v>
      </c>
      <c r="P26" s="50">
        <v>3.5</v>
      </c>
      <c r="Q26" s="50" t="s">
        <v>44</v>
      </c>
      <c r="R26" s="50">
        <v>2021</v>
      </c>
      <c r="S26" s="50">
        <v>4</v>
      </c>
      <c r="T26" s="54">
        <v>43</v>
      </c>
    </row>
    <row r="27" spans="1:20" x14ac:dyDescent="0.25">
      <c r="A27" s="45" t="s">
        <v>43</v>
      </c>
      <c r="B27" s="71">
        <v>307</v>
      </c>
      <c r="C27" s="51">
        <v>21</v>
      </c>
      <c r="D27" s="51">
        <v>-3.5</v>
      </c>
      <c r="E27" s="51">
        <v>5</v>
      </c>
      <c r="F27" s="51">
        <v>2</v>
      </c>
      <c r="G27" s="51">
        <v>13</v>
      </c>
      <c r="H27" s="51">
        <v>0</v>
      </c>
      <c r="I27" s="51">
        <v>6</v>
      </c>
      <c r="J27" s="51">
        <v>42</v>
      </c>
      <c r="K27" s="52">
        <f>E27-D27</f>
        <v>8.5</v>
      </c>
      <c r="L27" s="52">
        <f>F27-D27</f>
        <v>5.5</v>
      </c>
      <c r="M27" s="52">
        <f>J27-C27</f>
        <v>21</v>
      </c>
      <c r="N27" s="51">
        <f>(G27+H27-I27+D27)*-1</f>
        <v>-3.5</v>
      </c>
      <c r="O27" s="55">
        <f>100*N27/M27</f>
        <v>-16.666666666666668</v>
      </c>
      <c r="P27" s="51">
        <f>-N27+L27</f>
        <v>9</v>
      </c>
      <c r="Q27" s="50" t="s">
        <v>44</v>
      </c>
      <c r="R27" s="50">
        <v>2018</v>
      </c>
      <c r="S27" s="50">
        <v>5</v>
      </c>
      <c r="T27" s="50">
        <v>8</v>
      </c>
    </row>
    <row r="28" spans="1:20" x14ac:dyDescent="0.25">
      <c r="A28" s="45" t="s">
        <v>43</v>
      </c>
      <c r="B28" s="54">
        <v>307</v>
      </c>
      <c r="C28" s="51">
        <v>3</v>
      </c>
      <c r="D28" s="51">
        <v>-3</v>
      </c>
      <c r="E28" s="51">
        <v>5</v>
      </c>
      <c r="F28" s="51">
        <v>1.5</v>
      </c>
      <c r="G28" s="51">
        <v>12</v>
      </c>
      <c r="H28" s="51">
        <v>0</v>
      </c>
      <c r="I28" s="51">
        <v>5</v>
      </c>
      <c r="J28" s="51">
        <v>24</v>
      </c>
      <c r="K28" s="52">
        <f>E28-D28</f>
        <v>8</v>
      </c>
      <c r="L28" s="52">
        <f>F28-D28</f>
        <v>4.5</v>
      </c>
      <c r="M28" s="52">
        <f>J28-C28</f>
        <v>21</v>
      </c>
      <c r="N28" s="51">
        <f>(G28+H28-I28+D28)*-1</f>
        <v>-4</v>
      </c>
      <c r="O28" s="55">
        <f>100*N28/M28</f>
        <v>-19.047619047619047</v>
      </c>
      <c r="P28" s="51">
        <f>-N28+L28</f>
        <v>8.5</v>
      </c>
      <c r="Q28" s="50" t="s">
        <v>44</v>
      </c>
      <c r="R28" s="50">
        <v>2019</v>
      </c>
      <c r="S28" s="50">
        <v>6</v>
      </c>
      <c r="T28" s="50">
        <v>21</v>
      </c>
    </row>
    <row r="29" spans="1:20" x14ac:dyDescent="0.25">
      <c r="A29" s="45" t="s">
        <v>43</v>
      </c>
      <c r="B29" s="54">
        <v>307</v>
      </c>
      <c r="C29" s="51">
        <v>7.5</v>
      </c>
      <c r="D29" s="51">
        <v>-4.5</v>
      </c>
      <c r="E29" s="51">
        <v>2</v>
      </c>
      <c r="F29" s="51">
        <v>0.5</v>
      </c>
      <c r="G29" s="51">
        <v>9</v>
      </c>
      <c r="H29" s="51">
        <v>0</v>
      </c>
      <c r="I29" s="51">
        <v>2</v>
      </c>
      <c r="J29" s="51">
        <v>21</v>
      </c>
      <c r="K29" s="52">
        <f>E29-D29</f>
        <v>6.5</v>
      </c>
      <c r="L29" s="52">
        <f>F29-D29</f>
        <v>5</v>
      </c>
      <c r="M29" s="52">
        <f>J29-C29</f>
        <v>13.5</v>
      </c>
      <c r="N29" s="51">
        <f>(G29+H29-I29+D29)*-1</f>
        <v>-2.5</v>
      </c>
      <c r="O29" s="55">
        <f>100*N29/M29</f>
        <v>-18.518518518518519</v>
      </c>
      <c r="P29" s="51">
        <f>-N29+L29</f>
        <v>7.5</v>
      </c>
      <c r="Q29" s="50" t="s">
        <v>44</v>
      </c>
      <c r="R29" s="50">
        <v>2020</v>
      </c>
      <c r="S29" s="50">
        <v>5</v>
      </c>
      <c r="T29" s="50">
        <v>32</v>
      </c>
    </row>
    <row r="30" spans="1:20" x14ac:dyDescent="0.25">
      <c r="A30" s="45" t="s">
        <v>43</v>
      </c>
      <c r="B30" s="75">
        <v>307</v>
      </c>
      <c r="C30" s="50">
        <v>3.5</v>
      </c>
      <c r="D30" s="50">
        <v>-3.5</v>
      </c>
      <c r="E30" s="50">
        <v>2</v>
      </c>
      <c r="F30" s="50">
        <v>0.5</v>
      </c>
      <c r="G30" s="50">
        <v>8</v>
      </c>
      <c r="H30" s="50">
        <v>0</v>
      </c>
      <c r="I30" s="50">
        <v>1.5</v>
      </c>
      <c r="J30" s="50">
        <v>19</v>
      </c>
      <c r="K30" s="50">
        <v>5.5</v>
      </c>
      <c r="L30" s="50">
        <v>4</v>
      </c>
      <c r="M30" s="50">
        <v>15.5</v>
      </c>
      <c r="N30" s="50">
        <v>-3</v>
      </c>
      <c r="O30" s="50">
        <v>-19.35483870967742</v>
      </c>
      <c r="P30" s="50">
        <v>7</v>
      </c>
      <c r="Q30" s="50" t="s">
        <v>44</v>
      </c>
      <c r="R30" s="50">
        <v>2021</v>
      </c>
      <c r="S30" s="50">
        <v>4</v>
      </c>
      <c r="T30" s="54">
        <v>43</v>
      </c>
    </row>
    <row r="31" spans="1:20" x14ac:dyDescent="0.25">
      <c r="A31" s="45" t="s">
        <v>43</v>
      </c>
      <c r="B31" s="71">
        <v>308</v>
      </c>
      <c r="C31" s="51">
        <v>16</v>
      </c>
      <c r="D31" s="51">
        <v>-6</v>
      </c>
      <c r="E31" s="51">
        <v>4.5</v>
      </c>
      <c r="F31" s="51">
        <v>1.5</v>
      </c>
      <c r="G31" s="51">
        <v>14</v>
      </c>
      <c r="H31" s="51">
        <v>0</v>
      </c>
      <c r="I31" s="51">
        <v>5</v>
      </c>
      <c r="J31" s="51">
        <v>45.5</v>
      </c>
      <c r="K31" s="52">
        <f>E31-D31</f>
        <v>10.5</v>
      </c>
      <c r="L31" s="52">
        <f>F31-D31</f>
        <v>7.5</v>
      </c>
      <c r="M31" s="52">
        <f>J31-C31</f>
        <v>29.5</v>
      </c>
      <c r="N31" s="51">
        <f>(G31+H31-I31+D31)*-1</f>
        <v>-3</v>
      </c>
      <c r="O31" s="55">
        <f>100*N31/M31</f>
        <v>-10.169491525423728</v>
      </c>
      <c r="P31" s="51">
        <f>-N31+L31</f>
        <v>10.5</v>
      </c>
      <c r="Q31" s="50" t="s">
        <v>44</v>
      </c>
      <c r="R31" s="50">
        <v>2018</v>
      </c>
      <c r="S31" s="50">
        <v>5</v>
      </c>
      <c r="T31" s="50">
        <v>8</v>
      </c>
    </row>
    <row r="32" spans="1:20" x14ac:dyDescent="0.25">
      <c r="A32" s="45" t="s">
        <v>43</v>
      </c>
      <c r="B32" s="54">
        <v>308</v>
      </c>
      <c r="C32" s="51">
        <v>3</v>
      </c>
      <c r="D32" s="51">
        <v>-3.5</v>
      </c>
      <c r="E32" s="51">
        <v>5.5</v>
      </c>
      <c r="F32" s="51">
        <v>2</v>
      </c>
      <c r="G32" s="51">
        <v>14</v>
      </c>
      <c r="H32" s="51">
        <v>0</v>
      </c>
      <c r="I32" s="51">
        <v>7</v>
      </c>
      <c r="J32" s="51">
        <v>32</v>
      </c>
      <c r="K32" s="52">
        <f>E32-D32</f>
        <v>9</v>
      </c>
      <c r="L32" s="52">
        <f>F32-D32</f>
        <v>5.5</v>
      </c>
      <c r="M32" s="52">
        <f>J32-C32</f>
        <v>29</v>
      </c>
      <c r="N32" s="51">
        <f>(G32+H32-I32+D32)*-1</f>
        <v>-3.5</v>
      </c>
      <c r="O32" s="55">
        <f>100*N32/M32</f>
        <v>-12.068965517241379</v>
      </c>
      <c r="P32" s="51">
        <f>-N32+L32</f>
        <v>9</v>
      </c>
      <c r="Q32" s="50" t="s">
        <v>44</v>
      </c>
      <c r="R32" s="50">
        <v>2019</v>
      </c>
      <c r="S32" s="50">
        <v>6</v>
      </c>
      <c r="T32" s="50">
        <v>21</v>
      </c>
    </row>
    <row r="33" spans="1:20" x14ac:dyDescent="0.25">
      <c r="A33" s="45" t="s">
        <v>43</v>
      </c>
      <c r="B33" s="54">
        <v>308</v>
      </c>
      <c r="C33" s="51">
        <v>5</v>
      </c>
      <c r="D33" s="51">
        <v>-4.5</v>
      </c>
      <c r="E33" s="51">
        <v>2</v>
      </c>
      <c r="F33" s="51">
        <v>0.5</v>
      </c>
      <c r="G33" s="51">
        <v>9</v>
      </c>
      <c r="H33" s="51">
        <v>0</v>
      </c>
      <c r="I33" s="51">
        <v>1</v>
      </c>
      <c r="J33" s="51">
        <v>33</v>
      </c>
      <c r="K33" s="52">
        <f>E33-D33</f>
        <v>6.5</v>
      </c>
      <c r="L33" s="52">
        <f>F33-D33</f>
        <v>5</v>
      </c>
      <c r="M33" s="52">
        <f>J33-C33</f>
        <v>28</v>
      </c>
      <c r="N33" s="51">
        <f>(G33+H33-I33+D33)*-1</f>
        <v>-3.5</v>
      </c>
      <c r="O33" s="55">
        <f>100*N33/M33</f>
        <v>-12.5</v>
      </c>
      <c r="P33" s="51">
        <f>-N33+L33</f>
        <v>8.5</v>
      </c>
      <c r="Q33" s="50" t="s">
        <v>44</v>
      </c>
      <c r="R33" s="50">
        <v>2020</v>
      </c>
      <c r="S33" s="50">
        <v>5</v>
      </c>
      <c r="T33" s="50">
        <v>32</v>
      </c>
    </row>
    <row r="34" spans="1:20" x14ac:dyDescent="0.25">
      <c r="A34" s="45" t="s">
        <v>43</v>
      </c>
      <c r="B34" s="75">
        <v>308</v>
      </c>
      <c r="C34" s="50">
        <v>13.5</v>
      </c>
      <c r="D34" s="50">
        <v>-4</v>
      </c>
      <c r="E34" s="50">
        <v>1.5</v>
      </c>
      <c r="F34" s="50">
        <v>-0.5</v>
      </c>
      <c r="G34" s="50">
        <v>7</v>
      </c>
      <c r="H34" s="50">
        <v>0</v>
      </c>
      <c r="I34" s="50">
        <v>2</v>
      </c>
      <c r="J34" s="50">
        <v>28.5</v>
      </c>
      <c r="K34" s="50">
        <v>5.5</v>
      </c>
      <c r="L34" s="50">
        <v>3.5</v>
      </c>
      <c r="M34" s="50">
        <v>24</v>
      </c>
      <c r="N34" s="50">
        <v>-1</v>
      </c>
      <c r="O34" s="50">
        <v>-4.166666666666667</v>
      </c>
      <c r="P34" s="50">
        <v>4.5</v>
      </c>
      <c r="Q34" s="50" t="s">
        <v>44</v>
      </c>
      <c r="R34" s="50">
        <v>2021</v>
      </c>
      <c r="S34" s="50">
        <v>4</v>
      </c>
      <c r="T34" s="54">
        <v>43</v>
      </c>
    </row>
    <row r="35" spans="1:20" x14ac:dyDescent="0.25">
      <c r="A35" s="45" t="s">
        <v>43</v>
      </c>
      <c r="B35" s="71">
        <v>309</v>
      </c>
      <c r="C35" s="51">
        <v>27</v>
      </c>
      <c r="D35" s="51">
        <v>-6</v>
      </c>
      <c r="E35" s="51">
        <v>2</v>
      </c>
      <c r="F35" s="51">
        <v>-1</v>
      </c>
      <c r="G35" s="51">
        <v>13</v>
      </c>
      <c r="H35" s="51">
        <v>0</v>
      </c>
      <c r="I35" s="51">
        <v>5</v>
      </c>
      <c r="J35" s="51">
        <v>50.5</v>
      </c>
      <c r="K35" s="52">
        <f>E35-D35</f>
        <v>8</v>
      </c>
      <c r="L35" s="52">
        <f>F35-D35</f>
        <v>5</v>
      </c>
      <c r="M35" s="52">
        <f>J35-C35</f>
        <v>23.5</v>
      </c>
      <c r="N35" s="51">
        <f>(G35+H35-I35+D35)*-1</f>
        <v>-2</v>
      </c>
      <c r="O35" s="55">
        <f>100*N35/M35</f>
        <v>-8.5106382978723403</v>
      </c>
      <c r="P35" s="51">
        <f>-N35+L35</f>
        <v>7</v>
      </c>
      <c r="Q35" s="50" t="s">
        <v>44</v>
      </c>
      <c r="R35" s="50">
        <v>2018</v>
      </c>
      <c r="S35" s="50">
        <v>5</v>
      </c>
      <c r="T35" s="50">
        <v>8</v>
      </c>
    </row>
    <row r="36" spans="1:20" s="62" customFormat="1" x14ac:dyDescent="0.25">
      <c r="A36" s="45" t="s">
        <v>43</v>
      </c>
      <c r="B36" s="54">
        <v>309</v>
      </c>
      <c r="C36" s="51">
        <v>6</v>
      </c>
      <c r="D36" s="51">
        <v>-4</v>
      </c>
      <c r="E36" s="51">
        <v>1.5</v>
      </c>
      <c r="F36" s="51">
        <v>-1</v>
      </c>
      <c r="G36" s="51">
        <v>9</v>
      </c>
      <c r="H36" s="51">
        <v>0</v>
      </c>
      <c r="I36" s="51">
        <v>2.5</v>
      </c>
      <c r="J36" s="51">
        <v>26</v>
      </c>
      <c r="K36" s="52">
        <f>E36-D36</f>
        <v>5.5</v>
      </c>
      <c r="L36" s="52">
        <f>F36-D36</f>
        <v>3</v>
      </c>
      <c r="M36" s="52">
        <f>J36-C36</f>
        <v>20</v>
      </c>
      <c r="N36" s="51">
        <f>(G36+H36-I36+D36)*-1</f>
        <v>-2.5</v>
      </c>
      <c r="O36" s="55">
        <f>100*N36/M36</f>
        <v>-12.5</v>
      </c>
      <c r="P36" s="51">
        <f>-N36+L36</f>
        <v>5.5</v>
      </c>
      <c r="Q36" s="50" t="s">
        <v>44</v>
      </c>
      <c r="R36" s="50">
        <v>2019</v>
      </c>
      <c r="S36" s="50">
        <v>6</v>
      </c>
      <c r="T36" s="50">
        <v>21</v>
      </c>
    </row>
    <row r="37" spans="1:20" s="62" customFormat="1" x14ac:dyDescent="0.25">
      <c r="A37" s="45" t="s">
        <v>43</v>
      </c>
      <c r="B37" s="54">
        <v>309</v>
      </c>
      <c r="C37" s="51">
        <v>9.5</v>
      </c>
      <c r="D37" s="51">
        <v>-4.5</v>
      </c>
      <c r="E37" s="51">
        <v>0</v>
      </c>
      <c r="F37" s="51">
        <v>1</v>
      </c>
      <c r="G37" s="51">
        <v>8</v>
      </c>
      <c r="H37" s="51">
        <v>0</v>
      </c>
      <c r="I37" s="51">
        <v>2</v>
      </c>
      <c r="J37" s="51">
        <v>29</v>
      </c>
      <c r="K37" s="52">
        <f>E37-D37</f>
        <v>4.5</v>
      </c>
      <c r="L37" s="52">
        <f>F37-D37</f>
        <v>5.5</v>
      </c>
      <c r="M37" s="52">
        <f>J37-C37</f>
        <v>19.5</v>
      </c>
      <c r="N37" s="51">
        <f>(G37+H37-I37+D37)*-1</f>
        <v>-1.5</v>
      </c>
      <c r="O37" s="55">
        <f>100*N37/M37</f>
        <v>-7.6923076923076925</v>
      </c>
      <c r="P37" s="51">
        <f>-N37+L37</f>
        <v>7</v>
      </c>
      <c r="Q37" s="50" t="s">
        <v>44</v>
      </c>
      <c r="R37" s="50">
        <v>2020</v>
      </c>
      <c r="S37" s="50">
        <v>5</v>
      </c>
      <c r="T37" s="50">
        <v>32</v>
      </c>
    </row>
    <row r="38" spans="1:20" s="62" customFormat="1" x14ac:dyDescent="0.25">
      <c r="A38" s="45" t="s">
        <v>43</v>
      </c>
      <c r="B38" s="75">
        <v>309</v>
      </c>
      <c r="C38" s="50">
        <v>5</v>
      </c>
      <c r="D38" s="50">
        <v>-4</v>
      </c>
      <c r="E38" s="50">
        <v>0.5</v>
      </c>
      <c r="F38" s="50">
        <v>-1</v>
      </c>
      <c r="G38" s="50">
        <v>7</v>
      </c>
      <c r="H38" s="50">
        <v>0</v>
      </c>
      <c r="I38" s="50">
        <v>0.5</v>
      </c>
      <c r="J38" s="50">
        <v>23.5</v>
      </c>
      <c r="K38" s="50">
        <v>4.5</v>
      </c>
      <c r="L38" s="50">
        <v>3</v>
      </c>
      <c r="M38" s="50">
        <v>18.5</v>
      </c>
      <c r="N38" s="50">
        <v>-2.5</v>
      </c>
      <c r="O38" s="50">
        <v>-13.513513513513514</v>
      </c>
      <c r="P38" s="50">
        <v>5.5</v>
      </c>
      <c r="Q38" s="50" t="s">
        <v>44</v>
      </c>
      <c r="R38" s="50">
        <v>2021</v>
      </c>
      <c r="S38" s="50">
        <v>4</v>
      </c>
      <c r="T38" s="54">
        <v>43</v>
      </c>
    </row>
    <row r="39" spans="1:20" x14ac:dyDescent="0.25">
      <c r="A39" s="45" t="s">
        <v>43</v>
      </c>
      <c r="B39" s="74">
        <v>310</v>
      </c>
      <c r="C39" s="53">
        <v>13</v>
      </c>
      <c r="D39" s="53">
        <v>-5</v>
      </c>
      <c r="E39" s="53">
        <v>2.5</v>
      </c>
      <c r="F39" s="53">
        <v>-1</v>
      </c>
      <c r="G39" s="53">
        <v>10</v>
      </c>
      <c r="H39" s="53">
        <v>0</v>
      </c>
      <c r="I39" s="53">
        <v>4.5</v>
      </c>
      <c r="J39" s="53">
        <v>26</v>
      </c>
      <c r="K39" s="53">
        <f>E39-D39</f>
        <v>7.5</v>
      </c>
      <c r="L39" s="53">
        <f>F39-D39</f>
        <v>4</v>
      </c>
      <c r="M39" s="53">
        <f>J39-C39</f>
        <v>13</v>
      </c>
      <c r="N39" s="53">
        <f>(G39+H39-I39+D39)*-1</f>
        <v>-0.5</v>
      </c>
      <c r="O39" s="57">
        <f>100*N39/M39</f>
        <v>-3.8461538461538463</v>
      </c>
      <c r="P39" s="53">
        <f>-N39+L39</f>
        <v>4.5</v>
      </c>
      <c r="Q39" s="50" t="s">
        <v>44</v>
      </c>
      <c r="R39" s="50">
        <v>2018</v>
      </c>
      <c r="S39" s="50">
        <v>5</v>
      </c>
      <c r="T39" s="50">
        <v>8</v>
      </c>
    </row>
    <row r="40" spans="1:20" x14ac:dyDescent="0.25">
      <c r="A40" s="45" t="s">
        <v>43</v>
      </c>
      <c r="B40" s="54">
        <v>310</v>
      </c>
      <c r="C40" s="51">
        <v>6</v>
      </c>
      <c r="D40" s="51">
        <v>-4</v>
      </c>
      <c r="E40" s="51">
        <v>4</v>
      </c>
      <c r="F40" s="51">
        <v>-0.5</v>
      </c>
      <c r="G40" s="51">
        <v>8</v>
      </c>
      <c r="H40" s="51">
        <v>0</v>
      </c>
      <c r="I40" s="51">
        <v>2.5</v>
      </c>
      <c r="J40" s="51">
        <v>18</v>
      </c>
      <c r="K40" s="51">
        <f>E40-D40</f>
        <v>8</v>
      </c>
      <c r="L40" s="51">
        <f>F40-D40</f>
        <v>3.5</v>
      </c>
      <c r="M40" s="51">
        <f>J40-C40</f>
        <v>12</v>
      </c>
      <c r="N40" s="51">
        <f>(G40+H40-I40+D40)*-1</f>
        <v>-1.5</v>
      </c>
      <c r="O40" s="55">
        <f>100*N40/M40</f>
        <v>-12.5</v>
      </c>
      <c r="P40" s="51">
        <f>-N40+L40</f>
        <v>5</v>
      </c>
      <c r="Q40" s="50" t="s">
        <v>44</v>
      </c>
      <c r="R40" s="50">
        <v>2019</v>
      </c>
      <c r="S40" s="50">
        <v>6</v>
      </c>
      <c r="T40" s="50">
        <v>21</v>
      </c>
    </row>
    <row r="41" spans="1:20" x14ac:dyDescent="0.25">
      <c r="A41" s="45" t="s">
        <v>43</v>
      </c>
      <c r="B41" s="56">
        <v>310</v>
      </c>
      <c r="C41" s="53">
        <v>7</v>
      </c>
      <c r="D41" s="53">
        <v>-4</v>
      </c>
      <c r="E41" s="53">
        <v>3</v>
      </c>
      <c r="F41" s="53">
        <v>-1.5</v>
      </c>
      <c r="G41" s="53">
        <v>8</v>
      </c>
      <c r="H41" s="53">
        <v>0</v>
      </c>
      <c r="I41" s="53">
        <v>2.5</v>
      </c>
      <c r="J41" s="53">
        <v>17.5</v>
      </c>
      <c r="K41" s="53">
        <f>E41-D41</f>
        <v>7</v>
      </c>
      <c r="L41" s="53">
        <f>F41-D41</f>
        <v>2.5</v>
      </c>
      <c r="M41" s="53">
        <f>J41-C41</f>
        <v>10.5</v>
      </c>
      <c r="N41" s="53">
        <f>(G41+H41-I41+D41)*-1</f>
        <v>-1.5</v>
      </c>
      <c r="O41" s="57">
        <f>100*N41/M41</f>
        <v>-14.285714285714286</v>
      </c>
      <c r="P41" s="51">
        <f>-N41+L41</f>
        <v>4</v>
      </c>
      <c r="Q41" s="50" t="s">
        <v>44</v>
      </c>
      <c r="R41" s="50">
        <v>2020</v>
      </c>
      <c r="S41" s="50">
        <v>5</v>
      </c>
      <c r="T41" s="50">
        <v>32</v>
      </c>
    </row>
    <row r="42" spans="1:20" s="62" customFormat="1" x14ac:dyDescent="0.25">
      <c r="A42" s="45" t="s">
        <v>43</v>
      </c>
      <c r="B42" s="75">
        <v>310</v>
      </c>
      <c r="C42" s="50">
        <v>6</v>
      </c>
      <c r="D42" s="50">
        <v>-4</v>
      </c>
      <c r="E42" s="50">
        <v>2.5</v>
      </c>
      <c r="F42" s="50">
        <v>-1</v>
      </c>
      <c r="G42" s="50">
        <v>5</v>
      </c>
      <c r="H42" s="50">
        <v>0</v>
      </c>
      <c r="I42" s="50">
        <v>-0.5</v>
      </c>
      <c r="J42" s="50">
        <v>16.5</v>
      </c>
      <c r="K42" s="50">
        <v>6.5</v>
      </c>
      <c r="L42" s="50">
        <v>3</v>
      </c>
      <c r="M42" s="50">
        <v>10.5</v>
      </c>
      <c r="N42" s="50">
        <v>-1.5</v>
      </c>
      <c r="O42" s="50">
        <v>-14.285714285714286</v>
      </c>
      <c r="P42" s="50">
        <v>4.5</v>
      </c>
      <c r="Q42" s="50" t="s">
        <v>44</v>
      </c>
      <c r="R42" s="50">
        <v>2021</v>
      </c>
      <c r="S42" s="50">
        <v>4</v>
      </c>
      <c r="T42" s="54">
        <v>43</v>
      </c>
    </row>
    <row r="43" spans="1:20" s="62" customFormat="1" x14ac:dyDescent="0.25">
      <c r="A43" s="45" t="s">
        <v>43</v>
      </c>
      <c r="B43" s="71">
        <v>311</v>
      </c>
      <c r="C43" s="51">
        <v>13</v>
      </c>
      <c r="D43" s="51">
        <v>-5.5</v>
      </c>
      <c r="E43" s="51">
        <v>4.5</v>
      </c>
      <c r="F43" s="51">
        <v>-1.5</v>
      </c>
      <c r="G43" s="51">
        <v>7</v>
      </c>
      <c r="H43" s="51">
        <v>0</v>
      </c>
      <c r="I43" s="51">
        <v>-1.5</v>
      </c>
      <c r="J43" s="51">
        <v>27</v>
      </c>
      <c r="K43" s="52">
        <f>E43-D43</f>
        <v>10</v>
      </c>
      <c r="L43" s="52">
        <f>F43-D43</f>
        <v>4</v>
      </c>
      <c r="M43" s="52">
        <f>J43-C43</f>
        <v>14</v>
      </c>
      <c r="N43" s="51">
        <f>(G43+H43-I43+D43)*-1</f>
        <v>-3</v>
      </c>
      <c r="O43" s="55">
        <f>100*N43/M43</f>
        <v>-21.428571428571427</v>
      </c>
      <c r="P43" s="51">
        <f>-N43+L43</f>
        <v>7</v>
      </c>
      <c r="Q43" s="50" t="s">
        <v>44</v>
      </c>
      <c r="R43" s="50">
        <v>2018</v>
      </c>
      <c r="S43" s="50">
        <v>5</v>
      </c>
      <c r="T43" s="50">
        <v>8</v>
      </c>
    </row>
    <row r="44" spans="1:20" s="62" customFormat="1" x14ac:dyDescent="0.25">
      <c r="A44" s="45" t="s">
        <v>43</v>
      </c>
      <c r="B44" s="54">
        <v>311</v>
      </c>
      <c r="C44" s="51">
        <v>5</v>
      </c>
      <c r="D44" s="51">
        <v>-3.5</v>
      </c>
      <c r="E44" s="51">
        <v>2.5</v>
      </c>
      <c r="F44" s="51">
        <v>-1</v>
      </c>
      <c r="G44" s="51">
        <v>12</v>
      </c>
      <c r="H44" s="51">
        <v>0</v>
      </c>
      <c r="I44" s="51">
        <v>4</v>
      </c>
      <c r="J44" s="51">
        <v>19</v>
      </c>
      <c r="K44" s="52">
        <f>E44-D44</f>
        <v>6</v>
      </c>
      <c r="L44" s="52">
        <f>F44-D44</f>
        <v>2.5</v>
      </c>
      <c r="M44" s="52">
        <f>J44-C44</f>
        <v>14</v>
      </c>
      <c r="N44" s="51">
        <f>(G44+H44-I44+D44)*-1</f>
        <v>-4.5</v>
      </c>
      <c r="O44" s="55">
        <f>100*N44/M44</f>
        <v>-32.142857142857146</v>
      </c>
      <c r="P44" s="51">
        <f>-N44+L44</f>
        <v>7</v>
      </c>
      <c r="Q44" s="50" t="s">
        <v>44</v>
      </c>
      <c r="R44" s="50">
        <v>2019</v>
      </c>
      <c r="S44" s="50">
        <v>6</v>
      </c>
      <c r="T44" s="50">
        <v>21</v>
      </c>
    </row>
    <row r="45" spans="1:20" x14ac:dyDescent="0.25">
      <c r="A45" s="45" t="s">
        <v>43</v>
      </c>
      <c r="B45" s="54">
        <v>311</v>
      </c>
      <c r="C45" s="51">
        <v>4.5</v>
      </c>
      <c r="D45" s="51">
        <v>-4</v>
      </c>
      <c r="E45" s="51">
        <v>3</v>
      </c>
      <c r="F45" s="51">
        <v>-3.5</v>
      </c>
      <c r="G45" s="51">
        <v>12</v>
      </c>
      <c r="H45" s="51">
        <v>0</v>
      </c>
      <c r="I45" s="51">
        <v>3.5</v>
      </c>
      <c r="J45" s="51">
        <v>18</v>
      </c>
      <c r="K45" s="52">
        <f>E45-D45</f>
        <v>7</v>
      </c>
      <c r="L45" s="52">
        <f>F45-D45</f>
        <v>0.5</v>
      </c>
      <c r="M45" s="52">
        <f>J45-C45</f>
        <v>13.5</v>
      </c>
      <c r="N45" s="51">
        <f>(G45+H45-I45+D45)*-1</f>
        <v>-4.5</v>
      </c>
      <c r="O45" s="55">
        <f>100*N45/M45</f>
        <v>-33.333333333333336</v>
      </c>
      <c r="P45" s="51">
        <f>-N45+L45</f>
        <v>5</v>
      </c>
      <c r="Q45" s="50" t="s">
        <v>44</v>
      </c>
      <c r="R45" s="50">
        <v>2020</v>
      </c>
      <c r="S45" s="50">
        <v>5</v>
      </c>
      <c r="T45" s="50">
        <v>32</v>
      </c>
    </row>
    <row r="46" spans="1:20" x14ac:dyDescent="0.25">
      <c r="A46" s="45" t="s">
        <v>43</v>
      </c>
      <c r="B46" s="75">
        <v>311</v>
      </c>
      <c r="C46" s="50">
        <v>4</v>
      </c>
      <c r="D46" s="50">
        <v>-3.5</v>
      </c>
      <c r="E46" s="50">
        <v>1</v>
      </c>
      <c r="F46" s="50">
        <v>-2.5</v>
      </c>
      <c r="G46" s="50">
        <v>9</v>
      </c>
      <c r="H46" s="50">
        <v>0</v>
      </c>
      <c r="I46" s="50">
        <v>2.5</v>
      </c>
      <c r="J46" s="50">
        <v>16.5</v>
      </c>
      <c r="K46" s="50">
        <v>4.5</v>
      </c>
      <c r="L46" s="50">
        <v>1</v>
      </c>
      <c r="M46" s="50">
        <v>12.5</v>
      </c>
      <c r="N46" s="50">
        <v>-3</v>
      </c>
      <c r="O46" s="50">
        <v>-24</v>
      </c>
      <c r="P46" s="50">
        <v>4</v>
      </c>
      <c r="Q46" s="50" t="s">
        <v>44</v>
      </c>
      <c r="R46" s="50">
        <v>2021</v>
      </c>
      <c r="S46" s="50">
        <v>4</v>
      </c>
      <c r="T46" s="54">
        <v>43</v>
      </c>
    </row>
    <row r="47" spans="1:20" x14ac:dyDescent="0.25">
      <c r="A47" s="62" t="s">
        <v>43</v>
      </c>
      <c r="B47" s="71">
        <v>312</v>
      </c>
      <c r="C47" s="51">
        <v>16</v>
      </c>
      <c r="D47" s="51">
        <v>-7.5</v>
      </c>
      <c r="E47" s="51">
        <v>3</v>
      </c>
      <c r="F47" s="51">
        <v>-1</v>
      </c>
      <c r="G47" s="51">
        <v>14</v>
      </c>
      <c r="H47" s="51">
        <v>0</v>
      </c>
      <c r="I47" s="51">
        <v>2</v>
      </c>
      <c r="J47" s="51">
        <v>38.5</v>
      </c>
      <c r="K47" s="51">
        <f>E47-D47</f>
        <v>10.5</v>
      </c>
      <c r="L47" s="51">
        <f>F47-D47</f>
        <v>6.5</v>
      </c>
      <c r="M47" s="51">
        <f>J47-C47</f>
        <v>22.5</v>
      </c>
      <c r="N47" s="51">
        <f>(G47+H47-I47+D47)*-1</f>
        <v>-4.5</v>
      </c>
      <c r="O47" s="55">
        <f>100*N47/M47</f>
        <v>-20</v>
      </c>
      <c r="P47" s="51">
        <f>-N47+L47</f>
        <v>11</v>
      </c>
      <c r="Q47" s="54" t="s">
        <v>44</v>
      </c>
      <c r="R47" s="54">
        <v>2018</v>
      </c>
      <c r="S47" s="54">
        <v>5</v>
      </c>
      <c r="T47" s="54">
        <v>8</v>
      </c>
    </row>
    <row r="48" spans="1:20" x14ac:dyDescent="0.25">
      <c r="A48" s="62" t="s">
        <v>43</v>
      </c>
      <c r="B48" s="54">
        <v>312</v>
      </c>
      <c r="C48" s="51">
        <v>3.5</v>
      </c>
      <c r="D48" s="51">
        <v>-4</v>
      </c>
      <c r="E48" s="51">
        <v>4.5</v>
      </c>
      <c r="F48" s="51">
        <v>-0.5</v>
      </c>
      <c r="G48" s="51">
        <v>11</v>
      </c>
      <c r="H48" s="51">
        <v>0</v>
      </c>
      <c r="I48" s="51">
        <v>2</v>
      </c>
      <c r="J48" s="51">
        <v>28</v>
      </c>
      <c r="K48" s="51">
        <f>E48-D48</f>
        <v>8.5</v>
      </c>
      <c r="L48" s="51">
        <f>F48-D48</f>
        <v>3.5</v>
      </c>
      <c r="M48" s="51">
        <f>J48-C48</f>
        <v>24.5</v>
      </c>
      <c r="N48" s="51">
        <f>(G48+H48-I48+D48)*-1</f>
        <v>-5</v>
      </c>
      <c r="O48" s="55">
        <f>100*N48/M48</f>
        <v>-20.408163265306122</v>
      </c>
      <c r="P48" s="51">
        <f>-N48+L48</f>
        <v>8.5</v>
      </c>
      <c r="Q48" s="54" t="s">
        <v>44</v>
      </c>
      <c r="R48" s="54">
        <v>2019</v>
      </c>
      <c r="S48" s="54">
        <v>6</v>
      </c>
      <c r="T48" s="54">
        <v>21</v>
      </c>
    </row>
    <row r="49" spans="1:20" x14ac:dyDescent="0.25">
      <c r="A49" s="62" t="s">
        <v>43</v>
      </c>
      <c r="B49" s="54">
        <v>312</v>
      </c>
      <c r="C49" s="51">
        <v>5</v>
      </c>
      <c r="D49" s="51">
        <v>-5</v>
      </c>
      <c r="E49" s="51">
        <v>3.5</v>
      </c>
      <c r="F49" s="51">
        <v>-1.5</v>
      </c>
      <c r="G49" s="51">
        <v>14</v>
      </c>
      <c r="H49" s="51">
        <v>0</v>
      </c>
      <c r="I49" s="51">
        <v>4.5</v>
      </c>
      <c r="J49" s="51">
        <v>23</v>
      </c>
      <c r="K49" s="51">
        <f>E49-D49</f>
        <v>8.5</v>
      </c>
      <c r="L49" s="51">
        <f>F49-D49</f>
        <v>3.5</v>
      </c>
      <c r="M49" s="51">
        <f>J49-C49</f>
        <v>18</v>
      </c>
      <c r="N49" s="51">
        <f>(G49+H49-I49+D49)*-1</f>
        <v>-4.5</v>
      </c>
      <c r="O49" s="55">
        <f>100*N49/M49</f>
        <v>-25</v>
      </c>
      <c r="P49" s="51">
        <f>-N49+L49</f>
        <v>8</v>
      </c>
      <c r="Q49" s="54" t="s">
        <v>44</v>
      </c>
      <c r="R49" s="54">
        <v>2020</v>
      </c>
      <c r="S49" s="54">
        <v>5</v>
      </c>
      <c r="T49" s="54">
        <v>32</v>
      </c>
    </row>
    <row r="50" spans="1:20" x14ac:dyDescent="0.25">
      <c r="A50" s="45" t="s">
        <v>43</v>
      </c>
      <c r="B50" s="75">
        <v>312</v>
      </c>
      <c r="C50" s="50">
        <v>12</v>
      </c>
      <c r="D50" s="50">
        <v>-4.5</v>
      </c>
      <c r="E50" s="50">
        <v>3</v>
      </c>
      <c r="F50" s="50">
        <v>-2</v>
      </c>
      <c r="G50" s="50">
        <v>9</v>
      </c>
      <c r="H50" s="50">
        <v>0</v>
      </c>
      <c r="I50" s="50">
        <v>0</v>
      </c>
      <c r="J50" s="50">
        <v>23.5</v>
      </c>
      <c r="K50" s="50">
        <v>7.5</v>
      </c>
      <c r="L50" s="50">
        <v>2.5</v>
      </c>
      <c r="M50" s="50">
        <v>18.5</v>
      </c>
      <c r="N50" s="50">
        <v>-4.5</v>
      </c>
      <c r="O50" s="50">
        <v>-24.324324324324323</v>
      </c>
      <c r="P50" s="50">
        <v>7</v>
      </c>
      <c r="Q50" s="50" t="s">
        <v>44</v>
      </c>
      <c r="R50" s="50">
        <v>2021</v>
      </c>
      <c r="S50" s="50">
        <v>4</v>
      </c>
      <c r="T50" s="54">
        <v>43</v>
      </c>
    </row>
    <row r="51" spans="1:20" x14ac:dyDescent="0.25">
      <c r="A51" s="45" t="s">
        <v>43</v>
      </c>
      <c r="B51" s="71">
        <v>313</v>
      </c>
      <c r="C51" s="51">
        <v>12</v>
      </c>
      <c r="D51" s="51">
        <v>-7</v>
      </c>
      <c r="E51" s="51">
        <v>-2.5</v>
      </c>
      <c r="F51" s="51">
        <v>-2.5</v>
      </c>
      <c r="G51" s="51">
        <v>11</v>
      </c>
      <c r="H51" s="51">
        <v>0</v>
      </c>
      <c r="I51" s="51">
        <v>-1.5</v>
      </c>
      <c r="J51" s="51">
        <v>30.5</v>
      </c>
      <c r="K51" s="52">
        <f>E51-D51</f>
        <v>4.5</v>
      </c>
      <c r="L51" s="52">
        <f>F51-D51</f>
        <v>4.5</v>
      </c>
      <c r="M51" s="52">
        <f>J51-C51</f>
        <v>18.5</v>
      </c>
      <c r="N51" s="51">
        <f>(G51+H51-I51+D51)*-1</f>
        <v>-5.5</v>
      </c>
      <c r="O51" s="55">
        <f>100*N51/M51</f>
        <v>-29.72972972972973</v>
      </c>
      <c r="P51" s="51">
        <f>-N51+L51</f>
        <v>10</v>
      </c>
      <c r="Q51" s="50" t="s">
        <v>44</v>
      </c>
      <c r="R51" s="50">
        <v>2018</v>
      </c>
      <c r="S51" s="50">
        <v>5</v>
      </c>
      <c r="T51" s="50">
        <v>8</v>
      </c>
    </row>
    <row r="52" spans="1:20" x14ac:dyDescent="0.25">
      <c r="A52" s="45" t="s">
        <v>43</v>
      </c>
      <c r="B52" s="54">
        <v>313</v>
      </c>
      <c r="C52" s="51">
        <v>2.5</v>
      </c>
      <c r="D52" s="51">
        <v>-4.5</v>
      </c>
      <c r="E52" s="51">
        <v>-1</v>
      </c>
      <c r="F52" s="51">
        <v>-1</v>
      </c>
      <c r="G52" s="51">
        <v>11</v>
      </c>
      <c r="H52" s="51">
        <v>0</v>
      </c>
      <c r="I52" s="51">
        <v>-0.5</v>
      </c>
      <c r="J52" s="51">
        <v>25.5</v>
      </c>
      <c r="K52" s="52">
        <f>E52-D52</f>
        <v>3.5</v>
      </c>
      <c r="L52" s="52">
        <f>F52-D52</f>
        <v>3.5</v>
      </c>
      <c r="M52" s="52">
        <f>J52-C52</f>
        <v>23</v>
      </c>
      <c r="N52" s="51">
        <f>(G52+H52-I52+D52)*-1</f>
        <v>-7</v>
      </c>
      <c r="O52" s="55">
        <f>100*N52/M52</f>
        <v>-30.434782608695652</v>
      </c>
      <c r="P52" s="51">
        <f>-N52+L52</f>
        <v>10.5</v>
      </c>
      <c r="Q52" s="50" t="s">
        <v>44</v>
      </c>
      <c r="R52" s="50">
        <v>2019</v>
      </c>
      <c r="S52" s="50">
        <v>6</v>
      </c>
      <c r="T52" s="50">
        <v>21</v>
      </c>
    </row>
    <row r="53" spans="1:20" x14ac:dyDescent="0.25">
      <c r="A53" s="45" t="s">
        <v>43</v>
      </c>
      <c r="B53" s="54">
        <v>313</v>
      </c>
      <c r="C53" s="51">
        <v>4.5</v>
      </c>
      <c r="D53" s="51">
        <v>-5</v>
      </c>
      <c r="E53" s="51">
        <v>-2</v>
      </c>
      <c r="F53" s="51">
        <v>-2</v>
      </c>
      <c r="G53" s="51">
        <v>10</v>
      </c>
      <c r="H53" s="51">
        <v>0</v>
      </c>
      <c r="I53" s="51">
        <v>-2</v>
      </c>
      <c r="J53" s="51">
        <v>28</v>
      </c>
      <c r="K53" s="52">
        <f>E53-D53</f>
        <v>3</v>
      </c>
      <c r="L53" s="52">
        <f>F53-D53</f>
        <v>3</v>
      </c>
      <c r="M53" s="52">
        <f>J53-C53</f>
        <v>23.5</v>
      </c>
      <c r="N53" s="51">
        <f>(G53+H53-I53+D53)*-1</f>
        <v>-7</v>
      </c>
      <c r="O53" s="55">
        <f>100*N53/M53</f>
        <v>-29.787234042553191</v>
      </c>
      <c r="P53" s="51">
        <f>-N53+L53</f>
        <v>10</v>
      </c>
      <c r="Q53" s="50" t="s">
        <v>44</v>
      </c>
      <c r="R53" s="50">
        <v>2020</v>
      </c>
      <c r="S53" s="50">
        <v>5</v>
      </c>
      <c r="T53" s="50">
        <v>32</v>
      </c>
    </row>
    <row r="54" spans="1:20" x14ac:dyDescent="0.25">
      <c r="A54" s="45" t="s">
        <v>43</v>
      </c>
      <c r="B54" s="75">
        <v>313</v>
      </c>
      <c r="C54" s="50">
        <v>3.5</v>
      </c>
      <c r="D54" s="50">
        <v>-4.5</v>
      </c>
      <c r="E54" s="50">
        <v>-1.5</v>
      </c>
      <c r="F54" s="50">
        <v>-1.5</v>
      </c>
      <c r="G54" s="50">
        <v>9</v>
      </c>
      <c r="H54" s="50">
        <v>0</v>
      </c>
      <c r="I54" s="50">
        <v>-1.5</v>
      </c>
      <c r="J54" s="50">
        <v>24.5</v>
      </c>
      <c r="K54" s="50">
        <v>3</v>
      </c>
      <c r="L54" s="50">
        <v>3</v>
      </c>
      <c r="M54" s="50">
        <v>21</v>
      </c>
      <c r="N54" s="50">
        <v>-6</v>
      </c>
      <c r="O54" s="50">
        <v>-28.571428571428573</v>
      </c>
      <c r="P54" s="50">
        <v>9</v>
      </c>
      <c r="Q54" s="50" t="s">
        <v>44</v>
      </c>
      <c r="R54" s="50">
        <v>2021</v>
      </c>
      <c r="S54" s="50">
        <v>4</v>
      </c>
      <c r="T54" s="54">
        <v>43</v>
      </c>
    </row>
    <row r="55" spans="1:20" x14ac:dyDescent="0.25">
      <c r="A55" s="62" t="s">
        <v>43</v>
      </c>
      <c r="B55" s="71">
        <v>314</v>
      </c>
      <c r="C55" s="51">
        <v>10.5</v>
      </c>
      <c r="D55" s="51">
        <v>-6.5</v>
      </c>
      <c r="E55" s="51">
        <v>1.5</v>
      </c>
      <c r="F55" s="51">
        <v>-2</v>
      </c>
      <c r="G55" s="51">
        <v>14.7</v>
      </c>
      <c r="H55" s="51">
        <v>0</v>
      </c>
      <c r="I55" s="51">
        <v>0.5</v>
      </c>
      <c r="J55" s="51">
        <v>36</v>
      </c>
      <c r="K55" s="51">
        <f>E55-D55</f>
        <v>8</v>
      </c>
      <c r="L55" s="51">
        <f>F55-D55</f>
        <v>4.5</v>
      </c>
      <c r="M55" s="51">
        <f>J55-C55</f>
        <v>25.5</v>
      </c>
      <c r="N55" s="51">
        <f>(G55+H55-I55+D55)*-1</f>
        <v>-7.6999999999999993</v>
      </c>
      <c r="O55" s="55">
        <f>100*N55/M55</f>
        <v>-30.196078431372545</v>
      </c>
      <c r="P55" s="51">
        <f>-N55+L55</f>
        <v>12.2</v>
      </c>
      <c r="Q55" s="54" t="s">
        <v>44</v>
      </c>
      <c r="R55" s="54">
        <v>2018</v>
      </c>
      <c r="S55" s="54">
        <v>5</v>
      </c>
      <c r="T55" s="54">
        <v>8</v>
      </c>
    </row>
    <row r="56" spans="1:20" x14ac:dyDescent="0.25">
      <c r="A56" s="62" t="s">
        <v>43</v>
      </c>
      <c r="B56" s="54">
        <v>314</v>
      </c>
      <c r="C56" s="51">
        <v>4</v>
      </c>
      <c r="D56" s="51">
        <v>-4.5</v>
      </c>
      <c r="E56" s="51">
        <v>1</v>
      </c>
      <c r="F56" s="51">
        <v>0</v>
      </c>
      <c r="G56" s="51">
        <v>14.8</v>
      </c>
      <c r="H56" s="51">
        <v>0</v>
      </c>
      <c r="I56" s="51">
        <v>1.5</v>
      </c>
      <c r="J56" s="51">
        <v>35.5</v>
      </c>
      <c r="K56" s="51">
        <f>E56-D56</f>
        <v>5.5</v>
      </c>
      <c r="L56" s="51">
        <f>F56-D56</f>
        <v>4.5</v>
      </c>
      <c r="M56" s="51">
        <f>J56-C56</f>
        <v>31.5</v>
      </c>
      <c r="N56" s="51">
        <f>(G56+H56-I56+D56)*-1</f>
        <v>-8.8000000000000007</v>
      </c>
      <c r="O56" s="55">
        <f>100*N56/M56</f>
        <v>-27.93650793650794</v>
      </c>
      <c r="P56" s="51">
        <f>-N56+L56</f>
        <v>13.3</v>
      </c>
      <c r="Q56" s="54" t="s">
        <v>44</v>
      </c>
      <c r="R56" s="54">
        <v>2019</v>
      </c>
      <c r="S56" s="54">
        <v>6</v>
      </c>
      <c r="T56" s="54">
        <v>21</v>
      </c>
    </row>
    <row r="57" spans="1:20" x14ac:dyDescent="0.25">
      <c r="A57" s="62" t="s">
        <v>43</v>
      </c>
      <c r="B57" s="54">
        <v>314</v>
      </c>
      <c r="C57" s="51">
        <v>5</v>
      </c>
      <c r="D57" s="51">
        <v>-5</v>
      </c>
      <c r="E57" s="51">
        <v>1</v>
      </c>
      <c r="F57" s="51">
        <v>-1.5</v>
      </c>
      <c r="G57" s="51">
        <v>13</v>
      </c>
      <c r="H57" s="51">
        <v>0</v>
      </c>
      <c r="I57" s="51">
        <v>0.5</v>
      </c>
      <c r="J57" s="51">
        <v>31</v>
      </c>
      <c r="K57" s="51">
        <f>E57-D57</f>
        <v>6</v>
      </c>
      <c r="L57" s="51">
        <f>F57-D57</f>
        <v>3.5</v>
      </c>
      <c r="M57" s="51">
        <f>J57-C57</f>
        <v>26</v>
      </c>
      <c r="N57" s="51">
        <f>(G57+H57-I57+D57)*-1</f>
        <v>-7.5</v>
      </c>
      <c r="O57" s="55">
        <f>100*N57/M57</f>
        <v>-28.846153846153847</v>
      </c>
      <c r="P57" s="51">
        <f>-N57+L57</f>
        <v>11</v>
      </c>
      <c r="Q57" s="54" t="s">
        <v>44</v>
      </c>
      <c r="R57" s="54">
        <v>2020</v>
      </c>
      <c r="S57" s="54">
        <v>5</v>
      </c>
      <c r="T57" s="54">
        <v>32</v>
      </c>
    </row>
    <row r="58" spans="1:20" x14ac:dyDescent="0.25">
      <c r="A58" s="45" t="s">
        <v>43</v>
      </c>
      <c r="B58" s="75">
        <v>314</v>
      </c>
      <c r="C58" s="50">
        <v>8</v>
      </c>
      <c r="D58" s="50">
        <v>-4.5</v>
      </c>
      <c r="E58" s="50">
        <v>1</v>
      </c>
      <c r="F58" s="50">
        <v>-3.5</v>
      </c>
      <c r="G58" s="50">
        <v>9</v>
      </c>
      <c r="H58" s="50">
        <v>0</v>
      </c>
      <c r="I58" s="50">
        <v>-3.5</v>
      </c>
      <c r="J58" s="50">
        <v>31</v>
      </c>
      <c r="K58" s="50">
        <v>5.5</v>
      </c>
      <c r="L58" s="50">
        <v>1</v>
      </c>
      <c r="M58" s="50">
        <v>27</v>
      </c>
      <c r="N58" s="50">
        <v>-8</v>
      </c>
      <c r="O58" s="50">
        <v>-29.62962962962963</v>
      </c>
      <c r="P58" s="50">
        <v>9</v>
      </c>
      <c r="Q58" s="50" t="s">
        <v>44</v>
      </c>
      <c r="R58" s="50">
        <v>2021</v>
      </c>
      <c r="S58" s="50">
        <v>4</v>
      </c>
      <c r="T58" s="54">
        <v>43</v>
      </c>
    </row>
    <row r="59" spans="1:20" x14ac:dyDescent="0.25">
      <c r="A59" s="45" t="s">
        <v>43</v>
      </c>
      <c r="B59" s="71">
        <v>315</v>
      </c>
      <c r="C59" s="51">
        <v>14.5</v>
      </c>
      <c r="D59" s="51">
        <v>-7</v>
      </c>
      <c r="E59" s="51">
        <v>1.5</v>
      </c>
      <c r="F59" s="51">
        <v>-3.5</v>
      </c>
      <c r="G59" s="51">
        <v>13</v>
      </c>
      <c r="H59" s="51">
        <v>0</v>
      </c>
      <c r="I59" s="51">
        <v>1</v>
      </c>
      <c r="J59" s="51">
        <v>37.5</v>
      </c>
      <c r="K59" s="52">
        <f>E59-D59</f>
        <v>8.5</v>
      </c>
      <c r="L59" s="52">
        <f>F59-D59</f>
        <v>3.5</v>
      </c>
      <c r="M59" s="52">
        <f>J59-C59</f>
        <v>23</v>
      </c>
      <c r="N59" s="51">
        <f>(G59+H59-I59+D59)*-1</f>
        <v>-5</v>
      </c>
      <c r="O59" s="55">
        <f>100*N59/M59</f>
        <v>-21.739130434782609</v>
      </c>
      <c r="P59" s="51">
        <f>-N59+L59</f>
        <v>8.5</v>
      </c>
      <c r="Q59" s="50" t="s">
        <v>44</v>
      </c>
      <c r="R59" s="50">
        <v>2018</v>
      </c>
      <c r="S59" s="50">
        <v>5</v>
      </c>
      <c r="T59" s="50">
        <v>8</v>
      </c>
    </row>
    <row r="60" spans="1:20" x14ac:dyDescent="0.25">
      <c r="A60" s="45" t="s">
        <v>43</v>
      </c>
      <c r="B60" s="54">
        <v>315</v>
      </c>
      <c r="C60" s="51">
        <v>5</v>
      </c>
      <c r="D60" s="51">
        <v>-4</v>
      </c>
      <c r="E60" s="51">
        <v>1</v>
      </c>
      <c r="F60" s="51">
        <v>0</v>
      </c>
      <c r="G60" s="51">
        <v>14</v>
      </c>
      <c r="H60" s="51">
        <v>0</v>
      </c>
      <c r="I60" s="51">
        <v>4.5</v>
      </c>
      <c r="J60" s="51">
        <v>29</v>
      </c>
      <c r="K60" s="52">
        <f>E60-D60</f>
        <v>5</v>
      </c>
      <c r="L60" s="52">
        <f>F60-D60</f>
        <v>4</v>
      </c>
      <c r="M60" s="52">
        <f>J60-C60</f>
        <v>24</v>
      </c>
      <c r="N60" s="51">
        <f>(G60+H60-I60+D60)*-1</f>
        <v>-5.5</v>
      </c>
      <c r="O60" s="55">
        <f>100*N60/M60</f>
        <v>-22.916666666666668</v>
      </c>
      <c r="P60" s="51">
        <f>-N60+L60</f>
        <v>9.5</v>
      </c>
      <c r="Q60" s="50" t="s">
        <v>44</v>
      </c>
      <c r="R60" s="50">
        <v>2019</v>
      </c>
      <c r="S60" s="50">
        <v>6</v>
      </c>
      <c r="T60" s="50">
        <v>21</v>
      </c>
    </row>
    <row r="61" spans="1:20" x14ac:dyDescent="0.25">
      <c r="A61" s="45" t="s">
        <v>43</v>
      </c>
      <c r="B61" s="54">
        <v>315</v>
      </c>
      <c r="C61" s="51">
        <v>6</v>
      </c>
      <c r="D61" s="51">
        <v>-4.5</v>
      </c>
      <c r="E61" s="51">
        <v>0.5</v>
      </c>
      <c r="F61" s="51">
        <v>-2.5</v>
      </c>
      <c r="G61" s="51">
        <v>12</v>
      </c>
      <c r="H61" s="51">
        <v>0</v>
      </c>
      <c r="I61" s="51">
        <v>3</v>
      </c>
      <c r="J61" s="51">
        <v>26</v>
      </c>
      <c r="K61" s="52">
        <f>E61-D61</f>
        <v>5</v>
      </c>
      <c r="L61" s="52">
        <f>F61-D61</f>
        <v>2</v>
      </c>
      <c r="M61" s="52">
        <f>J61-C61</f>
        <v>20</v>
      </c>
      <c r="N61" s="51">
        <f>(G61+H61-I61+D61)*-1</f>
        <v>-4.5</v>
      </c>
      <c r="O61" s="55">
        <f>100*N61/M61</f>
        <v>-22.5</v>
      </c>
      <c r="P61" s="51">
        <f>-N61+L61</f>
        <v>6.5</v>
      </c>
      <c r="Q61" s="50" t="s">
        <v>44</v>
      </c>
      <c r="R61" s="50">
        <v>2020</v>
      </c>
      <c r="S61" s="50">
        <v>5</v>
      </c>
      <c r="T61" s="50">
        <v>32</v>
      </c>
    </row>
    <row r="62" spans="1:20" x14ac:dyDescent="0.25">
      <c r="A62" s="45" t="s">
        <v>43</v>
      </c>
      <c r="B62" s="75">
        <v>315</v>
      </c>
      <c r="C62" s="50">
        <v>5.5</v>
      </c>
      <c r="D62" s="50">
        <v>-4.5</v>
      </c>
      <c r="E62" s="50">
        <v>0</v>
      </c>
      <c r="F62" s="50">
        <v>-2</v>
      </c>
      <c r="G62" s="50">
        <v>10</v>
      </c>
      <c r="H62" s="50">
        <v>0</v>
      </c>
      <c r="I62" s="50">
        <v>0.5</v>
      </c>
      <c r="J62" s="50">
        <v>24.5</v>
      </c>
      <c r="K62" s="50">
        <v>4.5</v>
      </c>
      <c r="L62" s="50">
        <v>2.5</v>
      </c>
      <c r="M62" s="50">
        <v>19</v>
      </c>
      <c r="N62" s="50">
        <v>-5</v>
      </c>
      <c r="O62" s="50">
        <v>-26.315789473684209</v>
      </c>
      <c r="P62" s="50">
        <v>7.5</v>
      </c>
      <c r="Q62" s="50" t="s">
        <v>44</v>
      </c>
      <c r="R62" s="50">
        <v>2021</v>
      </c>
      <c r="S62" s="50">
        <v>4</v>
      </c>
      <c r="T62" s="54">
        <v>43</v>
      </c>
    </row>
    <row r="63" spans="1:20" x14ac:dyDescent="0.25">
      <c r="A63" s="45" t="s">
        <v>43</v>
      </c>
      <c r="B63" s="71">
        <v>316</v>
      </c>
      <c r="C63" s="51">
        <v>9</v>
      </c>
      <c r="D63" s="51">
        <v>-5.5</v>
      </c>
      <c r="E63" s="51">
        <v>4</v>
      </c>
      <c r="F63" s="51">
        <v>-1.5</v>
      </c>
      <c r="G63" s="51">
        <v>14</v>
      </c>
      <c r="H63" s="51">
        <v>0</v>
      </c>
      <c r="I63" s="51">
        <v>2</v>
      </c>
      <c r="J63" s="51">
        <v>36</v>
      </c>
      <c r="K63" s="52">
        <f>E63-D63</f>
        <v>9.5</v>
      </c>
      <c r="L63" s="52">
        <f>F63-D63</f>
        <v>4</v>
      </c>
      <c r="M63" s="52">
        <f>J63-C63</f>
        <v>27</v>
      </c>
      <c r="N63" s="51">
        <f>(G63+H63-I63+D63)*-1</f>
        <v>-6.5</v>
      </c>
      <c r="O63" s="55">
        <f>100*N63/M63</f>
        <v>-24.074074074074073</v>
      </c>
      <c r="P63" s="51">
        <f>-N63+L63</f>
        <v>10.5</v>
      </c>
      <c r="Q63" s="50" t="s">
        <v>44</v>
      </c>
      <c r="R63" s="50">
        <v>2018</v>
      </c>
      <c r="S63" s="50">
        <v>5</v>
      </c>
      <c r="T63" s="50">
        <v>8</v>
      </c>
    </row>
    <row r="64" spans="1:20" x14ac:dyDescent="0.25">
      <c r="A64" s="45" t="s">
        <v>43</v>
      </c>
      <c r="B64" s="54">
        <v>316</v>
      </c>
      <c r="C64" s="51">
        <v>7</v>
      </c>
      <c r="D64" s="51">
        <v>-4</v>
      </c>
      <c r="E64" s="51">
        <v>3.5</v>
      </c>
      <c r="F64" s="51">
        <v>-0.5</v>
      </c>
      <c r="G64" s="51">
        <v>13</v>
      </c>
      <c r="H64" s="51">
        <v>0</v>
      </c>
      <c r="I64" s="51">
        <v>2.5</v>
      </c>
      <c r="J64" s="51">
        <v>27.5</v>
      </c>
      <c r="K64" s="52">
        <f>E64-D64</f>
        <v>7.5</v>
      </c>
      <c r="L64" s="52">
        <f>F64-D64</f>
        <v>3.5</v>
      </c>
      <c r="M64" s="52">
        <f>J64-C64</f>
        <v>20.5</v>
      </c>
      <c r="N64" s="51">
        <f>(G64+H64-I64+D64)*-1</f>
        <v>-6.5</v>
      </c>
      <c r="O64" s="55">
        <f>100*N64/M64</f>
        <v>-31.707317073170731</v>
      </c>
      <c r="P64" s="51">
        <f>-N64+L64</f>
        <v>10</v>
      </c>
      <c r="Q64" s="50" t="s">
        <v>44</v>
      </c>
      <c r="R64" s="50">
        <v>2019</v>
      </c>
      <c r="S64" s="50">
        <v>6</v>
      </c>
      <c r="T64" s="50">
        <v>21</v>
      </c>
    </row>
    <row r="65" spans="1:20" x14ac:dyDescent="0.25">
      <c r="A65" s="45" t="s">
        <v>43</v>
      </c>
      <c r="B65" s="54">
        <v>316</v>
      </c>
      <c r="C65" s="51">
        <v>6</v>
      </c>
      <c r="D65" s="51">
        <v>-4.5</v>
      </c>
      <c r="E65" s="51">
        <v>3</v>
      </c>
      <c r="F65" s="51">
        <v>-1</v>
      </c>
      <c r="G65" s="51">
        <v>10.5</v>
      </c>
      <c r="H65" s="51">
        <v>0</v>
      </c>
      <c r="I65" s="51">
        <v>0</v>
      </c>
      <c r="J65" s="51">
        <v>26</v>
      </c>
      <c r="K65" s="52">
        <f>E65-D65</f>
        <v>7.5</v>
      </c>
      <c r="L65" s="52">
        <f>F65-D65</f>
        <v>3.5</v>
      </c>
      <c r="M65" s="52">
        <f>J65-C65</f>
        <v>20</v>
      </c>
      <c r="N65" s="51">
        <f>(G65+H65-I65+D65)*-1</f>
        <v>-6</v>
      </c>
      <c r="O65" s="55">
        <f>100*N65/M65</f>
        <v>-30</v>
      </c>
      <c r="P65" s="51">
        <f>-N65+L65</f>
        <v>9.5</v>
      </c>
      <c r="Q65" s="50" t="s">
        <v>44</v>
      </c>
      <c r="R65" s="50">
        <v>2020</v>
      </c>
      <c r="S65" s="50">
        <v>5</v>
      </c>
      <c r="T65" s="50">
        <v>32</v>
      </c>
    </row>
    <row r="66" spans="1:20" s="62" customFormat="1" x14ac:dyDescent="0.25">
      <c r="A66" s="45" t="s">
        <v>43</v>
      </c>
      <c r="B66" s="75">
        <v>316</v>
      </c>
      <c r="C66" s="50">
        <v>5.5</v>
      </c>
      <c r="D66" s="50">
        <v>-4</v>
      </c>
      <c r="E66" s="50">
        <v>2</v>
      </c>
      <c r="F66" s="50">
        <v>-1.5</v>
      </c>
      <c r="G66" s="50">
        <v>9</v>
      </c>
      <c r="H66" s="50">
        <v>0</v>
      </c>
      <c r="I66" s="50">
        <v>-1.5</v>
      </c>
      <c r="J66" s="50">
        <v>25.5</v>
      </c>
      <c r="K66" s="50">
        <v>6</v>
      </c>
      <c r="L66" s="50">
        <v>2.5</v>
      </c>
      <c r="M66" s="50">
        <v>20</v>
      </c>
      <c r="N66" s="50">
        <v>-6.5</v>
      </c>
      <c r="O66" s="50">
        <v>-32.5</v>
      </c>
      <c r="P66" s="50">
        <v>9</v>
      </c>
      <c r="Q66" s="50" t="s">
        <v>44</v>
      </c>
      <c r="R66" s="50">
        <v>2021</v>
      </c>
      <c r="S66" s="50">
        <v>4</v>
      </c>
      <c r="T66" s="54">
        <v>43</v>
      </c>
    </row>
    <row r="67" spans="1:20" s="62" customFormat="1" x14ac:dyDescent="0.25">
      <c r="A67" s="45" t="s">
        <v>43</v>
      </c>
      <c r="B67" s="71">
        <v>317</v>
      </c>
      <c r="C67" s="51">
        <v>10</v>
      </c>
      <c r="D67" s="51">
        <v>-7</v>
      </c>
      <c r="E67" s="51">
        <v>-1.5</v>
      </c>
      <c r="F67" s="51">
        <v>-1.5</v>
      </c>
      <c r="G67" s="51">
        <v>14</v>
      </c>
      <c r="H67" s="51">
        <v>0</v>
      </c>
      <c r="I67" s="51">
        <v>-1</v>
      </c>
      <c r="J67" s="51">
        <v>40</v>
      </c>
      <c r="K67" s="52">
        <f>E67-D67</f>
        <v>5.5</v>
      </c>
      <c r="L67" s="52">
        <f>F67-D67</f>
        <v>5.5</v>
      </c>
      <c r="M67" s="52">
        <f>J67-C67</f>
        <v>30</v>
      </c>
      <c r="N67" s="51">
        <f>(G67+H67-I67+D67)*-1</f>
        <v>-8</v>
      </c>
      <c r="O67" s="55">
        <f>100*N67/M67</f>
        <v>-26.666666666666668</v>
      </c>
      <c r="P67" s="51">
        <f>-N67+L67</f>
        <v>13.5</v>
      </c>
      <c r="Q67" s="50" t="s">
        <v>44</v>
      </c>
      <c r="R67" s="50">
        <v>2018</v>
      </c>
      <c r="S67" s="50">
        <v>5</v>
      </c>
      <c r="T67" s="50">
        <v>8</v>
      </c>
    </row>
    <row r="68" spans="1:20" s="62" customFormat="1" x14ac:dyDescent="0.25">
      <c r="A68" s="45" t="s">
        <v>43</v>
      </c>
      <c r="B68" s="54">
        <v>317</v>
      </c>
      <c r="C68" s="51">
        <v>8.5</v>
      </c>
      <c r="D68" s="51">
        <v>-6</v>
      </c>
      <c r="E68" s="51">
        <v>-1</v>
      </c>
      <c r="F68" s="51">
        <v>-3</v>
      </c>
      <c r="G68" s="51">
        <v>13</v>
      </c>
      <c r="H68" s="51">
        <v>0</v>
      </c>
      <c r="I68" s="51">
        <v>0</v>
      </c>
      <c r="J68" s="51">
        <v>38</v>
      </c>
      <c r="K68" s="52">
        <f>E68-D68</f>
        <v>5</v>
      </c>
      <c r="L68" s="52">
        <f>F68-D68</f>
        <v>3</v>
      </c>
      <c r="M68" s="52">
        <f>J68-C68</f>
        <v>29.5</v>
      </c>
      <c r="N68" s="51">
        <f>(G68+H68-I68+D68)*-1</f>
        <v>-7</v>
      </c>
      <c r="O68" s="55">
        <f>100*N68/M68</f>
        <v>-23.728813559322035</v>
      </c>
      <c r="P68" s="51">
        <f>-N68+L68</f>
        <v>10</v>
      </c>
      <c r="Q68" s="50" t="s">
        <v>44</v>
      </c>
      <c r="R68" s="50">
        <v>2019</v>
      </c>
      <c r="S68" s="50">
        <v>6</v>
      </c>
      <c r="T68" s="50">
        <v>21</v>
      </c>
    </row>
    <row r="69" spans="1:20" x14ac:dyDescent="0.25">
      <c r="A69" s="45" t="s">
        <v>43</v>
      </c>
      <c r="B69" s="54">
        <v>317</v>
      </c>
      <c r="C69" s="51">
        <v>8</v>
      </c>
      <c r="D69" s="51">
        <v>-5.5</v>
      </c>
      <c r="E69" s="51">
        <v>-1.5</v>
      </c>
      <c r="F69" s="51">
        <v>-3.5</v>
      </c>
      <c r="G69" s="51">
        <v>9</v>
      </c>
      <c r="H69" s="51">
        <v>0</v>
      </c>
      <c r="I69" s="51">
        <v>-2.5</v>
      </c>
      <c r="J69" s="51">
        <v>33</v>
      </c>
      <c r="K69" s="52">
        <f>E69-D69</f>
        <v>4</v>
      </c>
      <c r="L69" s="52">
        <f>F69-D69</f>
        <v>2</v>
      </c>
      <c r="M69" s="52">
        <f>J69-C69</f>
        <v>25</v>
      </c>
      <c r="N69" s="51">
        <f>(G69+H69-I69+D69)*-1</f>
        <v>-6</v>
      </c>
      <c r="O69" s="55">
        <f>100*N69/M69</f>
        <v>-24</v>
      </c>
      <c r="P69" s="51">
        <f>-N69+L69</f>
        <v>8</v>
      </c>
      <c r="Q69" s="50" t="s">
        <v>44</v>
      </c>
      <c r="R69" s="50">
        <v>2020</v>
      </c>
      <c r="S69" s="50">
        <v>5</v>
      </c>
      <c r="T69" s="50">
        <v>32</v>
      </c>
    </row>
    <row r="70" spans="1:20" x14ac:dyDescent="0.25">
      <c r="A70" s="45" t="s">
        <v>43</v>
      </c>
      <c r="B70" s="75">
        <v>317</v>
      </c>
      <c r="C70" s="50">
        <v>18.5</v>
      </c>
      <c r="D70" s="50">
        <v>-6.5</v>
      </c>
      <c r="E70" s="50">
        <v>-3</v>
      </c>
      <c r="F70" s="50">
        <v>-4.5</v>
      </c>
      <c r="G70" s="50">
        <v>7</v>
      </c>
      <c r="H70" s="50">
        <v>0</v>
      </c>
      <c r="I70" s="50">
        <v>-5.5</v>
      </c>
      <c r="J70" s="50">
        <v>33</v>
      </c>
      <c r="K70" s="50">
        <v>3.5</v>
      </c>
      <c r="L70" s="50">
        <v>2</v>
      </c>
      <c r="M70" s="50">
        <v>24.5</v>
      </c>
      <c r="N70" s="50">
        <v>-6</v>
      </c>
      <c r="O70" s="50">
        <v>-24.489795918367346</v>
      </c>
      <c r="P70" s="50">
        <v>8</v>
      </c>
      <c r="Q70" s="50" t="s">
        <v>44</v>
      </c>
      <c r="R70" s="50">
        <v>2021</v>
      </c>
      <c r="S70" s="50">
        <v>4</v>
      </c>
      <c r="T70" s="54">
        <v>43</v>
      </c>
    </row>
    <row r="71" spans="1:20" x14ac:dyDescent="0.25">
      <c r="A71" s="45" t="s">
        <v>43</v>
      </c>
      <c r="B71" s="71">
        <v>318</v>
      </c>
      <c r="C71" s="51">
        <v>10</v>
      </c>
      <c r="D71" s="51">
        <v>-6</v>
      </c>
      <c r="E71" s="51">
        <v>2</v>
      </c>
      <c r="F71" s="51">
        <v>-0.5</v>
      </c>
      <c r="G71" s="51">
        <v>13</v>
      </c>
      <c r="H71" s="51">
        <v>0</v>
      </c>
      <c r="I71" s="51">
        <v>2</v>
      </c>
      <c r="J71" s="51">
        <v>34.5</v>
      </c>
      <c r="K71" s="52">
        <f>E71-D71</f>
        <v>8</v>
      </c>
      <c r="L71" s="52">
        <f>F71-D71</f>
        <v>5.5</v>
      </c>
      <c r="M71" s="52">
        <f>J71-C71</f>
        <v>24.5</v>
      </c>
      <c r="N71" s="51">
        <f>(G71+H71-I71+D71)*-1</f>
        <v>-5</v>
      </c>
      <c r="O71" s="55">
        <f>100*N71/M71</f>
        <v>-20.408163265306122</v>
      </c>
      <c r="P71" s="51">
        <f>-N71+L71</f>
        <v>10.5</v>
      </c>
      <c r="Q71" s="50" t="s">
        <v>44</v>
      </c>
      <c r="R71" s="50">
        <v>2018</v>
      </c>
      <c r="S71" s="50">
        <v>5</v>
      </c>
      <c r="T71" s="50">
        <v>8</v>
      </c>
    </row>
    <row r="72" spans="1:20" x14ac:dyDescent="0.25">
      <c r="A72" s="45" t="s">
        <v>43</v>
      </c>
      <c r="B72" s="54">
        <v>318</v>
      </c>
      <c r="C72" s="51">
        <v>5.5</v>
      </c>
      <c r="D72" s="51">
        <v>-3.5</v>
      </c>
      <c r="E72" s="51">
        <v>3</v>
      </c>
      <c r="F72" s="51">
        <v>0</v>
      </c>
      <c r="G72" s="51">
        <v>10</v>
      </c>
      <c r="H72" s="51">
        <v>0</v>
      </c>
      <c r="I72" s="51">
        <v>-0.5</v>
      </c>
      <c r="J72" s="51">
        <v>29</v>
      </c>
      <c r="K72" s="52">
        <f>E72-D72</f>
        <v>6.5</v>
      </c>
      <c r="L72" s="52">
        <f>F72-D72</f>
        <v>3.5</v>
      </c>
      <c r="M72" s="52">
        <f>J72-C72</f>
        <v>23.5</v>
      </c>
      <c r="N72" s="51">
        <f>(G72+H72-I72+D72)*-1</f>
        <v>-7</v>
      </c>
      <c r="O72" s="55">
        <f>100*N72/M72</f>
        <v>-29.787234042553191</v>
      </c>
      <c r="P72" s="51">
        <f>-N72+L72</f>
        <v>10.5</v>
      </c>
      <c r="Q72" s="50" t="s">
        <v>44</v>
      </c>
      <c r="R72" s="50">
        <v>2019</v>
      </c>
      <c r="S72" s="50">
        <v>6</v>
      </c>
      <c r="T72" s="50">
        <v>21</v>
      </c>
    </row>
    <row r="73" spans="1:20" x14ac:dyDescent="0.25">
      <c r="A73" s="45" t="s">
        <v>43</v>
      </c>
      <c r="B73" s="54">
        <v>318</v>
      </c>
      <c r="C73" s="51">
        <v>8</v>
      </c>
      <c r="D73" s="51">
        <v>-4.5</v>
      </c>
      <c r="E73" s="51">
        <v>1</v>
      </c>
      <c r="F73" s="51">
        <v>-1.5</v>
      </c>
      <c r="G73" s="51">
        <v>9</v>
      </c>
      <c r="H73" s="51">
        <v>0</v>
      </c>
      <c r="I73" s="51">
        <v>-2</v>
      </c>
      <c r="J73" s="51">
        <v>31</v>
      </c>
      <c r="K73" s="52">
        <f>E73-D73</f>
        <v>5.5</v>
      </c>
      <c r="L73" s="52">
        <f>F73-D73</f>
        <v>3</v>
      </c>
      <c r="M73" s="52">
        <f>J73-C73</f>
        <v>23</v>
      </c>
      <c r="N73" s="51">
        <f>(G73+H73-I73+D73)*-1</f>
        <v>-6.5</v>
      </c>
      <c r="O73" s="55">
        <f>100*N73/M73</f>
        <v>-28.260869565217391</v>
      </c>
      <c r="P73" s="51">
        <f>-N73+L73</f>
        <v>9.5</v>
      </c>
      <c r="Q73" s="50" t="s">
        <v>44</v>
      </c>
      <c r="R73" s="50">
        <v>2020</v>
      </c>
      <c r="S73" s="50">
        <v>5</v>
      </c>
      <c r="T73" s="50">
        <v>32</v>
      </c>
    </row>
    <row r="74" spans="1:20" x14ac:dyDescent="0.25">
      <c r="A74" s="45" t="s">
        <v>43</v>
      </c>
      <c r="B74" s="75">
        <v>318</v>
      </c>
      <c r="C74" s="50">
        <v>10</v>
      </c>
      <c r="D74" s="50">
        <v>-4</v>
      </c>
      <c r="E74" s="50">
        <v>0</v>
      </c>
      <c r="F74" s="50">
        <v>-4</v>
      </c>
      <c r="G74" s="50">
        <v>8</v>
      </c>
      <c r="H74" s="50">
        <v>0</v>
      </c>
      <c r="I74" s="50">
        <v>-3.5</v>
      </c>
      <c r="J74" s="50">
        <v>27</v>
      </c>
      <c r="K74" s="50">
        <v>4</v>
      </c>
      <c r="L74" s="50">
        <v>0</v>
      </c>
      <c r="M74" s="50">
        <v>22</v>
      </c>
      <c r="N74" s="50">
        <v>-7.5</v>
      </c>
      <c r="O74" s="50">
        <v>-34.090909090909093</v>
      </c>
      <c r="P74" s="50">
        <v>7.5</v>
      </c>
      <c r="Q74" s="50" t="s">
        <v>44</v>
      </c>
      <c r="R74" s="50">
        <v>2021</v>
      </c>
      <c r="S74" s="50">
        <v>4</v>
      </c>
      <c r="T74" s="54">
        <v>43</v>
      </c>
    </row>
    <row r="75" spans="1:20" x14ac:dyDescent="0.25">
      <c r="A75" s="45" t="s">
        <v>43</v>
      </c>
      <c r="B75" s="72">
        <v>319</v>
      </c>
      <c r="C75" s="51">
        <v>8.5</v>
      </c>
      <c r="D75" s="51">
        <v>-5.5</v>
      </c>
      <c r="E75" s="51">
        <v>7</v>
      </c>
      <c r="F75" s="51">
        <v>1.5</v>
      </c>
      <c r="G75" s="51">
        <v>14.4</v>
      </c>
      <c r="H75" s="51">
        <v>0</v>
      </c>
      <c r="I75" s="51">
        <v>3</v>
      </c>
      <c r="J75" s="51">
        <v>30</v>
      </c>
      <c r="K75" s="52">
        <f>E75-D75</f>
        <v>12.5</v>
      </c>
      <c r="L75" s="52">
        <f>F75-D75</f>
        <v>7</v>
      </c>
      <c r="M75" s="59">
        <f>J75-C75</f>
        <v>21.5</v>
      </c>
      <c r="N75" s="51">
        <f>(G75+H75-I75+D75)*-1</f>
        <v>-5.9</v>
      </c>
      <c r="O75" s="63">
        <f>100*N75/M75</f>
        <v>-27.441860465116278</v>
      </c>
      <c r="P75" s="59">
        <f>-N75+L75</f>
        <v>12.9</v>
      </c>
      <c r="Q75" s="50" t="s">
        <v>44</v>
      </c>
      <c r="R75" s="50">
        <v>2018</v>
      </c>
      <c r="S75" s="50">
        <v>5</v>
      </c>
      <c r="T75" s="50">
        <v>8</v>
      </c>
    </row>
    <row r="76" spans="1:20" x14ac:dyDescent="0.25">
      <c r="A76" s="45" t="s">
        <v>43</v>
      </c>
      <c r="B76" s="60">
        <v>319</v>
      </c>
      <c r="C76" s="51">
        <v>3.5</v>
      </c>
      <c r="D76" s="51">
        <v>-4</v>
      </c>
      <c r="E76" s="51">
        <v>7</v>
      </c>
      <c r="F76" s="51">
        <v>1</v>
      </c>
      <c r="G76" s="51">
        <v>14.2</v>
      </c>
      <c r="H76" s="51">
        <v>0</v>
      </c>
      <c r="I76" s="51">
        <v>4.5</v>
      </c>
      <c r="J76" s="51">
        <v>35</v>
      </c>
      <c r="K76" s="52">
        <f>E76-D76</f>
        <v>11</v>
      </c>
      <c r="L76" s="52">
        <f>F76-D76</f>
        <v>5</v>
      </c>
      <c r="M76" s="59">
        <f>J76-C76</f>
        <v>31.5</v>
      </c>
      <c r="N76" s="51">
        <f>(G76+H76-I76+D76)*-1</f>
        <v>-5.6999999999999993</v>
      </c>
      <c r="O76" s="63">
        <f>100*N76/M76</f>
        <v>-18.095238095238091</v>
      </c>
      <c r="P76" s="59">
        <f>-N76+L76</f>
        <v>10.7</v>
      </c>
      <c r="Q76" s="50" t="s">
        <v>44</v>
      </c>
      <c r="R76" s="50">
        <v>2019</v>
      </c>
      <c r="S76" s="50">
        <v>6</v>
      </c>
      <c r="T76" s="50">
        <v>21</v>
      </c>
    </row>
    <row r="77" spans="1:20" x14ac:dyDescent="0.25">
      <c r="A77" s="45" t="s">
        <v>43</v>
      </c>
      <c r="B77" s="60">
        <v>319</v>
      </c>
      <c r="C77" s="51">
        <v>7</v>
      </c>
      <c r="D77" s="51">
        <v>-5</v>
      </c>
      <c r="E77" s="51">
        <v>4.5</v>
      </c>
      <c r="F77" s="51">
        <v>-0.5</v>
      </c>
      <c r="G77" s="51">
        <v>13</v>
      </c>
      <c r="H77" s="51">
        <v>0</v>
      </c>
      <c r="I77" s="51">
        <v>3</v>
      </c>
      <c r="J77" s="51">
        <v>35.5</v>
      </c>
      <c r="K77" s="52">
        <f>E77-D77</f>
        <v>9.5</v>
      </c>
      <c r="L77" s="52">
        <f>F77-D77</f>
        <v>4.5</v>
      </c>
      <c r="M77" s="59">
        <f>J77-C77</f>
        <v>28.5</v>
      </c>
      <c r="N77" s="51">
        <f>(G77+H77-I77+D77)*-1</f>
        <v>-5</v>
      </c>
      <c r="O77" s="63">
        <f>100*N77/M77</f>
        <v>-17.543859649122808</v>
      </c>
      <c r="P77" s="59">
        <f>-N77+L77</f>
        <v>9.5</v>
      </c>
      <c r="Q77" s="50" t="s">
        <v>44</v>
      </c>
      <c r="R77" s="50">
        <v>2020</v>
      </c>
      <c r="S77" s="50">
        <v>5</v>
      </c>
      <c r="T77" s="50">
        <v>32</v>
      </c>
    </row>
    <row r="78" spans="1:20" x14ac:dyDescent="0.25">
      <c r="A78" s="45" t="s">
        <v>43</v>
      </c>
      <c r="B78" s="75">
        <v>319</v>
      </c>
      <c r="C78" s="50">
        <v>11</v>
      </c>
      <c r="D78" s="50">
        <v>-4.5</v>
      </c>
      <c r="E78" s="50">
        <v>-0.5</v>
      </c>
      <c r="F78" s="50">
        <v>-1.5</v>
      </c>
      <c r="G78" s="50">
        <v>9</v>
      </c>
      <c r="H78" s="50">
        <v>0</v>
      </c>
      <c r="I78" s="50">
        <v>0.5</v>
      </c>
      <c r="J78" s="50">
        <v>32.5</v>
      </c>
      <c r="K78" s="50">
        <v>4</v>
      </c>
      <c r="L78" s="50">
        <v>3</v>
      </c>
      <c r="M78" s="50">
        <v>27.5</v>
      </c>
      <c r="N78" s="50">
        <v>-4</v>
      </c>
      <c r="O78" s="50">
        <v>-14.545454545454545</v>
      </c>
      <c r="P78" s="60">
        <v>7</v>
      </c>
      <c r="Q78" s="50" t="s">
        <v>44</v>
      </c>
      <c r="R78" s="50">
        <v>2021</v>
      </c>
      <c r="S78" s="50">
        <v>4</v>
      </c>
      <c r="T78" s="54">
        <v>43</v>
      </c>
    </row>
    <row r="79" spans="1:20" x14ac:dyDescent="0.25">
      <c r="A79" s="45" t="s">
        <v>43</v>
      </c>
      <c r="B79" s="71">
        <v>320</v>
      </c>
      <c r="C79" s="51">
        <v>14.5</v>
      </c>
      <c r="D79" s="51">
        <v>-5.5</v>
      </c>
      <c r="E79" s="51">
        <v>8</v>
      </c>
      <c r="F79" s="51">
        <v>2.5</v>
      </c>
      <c r="G79" s="51">
        <v>10</v>
      </c>
      <c r="H79" s="51">
        <v>0</v>
      </c>
      <c r="I79" s="51">
        <v>3.5</v>
      </c>
      <c r="J79" s="51">
        <v>33.5</v>
      </c>
      <c r="K79" s="52">
        <f>E79-D79</f>
        <v>13.5</v>
      </c>
      <c r="L79" s="52">
        <f>F79-D79</f>
        <v>8</v>
      </c>
      <c r="M79" s="52">
        <f>J79-C79</f>
        <v>19</v>
      </c>
      <c r="N79" s="51">
        <f>(G79+H79-I79+D79)*-1</f>
        <v>-1</v>
      </c>
      <c r="O79" s="55">
        <f>100*N79/M79</f>
        <v>-5.2631578947368425</v>
      </c>
      <c r="P79" s="51">
        <f>-N79+L79</f>
        <v>9</v>
      </c>
      <c r="Q79" s="50" t="s">
        <v>44</v>
      </c>
      <c r="R79" s="50">
        <v>2018</v>
      </c>
      <c r="S79" s="50">
        <v>5</v>
      </c>
      <c r="T79" s="50">
        <v>8</v>
      </c>
    </row>
    <row r="80" spans="1:20" x14ac:dyDescent="0.25">
      <c r="A80" s="45" t="s">
        <v>43</v>
      </c>
      <c r="B80" s="54">
        <v>320</v>
      </c>
      <c r="C80" s="51">
        <v>5</v>
      </c>
      <c r="D80" s="51">
        <v>-4.5</v>
      </c>
      <c r="E80" s="51">
        <v>7</v>
      </c>
      <c r="F80" s="51">
        <v>3.5</v>
      </c>
      <c r="G80" s="51">
        <v>9.4</v>
      </c>
      <c r="H80" s="51">
        <v>0</v>
      </c>
      <c r="I80" s="51">
        <v>5</v>
      </c>
      <c r="J80" s="51">
        <v>22.5</v>
      </c>
      <c r="K80" s="52">
        <f>E80-D80</f>
        <v>11.5</v>
      </c>
      <c r="L80" s="52">
        <f>F80-D80</f>
        <v>8</v>
      </c>
      <c r="M80" s="52">
        <f>J80-C80</f>
        <v>17.5</v>
      </c>
      <c r="N80" s="51">
        <f>(G80+H80-I80+D80)*-1</f>
        <v>9.9999999999999645E-2</v>
      </c>
      <c r="O80" s="55">
        <f>100*N80/M80</f>
        <v>0.5714285714285694</v>
      </c>
      <c r="P80" s="51">
        <f>-N80+L80</f>
        <v>7.9</v>
      </c>
      <c r="Q80" s="50" t="s">
        <v>44</v>
      </c>
      <c r="R80" s="50">
        <v>2019</v>
      </c>
      <c r="S80" s="50">
        <v>6</v>
      </c>
      <c r="T80" s="50">
        <v>21</v>
      </c>
    </row>
    <row r="81" spans="1:20" s="62" customFormat="1" x14ac:dyDescent="0.25">
      <c r="A81" s="45" t="s">
        <v>43</v>
      </c>
      <c r="B81" s="54">
        <v>320</v>
      </c>
      <c r="C81" s="51">
        <v>11</v>
      </c>
      <c r="D81" s="51">
        <v>-5</v>
      </c>
      <c r="E81" s="51">
        <v>5</v>
      </c>
      <c r="F81" s="51">
        <v>2</v>
      </c>
      <c r="G81" s="51">
        <v>10</v>
      </c>
      <c r="H81" s="51">
        <v>0</v>
      </c>
      <c r="I81" s="51">
        <v>5</v>
      </c>
      <c r="J81" s="51">
        <v>27</v>
      </c>
      <c r="K81" s="52">
        <f>E81-D81</f>
        <v>10</v>
      </c>
      <c r="L81" s="52">
        <f>F81-D81</f>
        <v>7</v>
      </c>
      <c r="M81" s="52">
        <f>J81-C81</f>
        <v>16</v>
      </c>
      <c r="N81" s="51">
        <f>(G81+H81-I81+D81)*-1</f>
        <v>0</v>
      </c>
      <c r="O81" s="55">
        <f>100*N81/M81</f>
        <v>0</v>
      </c>
      <c r="P81" s="51">
        <f>-N81+L81</f>
        <v>7</v>
      </c>
      <c r="Q81" s="50" t="s">
        <v>44</v>
      </c>
      <c r="R81" s="50">
        <v>2020</v>
      </c>
      <c r="S81" s="50">
        <v>5</v>
      </c>
      <c r="T81" s="50">
        <v>32</v>
      </c>
    </row>
    <row r="82" spans="1:20" s="62" customFormat="1" x14ac:dyDescent="0.25">
      <c r="A82" s="45" t="s">
        <v>43</v>
      </c>
      <c r="B82" s="75">
        <v>320</v>
      </c>
      <c r="C82" s="50">
        <v>7</v>
      </c>
      <c r="D82" s="50">
        <v>-4</v>
      </c>
      <c r="E82" s="50">
        <v>1.5</v>
      </c>
      <c r="F82" s="50">
        <v>0</v>
      </c>
      <c r="G82" s="50">
        <v>9</v>
      </c>
      <c r="H82" s="50">
        <v>0</v>
      </c>
      <c r="I82" s="50">
        <v>3.5</v>
      </c>
      <c r="J82" s="50">
        <v>23.5</v>
      </c>
      <c r="K82" s="50">
        <v>5.5</v>
      </c>
      <c r="L82" s="50">
        <v>4</v>
      </c>
      <c r="M82" s="50">
        <v>16.5</v>
      </c>
      <c r="N82" s="50">
        <v>-1.5</v>
      </c>
      <c r="O82" s="50">
        <v>-9.0909090909090917</v>
      </c>
      <c r="P82" s="50">
        <v>5.5</v>
      </c>
      <c r="Q82" s="50" t="s">
        <v>44</v>
      </c>
      <c r="R82" s="50">
        <v>2021</v>
      </c>
      <c r="S82" s="50">
        <v>4</v>
      </c>
      <c r="T82" s="54">
        <v>43</v>
      </c>
    </row>
    <row r="83" spans="1:20" s="62" customFormat="1" x14ac:dyDescent="0.25">
      <c r="A83" s="45" t="s">
        <v>43</v>
      </c>
      <c r="B83" s="71">
        <v>321</v>
      </c>
      <c r="C83" s="51">
        <v>17</v>
      </c>
      <c r="D83" s="51">
        <v>-5</v>
      </c>
      <c r="E83" s="51">
        <v>6.5</v>
      </c>
      <c r="F83" s="51">
        <v>4</v>
      </c>
      <c r="G83" s="51">
        <v>12</v>
      </c>
      <c r="H83" s="51">
        <v>0</v>
      </c>
      <c r="I83" s="51">
        <v>6.5</v>
      </c>
      <c r="J83" s="51">
        <v>39.5</v>
      </c>
      <c r="K83" s="52">
        <f>E83-D83</f>
        <v>11.5</v>
      </c>
      <c r="L83" s="52">
        <f>F83-D83</f>
        <v>9</v>
      </c>
      <c r="M83" s="52">
        <f>J83-C83</f>
        <v>22.5</v>
      </c>
      <c r="N83" s="51">
        <f>(G83+H83-I83+D83)*-1</f>
        <v>-0.5</v>
      </c>
      <c r="O83" s="55">
        <f>100*N83/M83</f>
        <v>-2.2222222222222223</v>
      </c>
      <c r="P83" s="51">
        <f>-N83+L83</f>
        <v>9.5</v>
      </c>
      <c r="Q83" s="50" t="s">
        <v>44</v>
      </c>
      <c r="R83" s="50">
        <v>2018</v>
      </c>
      <c r="S83" s="50">
        <v>5</v>
      </c>
      <c r="T83" s="50">
        <v>8</v>
      </c>
    </row>
    <row r="84" spans="1:20" s="62" customFormat="1" x14ac:dyDescent="0.25">
      <c r="A84" s="45" t="s">
        <v>43</v>
      </c>
      <c r="B84" s="54">
        <v>321</v>
      </c>
      <c r="C84" s="51">
        <v>6</v>
      </c>
      <c r="D84" s="51">
        <v>-3.5</v>
      </c>
      <c r="E84" s="51">
        <v>6.5</v>
      </c>
      <c r="F84" s="51">
        <v>4</v>
      </c>
      <c r="G84" s="51">
        <v>13</v>
      </c>
      <c r="H84" s="51">
        <v>0</v>
      </c>
      <c r="I84" s="51">
        <v>8</v>
      </c>
      <c r="J84" s="51">
        <v>25.5</v>
      </c>
      <c r="K84" s="52">
        <f>E84-D84</f>
        <v>10</v>
      </c>
      <c r="L84" s="52">
        <f>F84-D84</f>
        <v>7.5</v>
      </c>
      <c r="M84" s="52">
        <f>J84-C84</f>
        <v>19.5</v>
      </c>
      <c r="N84" s="51">
        <f>(G84+H84-I84+D84)*-1</f>
        <v>-1.5</v>
      </c>
      <c r="O84" s="55">
        <f>100*N84/M84</f>
        <v>-7.6923076923076925</v>
      </c>
      <c r="P84" s="51">
        <f>-N84+L84</f>
        <v>9</v>
      </c>
      <c r="Q84" s="50" t="s">
        <v>44</v>
      </c>
      <c r="R84" s="50">
        <v>2019</v>
      </c>
      <c r="S84" s="50">
        <v>6</v>
      </c>
      <c r="T84" s="50">
        <v>21</v>
      </c>
    </row>
    <row r="85" spans="1:20" s="62" customFormat="1" x14ac:dyDescent="0.25">
      <c r="A85" s="45" t="s">
        <v>43</v>
      </c>
      <c r="B85" s="54">
        <v>321</v>
      </c>
      <c r="C85" s="51">
        <v>7.5</v>
      </c>
      <c r="D85" s="51">
        <v>-4</v>
      </c>
      <c r="E85" s="51">
        <v>3.5</v>
      </c>
      <c r="F85" s="51">
        <v>3.5</v>
      </c>
      <c r="G85" s="51">
        <v>11</v>
      </c>
      <c r="H85" s="51">
        <v>0</v>
      </c>
      <c r="I85" s="51">
        <v>5.5</v>
      </c>
      <c r="J85" s="51">
        <v>23</v>
      </c>
      <c r="K85" s="52">
        <f>E85-D85</f>
        <v>7.5</v>
      </c>
      <c r="L85" s="52">
        <f>F85-D85</f>
        <v>7.5</v>
      </c>
      <c r="M85" s="52">
        <f>J85-C85</f>
        <v>15.5</v>
      </c>
      <c r="N85" s="51">
        <f>(G85+H85-I85+D85)*-1</f>
        <v>-1.5</v>
      </c>
      <c r="O85" s="55">
        <f>100*N85/M85</f>
        <v>-9.67741935483871</v>
      </c>
      <c r="P85" s="51">
        <f>-N85+L85</f>
        <v>9</v>
      </c>
      <c r="Q85" s="50" t="s">
        <v>44</v>
      </c>
      <c r="R85" s="50">
        <v>2020</v>
      </c>
      <c r="S85" s="50">
        <v>5</v>
      </c>
      <c r="T85" s="50">
        <v>32</v>
      </c>
    </row>
    <row r="86" spans="1:20" s="62" customFormat="1" x14ac:dyDescent="0.25">
      <c r="A86" s="45" t="s">
        <v>43</v>
      </c>
      <c r="B86" s="75">
        <v>321</v>
      </c>
      <c r="C86" s="50">
        <v>5.5</v>
      </c>
      <c r="D86" s="50">
        <v>-3.5</v>
      </c>
      <c r="E86" s="50">
        <v>2.5</v>
      </c>
      <c r="F86" s="50">
        <v>2.5</v>
      </c>
      <c r="G86" s="50">
        <v>9</v>
      </c>
      <c r="H86" s="50">
        <v>0</v>
      </c>
      <c r="I86" s="50">
        <v>3.5</v>
      </c>
      <c r="J86" s="50">
        <v>22</v>
      </c>
      <c r="K86" s="50">
        <v>6</v>
      </c>
      <c r="L86" s="50">
        <v>6</v>
      </c>
      <c r="M86" s="50">
        <v>16.5</v>
      </c>
      <c r="N86" s="50">
        <v>-2</v>
      </c>
      <c r="O86" s="50">
        <v>-12.121212121212121</v>
      </c>
      <c r="P86" s="50">
        <v>8</v>
      </c>
      <c r="Q86" s="50" t="s">
        <v>44</v>
      </c>
      <c r="R86" s="50">
        <v>2021</v>
      </c>
      <c r="S86" s="50">
        <v>4</v>
      </c>
      <c r="T86" s="54">
        <v>43</v>
      </c>
    </row>
    <row r="87" spans="1:20" s="62" customFormat="1" x14ac:dyDescent="0.25">
      <c r="A87" s="62" t="s">
        <v>43</v>
      </c>
      <c r="B87" s="71">
        <v>322</v>
      </c>
      <c r="C87" s="51">
        <v>15.5</v>
      </c>
      <c r="D87" s="51">
        <v>-3.5</v>
      </c>
      <c r="E87" s="51">
        <v>9.5</v>
      </c>
      <c r="F87" s="51">
        <v>7.5</v>
      </c>
      <c r="G87" s="51">
        <v>14.6</v>
      </c>
      <c r="H87" s="51">
        <v>0</v>
      </c>
      <c r="I87" s="51">
        <v>10</v>
      </c>
      <c r="J87" s="51">
        <v>36</v>
      </c>
      <c r="K87" s="51">
        <f>E87-D87</f>
        <v>13</v>
      </c>
      <c r="L87" s="51">
        <f>F87-D87</f>
        <v>11</v>
      </c>
      <c r="M87" s="51">
        <f>J87-C87</f>
        <v>20.5</v>
      </c>
      <c r="N87" s="51">
        <f>(G87+H87-I87+D87)*-1</f>
        <v>-1.0999999999999996</v>
      </c>
      <c r="O87" s="55">
        <f>100*N87/M87</f>
        <v>-5.3658536585365839</v>
      </c>
      <c r="P87" s="51">
        <f>-N87+L87</f>
        <v>12.1</v>
      </c>
      <c r="Q87" s="54" t="s">
        <v>44</v>
      </c>
      <c r="R87" s="54">
        <v>2018</v>
      </c>
      <c r="S87" s="54">
        <v>5</v>
      </c>
      <c r="T87" s="54">
        <v>8</v>
      </c>
    </row>
    <row r="88" spans="1:20" s="62" customFormat="1" x14ac:dyDescent="0.25">
      <c r="A88" s="62" t="s">
        <v>43</v>
      </c>
      <c r="B88" s="54">
        <v>322</v>
      </c>
      <c r="C88" s="51">
        <v>5.5</v>
      </c>
      <c r="D88" s="51">
        <v>-3.5</v>
      </c>
      <c r="E88" s="51">
        <v>7.5</v>
      </c>
      <c r="F88" s="51">
        <v>6.5</v>
      </c>
      <c r="G88" s="51">
        <v>12.6</v>
      </c>
      <c r="H88" s="51">
        <v>0</v>
      </c>
      <c r="I88" s="51">
        <v>9</v>
      </c>
      <c r="J88" s="51">
        <v>28.5</v>
      </c>
      <c r="K88" s="51">
        <f>E88-D88</f>
        <v>11</v>
      </c>
      <c r="L88" s="51">
        <f>F88-D88</f>
        <v>10</v>
      </c>
      <c r="M88" s="51">
        <f>J88-C88</f>
        <v>23</v>
      </c>
      <c r="N88" s="51">
        <f>(G88+H88-I88+D88)*-1</f>
        <v>-9.9999999999999645E-2</v>
      </c>
      <c r="O88" s="55">
        <f>100*N88/M88</f>
        <v>-0.43478260869565061</v>
      </c>
      <c r="P88" s="51">
        <f>-N88+L88</f>
        <v>10.1</v>
      </c>
      <c r="Q88" s="54" t="s">
        <v>44</v>
      </c>
      <c r="R88" s="54">
        <v>2019</v>
      </c>
      <c r="S88" s="54">
        <v>6</v>
      </c>
      <c r="T88" s="54">
        <v>21</v>
      </c>
    </row>
    <row r="89" spans="1:20" s="62" customFormat="1" x14ac:dyDescent="0.25">
      <c r="A89" s="62" t="s">
        <v>43</v>
      </c>
      <c r="B89" s="54">
        <v>322</v>
      </c>
      <c r="C89" s="51">
        <v>8</v>
      </c>
      <c r="D89" s="51">
        <v>-3.5</v>
      </c>
      <c r="E89" s="51">
        <v>9.5</v>
      </c>
      <c r="F89" s="51">
        <v>6</v>
      </c>
      <c r="G89" s="51">
        <v>14</v>
      </c>
      <c r="H89" s="51">
        <v>0</v>
      </c>
      <c r="I89" s="51">
        <v>9.5</v>
      </c>
      <c r="J89" s="51">
        <v>32</v>
      </c>
      <c r="K89" s="51">
        <f>E89-D89</f>
        <v>13</v>
      </c>
      <c r="L89" s="51">
        <f>F89-D89</f>
        <v>9.5</v>
      </c>
      <c r="M89" s="51">
        <f>J89-C89</f>
        <v>24</v>
      </c>
      <c r="N89" s="51">
        <f>(G89+H89-I89+D89)*-1</f>
        <v>-1</v>
      </c>
      <c r="O89" s="55">
        <f>100*N89/M89</f>
        <v>-4.166666666666667</v>
      </c>
      <c r="P89" s="51">
        <f>-N89+L89</f>
        <v>10.5</v>
      </c>
      <c r="Q89" s="54" t="s">
        <v>44</v>
      </c>
      <c r="R89" s="54">
        <v>2020</v>
      </c>
      <c r="S89" s="54">
        <v>5</v>
      </c>
      <c r="T89" s="54">
        <v>32</v>
      </c>
    </row>
    <row r="90" spans="1:20" s="62" customFormat="1" x14ac:dyDescent="0.25">
      <c r="A90" s="45" t="s">
        <v>43</v>
      </c>
      <c r="B90" s="75">
        <v>322</v>
      </c>
      <c r="C90" s="50">
        <v>12.5</v>
      </c>
      <c r="D90" s="50">
        <v>-3.5</v>
      </c>
      <c r="E90" s="50">
        <v>7.5</v>
      </c>
      <c r="F90" s="50">
        <v>5</v>
      </c>
      <c r="G90" s="50">
        <v>14</v>
      </c>
      <c r="H90" s="50">
        <v>0</v>
      </c>
      <c r="I90" s="50">
        <v>9</v>
      </c>
      <c r="J90" s="50">
        <v>33</v>
      </c>
      <c r="K90" s="50">
        <v>11</v>
      </c>
      <c r="L90" s="50">
        <v>8.5</v>
      </c>
      <c r="M90" s="50">
        <v>23.5</v>
      </c>
      <c r="N90" s="50">
        <v>-1.5</v>
      </c>
      <c r="O90" s="50">
        <v>-6.3829787234042552</v>
      </c>
      <c r="P90" s="50">
        <v>10</v>
      </c>
      <c r="Q90" s="50" t="s">
        <v>44</v>
      </c>
      <c r="R90" s="50">
        <v>2021</v>
      </c>
      <c r="S90" s="50">
        <v>4</v>
      </c>
      <c r="T90" s="54">
        <v>43</v>
      </c>
    </row>
    <row r="91" spans="1:20" x14ac:dyDescent="0.25">
      <c r="A91" s="45" t="s">
        <v>43</v>
      </c>
      <c r="B91" s="71">
        <v>323</v>
      </c>
      <c r="C91" s="51">
        <v>12.5</v>
      </c>
      <c r="D91" s="51">
        <v>-4</v>
      </c>
      <c r="E91" s="51">
        <v>10</v>
      </c>
      <c r="F91" s="51">
        <v>3.5</v>
      </c>
      <c r="G91" s="51">
        <v>14.9</v>
      </c>
      <c r="H91" s="51">
        <v>1</v>
      </c>
      <c r="I91" s="51">
        <v>11.5</v>
      </c>
      <c r="J91" s="51">
        <v>34</v>
      </c>
      <c r="K91" s="52">
        <f>E91-D91</f>
        <v>14</v>
      </c>
      <c r="L91" s="52">
        <f>F91-D91</f>
        <v>7.5</v>
      </c>
      <c r="M91" s="52">
        <f>J91-C91</f>
        <v>21.5</v>
      </c>
      <c r="N91" s="51">
        <f>(G91+H91-I91+D91)*-1</f>
        <v>-0.40000000000000036</v>
      </c>
      <c r="O91" s="55">
        <f>100*N91/M91</f>
        <v>-1.8604651162790715</v>
      </c>
      <c r="P91" s="59">
        <f>-N91+L91</f>
        <v>7.9</v>
      </c>
      <c r="Q91" s="50" t="s">
        <v>44</v>
      </c>
      <c r="R91" s="50">
        <v>2018</v>
      </c>
      <c r="S91" s="50">
        <v>5</v>
      </c>
      <c r="T91" s="50">
        <v>8</v>
      </c>
    </row>
    <row r="92" spans="1:20" x14ac:dyDescent="0.25">
      <c r="A92" s="45" t="s">
        <v>43</v>
      </c>
      <c r="B92" s="54">
        <v>323</v>
      </c>
      <c r="C92" s="51">
        <v>3.5</v>
      </c>
      <c r="D92" s="51">
        <v>-4</v>
      </c>
      <c r="E92" s="51">
        <v>9</v>
      </c>
      <c r="F92" s="51">
        <v>3</v>
      </c>
      <c r="G92" s="51">
        <v>14</v>
      </c>
      <c r="H92" s="51">
        <v>4.3</v>
      </c>
      <c r="I92" s="51">
        <v>11</v>
      </c>
      <c r="J92" s="51">
        <v>21</v>
      </c>
      <c r="K92" s="52">
        <f>E92-D92</f>
        <v>13</v>
      </c>
      <c r="L92" s="52">
        <f>F92-D92</f>
        <v>7</v>
      </c>
      <c r="M92" s="52">
        <f>J92-C92</f>
        <v>17.5</v>
      </c>
      <c r="N92" s="51">
        <f>(G92+H92-I92+D92)*-1</f>
        <v>-3.3000000000000007</v>
      </c>
      <c r="O92" s="55">
        <f>100*N92/M92</f>
        <v>-18.857142857142861</v>
      </c>
      <c r="P92" s="59">
        <f>-N92+L92</f>
        <v>10.3</v>
      </c>
      <c r="Q92" s="50" t="s">
        <v>44</v>
      </c>
      <c r="R92" s="50">
        <v>2019</v>
      </c>
      <c r="S92" s="50">
        <v>6</v>
      </c>
      <c r="T92" s="50">
        <v>21</v>
      </c>
    </row>
    <row r="93" spans="1:20" x14ac:dyDescent="0.25">
      <c r="A93" s="45" t="s">
        <v>43</v>
      </c>
      <c r="B93" s="54">
        <v>323</v>
      </c>
      <c r="C93" s="51">
        <v>9</v>
      </c>
      <c r="D93" s="51">
        <v>-4.5</v>
      </c>
      <c r="E93" s="51">
        <v>5.5</v>
      </c>
      <c r="F93" s="51">
        <v>4.5</v>
      </c>
      <c r="G93" s="51">
        <v>14.3</v>
      </c>
      <c r="H93" s="51">
        <v>0</v>
      </c>
      <c r="I93" s="51">
        <v>8.5</v>
      </c>
      <c r="J93" s="51">
        <v>29.5</v>
      </c>
      <c r="K93" s="52">
        <f>E93-D93</f>
        <v>10</v>
      </c>
      <c r="L93" s="52">
        <f>F93-D93</f>
        <v>9</v>
      </c>
      <c r="M93" s="52">
        <f>J93-C93</f>
        <v>20.5</v>
      </c>
      <c r="N93" s="51">
        <f>(G93+H93-I93+D93)*-1</f>
        <v>-1.3000000000000007</v>
      </c>
      <c r="O93" s="55">
        <f>100*N93/M93</f>
        <v>-6.3414634146341493</v>
      </c>
      <c r="P93" s="59">
        <f>-N93+L93</f>
        <v>10.3</v>
      </c>
      <c r="Q93" s="50" t="s">
        <v>44</v>
      </c>
      <c r="R93" s="50">
        <v>2020</v>
      </c>
      <c r="S93" s="50">
        <v>5</v>
      </c>
      <c r="T93" s="50">
        <v>32</v>
      </c>
    </row>
    <row r="94" spans="1:20" x14ac:dyDescent="0.25">
      <c r="A94" s="45" t="s">
        <v>43</v>
      </c>
      <c r="B94" s="75">
        <v>323</v>
      </c>
      <c r="C94" s="50">
        <v>7</v>
      </c>
      <c r="D94" s="50">
        <v>-4</v>
      </c>
      <c r="E94" s="50">
        <v>5.5</v>
      </c>
      <c r="F94" s="50">
        <v>4.5</v>
      </c>
      <c r="G94" s="50">
        <v>14.5</v>
      </c>
      <c r="H94" s="50">
        <v>0</v>
      </c>
      <c r="I94" s="50">
        <v>8</v>
      </c>
      <c r="J94" s="50">
        <v>24</v>
      </c>
      <c r="K94" s="50">
        <v>9.5</v>
      </c>
      <c r="L94" s="50">
        <v>8.5</v>
      </c>
      <c r="M94" s="50">
        <v>17</v>
      </c>
      <c r="N94" s="50">
        <v>-2.5</v>
      </c>
      <c r="O94" s="50">
        <v>-14.705882352941176</v>
      </c>
      <c r="P94" s="60">
        <v>11</v>
      </c>
      <c r="Q94" s="50" t="s">
        <v>44</v>
      </c>
      <c r="R94" s="50">
        <v>2021</v>
      </c>
      <c r="S94" s="50">
        <v>4</v>
      </c>
      <c r="T94" s="54">
        <v>43</v>
      </c>
    </row>
    <row r="95" spans="1:20" x14ac:dyDescent="0.25">
      <c r="A95" s="45" t="s">
        <v>43</v>
      </c>
      <c r="B95" s="71">
        <v>324</v>
      </c>
      <c r="C95" s="51">
        <v>16.5</v>
      </c>
      <c r="D95" s="51">
        <v>-5</v>
      </c>
      <c r="E95" s="51">
        <v>9</v>
      </c>
      <c r="F95" s="51">
        <v>4</v>
      </c>
      <c r="G95" s="51">
        <v>13</v>
      </c>
      <c r="H95" s="51">
        <v>0</v>
      </c>
      <c r="I95" s="51">
        <v>7</v>
      </c>
      <c r="J95" s="51">
        <v>42</v>
      </c>
      <c r="K95" s="52">
        <f>E95-D95</f>
        <v>14</v>
      </c>
      <c r="L95" s="52">
        <f>F95-D95</f>
        <v>9</v>
      </c>
      <c r="M95" s="52">
        <f>J95-C95</f>
        <v>25.5</v>
      </c>
      <c r="N95" s="51">
        <f>(G95+H95-I95+D95)*-1</f>
        <v>-1</v>
      </c>
      <c r="O95" s="55">
        <f>100*N95/M95</f>
        <v>-3.9215686274509802</v>
      </c>
      <c r="P95" s="51">
        <f>-N95+L95</f>
        <v>10</v>
      </c>
      <c r="Q95" s="50" t="s">
        <v>44</v>
      </c>
      <c r="R95" s="50">
        <v>2018</v>
      </c>
      <c r="S95" s="50">
        <v>5</v>
      </c>
      <c r="T95" s="50">
        <v>8</v>
      </c>
    </row>
    <row r="96" spans="1:20" x14ac:dyDescent="0.25">
      <c r="A96" s="45" t="s">
        <v>43</v>
      </c>
      <c r="B96" s="54">
        <v>324</v>
      </c>
      <c r="C96" s="51">
        <v>5.5</v>
      </c>
      <c r="D96" s="51">
        <v>-4</v>
      </c>
      <c r="E96" s="51">
        <v>8</v>
      </c>
      <c r="F96" s="51">
        <v>3.5</v>
      </c>
      <c r="G96" s="51">
        <v>13</v>
      </c>
      <c r="H96" s="51">
        <v>0</v>
      </c>
      <c r="I96" s="51">
        <v>7</v>
      </c>
      <c r="J96" s="51">
        <v>28</v>
      </c>
      <c r="K96" s="52">
        <f>E96-D96</f>
        <v>12</v>
      </c>
      <c r="L96" s="52">
        <f>F96-D96</f>
        <v>7.5</v>
      </c>
      <c r="M96" s="52">
        <f>J96-C96</f>
        <v>22.5</v>
      </c>
      <c r="N96" s="51">
        <f>(G96+H96-I96+D96)*-1</f>
        <v>-2</v>
      </c>
      <c r="O96" s="55">
        <f>100*N96/M96</f>
        <v>-8.8888888888888893</v>
      </c>
      <c r="P96" s="51">
        <f>-N96+L96</f>
        <v>9.5</v>
      </c>
      <c r="Q96" s="50" t="s">
        <v>44</v>
      </c>
      <c r="R96" s="50">
        <v>2019</v>
      </c>
      <c r="S96" s="50">
        <v>6</v>
      </c>
      <c r="T96" s="50">
        <v>21</v>
      </c>
    </row>
    <row r="97" spans="1:20" x14ac:dyDescent="0.25">
      <c r="A97" s="45" t="s">
        <v>43</v>
      </c>
      <c r="B97" s="54">
        <v>324</v>
      </c>
      <c r="C97" s="51">
        <v>7</v>
      </c>
      <c r="D97" s="51">
        <v>-4</v>
      </c>
      <c r="E97" s="51">
        <v>4</v>
      </c>
      <c r="F97" s="51">
        <v>3</v>
      </c>
      <c r="G97" s="51">
        <v>13</v>
      </c>
      <c r="H97" s="51">
        <v>0</v>
      </c>
      <c r="I97" s="51">
        <v>7</v>
      </c>
      <c r="J97" s="51">
        <v>30</v>
      </c>
      <c r="K97" s="52">
        <f>E97-D97</f>
        <v>8</v>
      </c>
      <c r="L97" s="52">
        <f>F97-D97</f>
        <v>7</v>
      </c>
      <c r="M97" s="52">
        <f>J97-C97</f>
        <v>23</v>
      </c>
      <c r="N97" s="51">
        <f>(G97+H97-I97+D97)*-1</f>
        <v>-2</v>
      </c>
      <c r="O97" s="55">
        <f>100*N97/M97</f>
        <v>-8.695652173913043</v>
      </c>
      <c r="P97" s="51">
        <f>-N97+L97</f>
        <v>9</v>
      </c>
      <c r="Q97" s="50" t="s">
        <v>44</v>
      </c>
      <c r="R97" s="50">
        <v>2020</v>
      </c>
      <c r="S97" s="50">
        <v>5</v>
      </c>
      <c r="T97" s="50">
        <v>32</v>
      </c>
    </row>
    <row r="98" spans="1:20" x14ac:dyDescent="0.25">
      <c r="A98" s="45" t="s">
        <v>43</v>
      </c>
      <c r="B98" s="75">
        <v>324</v>
      </c>
      <c r="C98" s="50">
        <v>8.5</v>
      </c>
      <c r="D98" s="50">
        <v>-3.5</v>
      </c>
      <c r="E98" s="50">
        <v>5</v>
      </c>
      <c r="F98" s="50">
        <v>2.5</v>
      </c>
      <c r="G98" s="50">
        <v>11</v>
      </c>
      <c r="H98" s="50">
        <v>0</v>
      </c>
      <c r="I98" s="50">
        <v>5.5</v>
      </c>
      <c r="J98" s="50">
        <v>26.5</v>
      </c>
      <c r="K98" s="50">
        <v>8.5</v>
      </c>
      <c r="L98" s="50">
        <v>6</v>
      </c>
      <c r="M98" s="50">
        <v>21.5</v>
      </c>
      <c r="N98" s="50">
        <v>-2</v>
      </c>
      <c r="O98" s="50">
        <v>-9.3023255813953494</v>
      </c>
      <c r="P98" s="50">
        <v>8</v>
      </c>
      <c r="Q98" s="50" t="s">
        <v>44</v>
      </c>
      <c r="R98" s="50">
        <v>2021</v>
      </c>
      <c r="S98" s="50">
        <v>4</v>
      </c>
      <c r="T98" s="54">
        <v>43</v>
      </c>
    </row>
    <row r="99" spans="1:20" x14ac:dyDescent="0.25">
      <c r="A99" s="45" t="s">
        <v>43</v>
      </c>
      <c r="B99" s="71">
        <v>325</v>
      </c>
      <c r="C99" s="51">
        <v>24</v>
      </c>
      <c r="D99" s="51">
        <v>-4.5</v>
      </c>
      <c r="E99" s="51">
        <v>9.5</v>
      </c>
      <c r="F99" s="51">
        <v>3.5</v>
      </c>
      <c r="G99" s="51">
        <v>12</v>
      </c>
      <c r="H99" s="51">
        <v>0</v>
      </c>
      <c r="I99" s="51">
        <v>7</v>
      </c>
      <c r="J99" s="51">
        <v>36</v>
      </c>
      <c r="K99" s="52">
        <f>E99-D99</f>
        <v>14</v>
      </c>
      <c r="L99" s="52">
        <f>F99-D99</f>
        <v>8</v>
      </c>
      <c r="M99" s="52">
        <f>J99-C99</f>
        <v>12</v>
      </c>
      <c r="N99" s="51">
        <f>(G99+H99-I99+D99)*-1</f>
        <v>-0.5</v>
      </c>
      <c r="O99" s="55">
        <f>100*N99/M99</f>
        <v>-4.166666666666667</v>
      </c>
      <c r="P99" s="51">
        <f>-N99+L99</f>
        <v>8.5</v>
      </c>
      <c r="Q99" s="50" t="s">
        <v>44</v>
      </c>
      <c r="R99" s="50">
        <v>2018</v>
      </c>
      <c r="S99" s="50">
        <v>5</v>
      </c>
      <c r="T99" s="50">
        <v>8</v>
      </c>
    </row>
    <row r="100" spans="1:20" x14ac:dyDescent="0.25">
      <c r="A100" s="45" t="s">
        <v>43</v>
      </c>
      <c r="B100" s="54">
        <v>325</v>
      </c>
      <c r="C100" s="51">
        <v>9</v>
      </c>
      <c r="D100" s="51">
        <v>-4.5</v>
      </c>
      <c r="E100" s="51">
        <v>9</v>
      </c>
      <c r="F100" s="51">
        <v>3</v>
      </c>
      <c r="G100" s="51">
        <v>13</v>
      </c>
      <c r="H100" s="51">
        <v>0</v>
      </c>
      <c r="I100" s="51">
        <v>7</v>
      </c>
      <c r="J100" s="51">
        <v>21.5</v>
      </c>
      <c r="K100" s="52">
        <f>E100-D100</f>
        <v>13.5</v>
      </c>
      <c r="L100" s="52">
        <f>F100-D100</f>
        <v>7.5</v>
      </c>
      <c r="M100" s="52">
        <f>J100-C100</f>
        <v>12.5</v>
      </c>
      <c r="N100" s="51">
        <f>(G100+H100-I100+D100)*-1</f>
        <v>-1.5</v>
      </c>
      <c r="O100" s="55">
        <f>100*N100/M100</f>
        <v>-12</v>
      </c>
      <c r="P100" s="51">
        <f>-N100+L100</f>
        <v>9</v>
      </c>
      <c r="Q100" s="50" t="s">
        <v>44</v>
      </c>
      <c r="R100" s="50">
        <v>2019</v>
      </c>
      <c r="S100" s="50">
        <v>6</v>
      </c>
      <c r="T100" s="50">
        <v>21</v>
      </c>
    </row>
    <row r="101" spans="1:20" x14ac:dyDescent="0.25">
      <c r="A101" s="45" t="s">
        <v>43</v>
      </c>
      <c r="B101" s="54">
        <v>325</v>
      </c>
      <c r="C101" s="51">
        <v>9</v>
      </c>
      <c r="D101" s="51">
        <v>-4</v>
      </c>
      <c r="E101" s="51">
        <v>8</v>
      </c>
      <c r="F101" s="51">
        <v>3</v>
      </c>
      <c r="G101" s="51">
        <v>11</v>
      </c>
      <c r="H101" s="51">
        <v>0</v>
      </c>
      <c r="I101" s="51">
        <v>5.5</v>
      </c>
      <c r="J101" s="51">
        <v>20</v>
      </c>
      <c r="K101" s="52">
        <f>E101-D101</f>
        <v>12</v>
      </c>
      <c r="L101" s="52">
        <f>F101-D101</f>
        <v>7</v>
      </c>
      <c r="M101" s="52">
        <f>J101-C101</f>
        <v>11</v>
      </c>
      <c r="N101" s="51">
        <f>(G101+H101-I101+D101)*-1</f>
        <v>-1.5</v>
      </c>
      <c r="O101" s="55">
        <f>100*N101/M101</f>
        <v>-13.636363636363637</v>
      </c>
      <c r="P101" s="51">
        <f>-N101+L101</f>
        <v>8.5</v>
      </c>
      <c r="Q101" s="50" t="s">
        <v>44</v>
      </c>
      <c r="R101" s="50">
        <v>2020</v>
      </c>
      <c r="S101" s="50">
        <v>5</v>
      </c>
      <c r="T101" s="50">
        <v>32</v>
      </c>
    </row>
    <row r="102" spans="1:20" x14ac:dyDescent="0.25">
      <c r="A102" s="45" t="s">
        <v>43</v>
      </c>
      <c r="B102" s="75">
        <v>325</v>
      </c>
      <c r="C102" s="50">
        <v>9</v>
      </c>
      <c r="D102" s="50">
        <v>-4.5</v>
      </c>
      <c r="E102" s="50">
        <v>6.5</v>
      </c>
      <c r="F102" s="50">
        <v>3</v>
      </c>
      <c r="G102" s="50">
        <v>10.5</v>
      </c>
      <c r="H102" s="50">
        <v>0</v>
      </c>
      <c r="I102" s="50">
        <v>4.5</v>
      </c>
      <c r="J102" s="50">
        <v>19</v>
      </c>
      <c r="K102" s="50">
        <v>11</v>
      </c>
      <c r="L102" s="50">
        <v>7.5</v>
      </c>
      <c r="M102" s="50">
        <v>10</v>
      </c>
      <c r="N102" s="50">
        <v>-1.5</v>
      </c>
      <c r="O102" s="50">
        <v>-15</v>
      </c>
      <c r="P102" s="50">
        <v>9</v>
      </c>
      <c r="Q102" s="50" t="s">
        <v>44</v>
      </c>
      <c r="R102" s="50">
        <v>2021</v>
      </c>
      <c r="S102" s="50">
        <v>4</v>
      </c>
      <c r="T102" s="54">
        <v>43</v>
      </c>
    </row>
    <row r="103" spans="1:20" x14ac:dyDescent="0.25">
      <c r="A103" s="45" t="s">
        <v>43</v>
      </c>
      <c r="B103" s="71">
        <v>326</v>
      </c>
      <c r="C103" s="51">
        <v>18</v>
      </c>
      <c r="D103" s="51">
        <v>-2.5</v>
      </c>
      <c r="E103" s="51">
        <v>9</v>
      </c>
      <c r="F103" s="51">
        <v>6</v>
      </c>
      <c r="G103" s="51">
        <v>9.6</v>
      </c>
      <c r="H103" s="51">
        <v>0</v>
      </c>
      <c r="I103" s="51">
        <v>8</v>
      </c>
      <c r="J103" s="51">
        <v>35</v>
      </c>
      <c r="K103" s="52">
        <f>E103-D103</f>
        <v>11.5</v>
      </c>
      <c r="L103" s="52">
        <f>F103-D103</f>
        <v>8.5</v>
      </c>
      <c r="M103" s="52">
        <f>J103-C103</f>
        <v>17</v>
      </c>
      <c r="N103" s="51">
        <f>(G103+H103-I103+D103)*-1</f>
        <v>0.90000000000000036</v>
      </c>
      <c r="O103" s="55">
        <f>100*N103/M103</f>
        <v>5.2941176470588251</v>
      </c>
      <c r="P103" s="51">
        <f>-N103+L103</f>
        <v>7.6</v>
      </c>
      <c r="Q103" s="50" t="s">
        <v>44</v>
      </c>
      <c r="R103" s="50">
        <v>2018</v>
      </c>
      <c r="S103" s="50">
        <v>5</v>
      </c>
      <c r="T103" s="50">
        <v>8</v>
      </c>
    </row>
    <row r="104" spans="1:20" x14ac:dyDescent="0.25">
      <c r="A104" s="45" t="s">
        <v>43</v>
      </c>
      <c r="B104" s="54">
        <v>326</v>
      </c>
      <c r="C104" s="51">
        <v>9.5</v>
      </c>
      <c r="D104" s="51">
        <v>-3</v>
      </c>
      <c r="E104" s="51">
        <v>7.5</v>
      </c>
      <c r="F104" s="51">
        <v>5</v>
      </c>
      <c r="G104" s="51">
        <v>12</v>
      </c>
      <c r="H104" s="51">
        <v>0</v>
      </c>
      <c r="I104" s="51">
        <v>10</v>
      </c>
      <c r="J104" s="51">
        <v>30.5</v>
      </c>
      <c r="K104" s="52">
        <f>E104-D104</f>
        <v>10.5</v>
      </c>
      <c r="L104" s="52">
        <f>F104-D104</f>
        <v>8</v>
      </c>
      <c r="M104" s="52">
        <f>J104-C104</f>
        <v>21</v>
      </c>
      <c r="N104" s="51">
        <f>(G104+H104-I104+D104)*-1</f>
        <v>1</v>
      </c>
      <c r="O104" s="55">
        <f>100*N104/M104</f>
        <v>4.7619047619047619</v>
      </c>
      <c r="P104" s="51">
        <f>-N104+L104</f>
        <v>7</v>
      </c>
      <c r="Q104" s="50" t="s">
        <v>44</v>
      </c>
      <c r="R104" s="50">
        <v>2019</v>
      </c>
      <c r="S104" s="50">
        <v>6</v>
      </c>
      <c r="T104" s="50">
        <v>21</v>
      </c>
    </row>
    <row r="105" spans="1:20" x14ac:dyDescent="0.25">
      <c r="A105" s="45" t="s">
        <v>43</v>
      </c>
      <c r="B105" s="54">
        <v>326</v>
      </c>
      <c r="C105" s="51">
        <v>9</v>
      </c>
      <c r="D105" s="51">
        <v>-3</v>
      </c>
      <c r="E105" s="51">
        <v>5.5</v>
      </c>
      <c r="F105" s="51">
        <v>4.5</v>
      </c>
      <c r="G105" s="51">
        <v>10</v>
      </c>
      <c r="H105" s="51">
        <v>0</v>
      </c>
      <c r="I105" s="51">
        <v>7.5</v>
      </c>
      <c r="J105" s="51">
        <v>25</v>
      </c>
      <c r="K105" s="52">
        <f>E105-D105</f>
        <v>8.5</v>
      </c>
      <c r="L105" s="52">
        <f>F105-D105</f>
        <v>7.5</v>
      </c>
      <c r="M105" s="52">
        <f>J105-C105</f>
        <v>16</v>
      </c>
      <c r="N105" s="51">
        <f>(G105+H105-I105+D105)*-1</f>
        <v>0.5</v>
      </c>
      <c r="O105" s="55">
        <f>100*N105/M105</f>
        <v>3.125</v>
      </c>
      <c r="P105" s="51">
        <f>-N105+L105</f>
        <v>7</v>
      </c>
      <c r="Q105" s="50" t="s">
        <v>44</v>
      </c>
      <c r="R105" s="50">
        <v>2020</v>
      </c>
      <c r="S105" s="50">
        <v>5</v>
      </c>
      <c r="T105" s="50">
        <v>32</v>
      </c>
    </row>
    <row r="106" spans="1:20" x14ac:dyDescent="0.25">
      <c r="A106" s="45" t="s">
        <v>43</v>
      </c>
      <c r="B106" s="75">
        <v>326</v>
      </c>
      <c r="C106" s="50">
        <v>9</v>
      </c>
      <c r="D106" s="50">
        <v>-3</v>
      </c>
      <c r="E106" s="50">
        <v>4</v>
      </c>
      <c r="F106" s="50">
        <v>4</v>
      </c>
      <c r="G106" s="50">
        <v>8</v>
      </c>
      <c r="H106" s="50">
        <v>0</v>
      </c>
      <c r="I106" s="50">
        <v>5.5</v>
      </c>
      <c r="J106" s="50">
        <v>25</v>
      </c>
      <c r="K106" s="50">
        <v>7</v>
      </c>
      <c r="L106" s="50">
        <v>7</v>
      </c>
      <c r="M106" s="50">
        <v>16</v>
      </c>
      <c r="N106" s="50">
        <v>0.5</v>
      </c>
      <c r="O106" s="50">
        <v>3.125</v>
      </c>
      <c r="P106" s="50">
        <v>6.5</v>
      </c>
      <c r="Q106" s="50" t="s">
        <v>44</v>
      </c>
      <c r="R106" s="50">
        <v>2021</v>
      </c>
      <c r="S106" s="50">
        <v>4</v>
      </c>
      <c r="T106" s="54">
        <v>43</v>
      </c>
    </row>
    <row r="107" spans="1:20" x14ac:dyDescent="0.25">
      <c r="A107" s="62" t="s">
        <v>43</v>
      </c>
      <c r="B107" s="71">
        <v>327</v>
      </c>
      <c r="C107" s="51">
        <v>17.5</v>
      </c>
      <c r="D107" s="51">
        <v>0</v>
      </c>
      <c r="E107" s="51">
        <v>12</v>
      </c>
      <c r="F107" s="51">
        <v>9.5</v>
      </c>
      <c r="G107" s="51">
        <v>8</v>
      </c>
      <c r="H107" s="51">
        <v>0</v>
      </c>
      <c r="I107" s="51">
        <v>15</v>
      </c>
      <c r="J107" s="51">
        <v>39</v>
      </c>
      <c r="K107" s="51">
        <f>E107-D107</f>
        <v>12</v>
      </c>
      <c r="L107" s="51">
        <f>F107-D107</f>
        <v>9.5</v>
      </c>
      <c r="M107" s="51">
        <f>J107-C107</f>
        <v>21.5</v>
      </c>
      <c r="N107" s="51">
        <f>(G107+H107-I107+D107)*-1</f>
        <v>7</v>
      </c>
      <c r="O107" s="55">
        <f>100*N107/M107</f>
        <v>32.558139534883722</v>
      </c>
      <c r="P107" s="51">
        <f>-N107+L107</f>
        <v>2.5</v>
      </c>
      <c r="Q107" s="54" t="s">
        <v>44</v>
      </c>
      <c r="R107" s="54">
        <v>2018</v>
      </c>
      <c r="S107" s="54">
        <v>5</v>
      </c>
      <c r="T107" s="54">
        <v>8</v>
      </c>
    </row>
    <row r="108" spans="1:20" x14ac:dyDescent="0.25">
      <c r="A108" s="62" t="s">
        <v>43</v>
      </c>
      <c r="B108" s="54">
        <v>327</v>
      </c>
      <c r="C108" s="51">
        <v>4.5</v>
      </c>
      <c r="D108" s="51">
        <v>-2.5</v>
      </c>
      <c r="E108" s="51">
        <v>8</v>
      </c>
      <c r="F108" s="51">
        <v>5.5</v>
      </c>
      <c r="G108" s="51">
        <v>9</v>
      </c>
      <c r="H108" s="51">
        <v>0</v>
      </c>
      <c r="I108" s="51">
        <v>13</v>
      </c>
      <c r="J108" s="51">
        <v>27.5</v>
      </c>
      <c r="K108" s="51">
        <f>E108-D108</f>
        <v>10.5</v>
      </c>
      <c r="L108" s="51">
        <f>F108-D108</f>
        <v>8</v>
      </c>
      <c r="M108" s="51">
        <f>J108-C108</f>
        <v>23</v>
      </c>
      <c r="N108" s="51">
        <f>(G108+H108-I108+D108)*-1</f>
        <v>6.5</v>
      </c>
      <c r="O108" s="55">
        <f>100*N108/M108</f>
        <v>28.260869565217391</v>
      </c>
      <c r="P108" s="51">
        <f>-N108+L108</f>
        <v>1.5</v>
      </c>
      <c r="Q108" s="54" t="s">
        <v>44</v>
      </c>
      <c r="R108" s="54">
        <v>2019</v>
      </c>
      <c r="S108" s="54">
        <v>6</v>
      </c>
      <c r="T108" s="54">
        <v>21</v>
      </c>
    </row>
    <row r="109" spans="1:20" x14ac:dyDescent="0.25">
      <c r="A109" s="62" t="s">
        <v>43</v>
      </c>
      <c r="B109" s="54">
        <v>327</v>
      </c>
      <c r="C109" s="51">
        <v>6.5</v>
      </c>
      <c r="D109" s="51">
        <v>-2</v>
      </c>
      <c r="E109" s="51">
        <v>10</v>
      </c>
      <c r="F109" s="51">
        <v>6</v>
      </c>
      <c r="G109" s="51">
        <v>8</v>
      </c>
      <c r="H109" s="51">
        <v>0</v>
      </c>
      <c r="I109" s="51">
        <v>11</v>
      </c>
      <c r="J109" s="51">
        <v>27</v>
      </c>
      <c r="K109" s="51">
        <f>E109-D109</f>
        <v>12</v>
      </c>
      <c r="L109" s="51">
        <f>F109-D109</f>
        <v>8</v>
      </c>
      <c r="M109" s="51">
        <f>J109-C109</f>
        <v>20.5</v>
      </c>
      <c r="N109" s="51">
        <f>(G109+H109-I109+D109)*-1</f>
        <v>5</v>
      </c>
      <c r="O109" s="55">
        <f>100*N109/M109</f>
        <v>24.390243902439025</v>
      </c>
      <c r="P109" s="51">
        <f>-N109+L109</f>
        <v>3</v>
      </c>
      <c r="Q109" s="54" t="s">
        <v>44</v>
      </c>
      <c r="R109" s="54">
        <v>2020</v>
      </c>
      <c r="S109" s="54">
        <v>5</v>
      </c>
      <c r="T109" s="54">
        <v>32</v>
      </c>
    </row>
    <row r="110" spans="1:20" x14ac:dyDescent="0.25">
      <c r="A110" s="45" t="s">
        <v>43</v>
      </c>
      <c r="B110" s="75">
        <v>327</v>
      </c>
      <c r="C110" s="50">
        <v>5</v>
      </c>
      <c r="D110" s="50">
        <v>-2</v>
      </c>
      <c r="E110" s="50">
        <v>4.5</v>
      </c>
      <c r="F110" s="50">
        <v>4.5</v>
      </c>
      <c r="G110" s="50">
        <v>8</v>
      </c>
      <c r="H110" s="50">
        <v>0</v>
      </c>
      <c r="I110" s="50">
        <v>9.5</v>
      </c>
      <c r="J110" s="50">
        <v>26</v>
      </c>
      <c r="K110" s="50">
        <v>6.5</v>
      </c>
      <c r="L110" s="50">
        <v>6.5</v>
      </c>
      <c r="M110" s="50">
        <v>21</v>
      </c>
      <c r="N110" s="50">
        <v>3.5</v>
      </c>
      <c r="O110" s="50">
        <v>16.666666666666668</v>
      </c>
      <c r="P110" s="50">
        <v>3</v>
      </c>
      <c r="Q110" s="50" t="s">
        <v>44</v>
      </c>
      <c r="R110" s="50">
        <v>2021</v>
      </c>
      <c r="S110" s="50">
        <v>4</v>
      </c>
      <c r="T110" s="54">
        <v>43</v>
      </c>
    </row>
    <row r="111" spans="1:20" x14ac:dyDescent="0.25">
      <c r="A111" s="62" t="s">
        <v>43</v>
      </c>
      <c r="B111" s="71">
        <v>328</v>
      </c>
      <c r="C111" s="51">
        <v>14.5</v>
      </c>
      <c r="D111" s="51">
        <v>-1</v>
      </c>
      <c r="E111" s="51">
        <v>13.5</v>
      </c>
      <c r="F111" s="51">
        <v>10</v>
      </c>
      <c r="G111" s="51">
        <v>9.5</v>
      </c>
      <c r="H111" s="51">
        <v>0</v>
      </c>
      <c r="I111" s="51">
        <v>16</v>
      </c>
      <c r="J111" s="51">
        <v>37</v>
      </c>
      <c r="K111" s="51">
        <f>E111-D111</f>
        <v>14.5</v>
      </c>
      <c r="L111" s="51">
        <f>F111-D111</f>
        <v>11</v>
      </c>
      <c r="M111" s="51">
        <f>J111-C111</f>
        <v>22.5</v>
      </c>
      <c r="N111" s="51">
        <f>(G111+H111-I111+D111)*-1</f>
        <v>7.5</v>
      </c>
      <c r="O111" s="55">
        <f>100*N111/M111</f>
        <v>33.333333333333336</v>
      </c>
      <c r="P111" s="59">
        <f>-N111+L111</f>
        <v>3.5</v>
      </c>
      <c r="Q111" s="54" t="s">
        <v>44</v>
      </c>
      <c r="R111" s="54">
        <v>2018</v>
      </c>
      <c r="S111" s="54">
        <v>5</v>
      </c>
      <c r="T111" s="54">
        <v>8</v>
      </c>
    </row>
    <row r="112" spans="1:20" x14ac:dyDescent="0.25">
      <c r="A112" s="62" t="s">
        <v>43</v>
      </c>
      <c r="B112" s="54">
        <v>328</v>
      </c>
      <c r="C112" s="51">
        <v>3.5</v>
      </c>
      <c r="D112" s="51">
        <v>-1.5</v>
      </c>
      <c r="E112" s="51">
        <v>11.5</v>
      </c>
      <c r="F112" s="51">
        <v>6.5</v>
      </c>
      <c r="G112" s="51">
        <v>12</v>
      </c>
      <c r="H112" s="51">
        <v>0</v>
      </c>
      <c r="I112" s="51">
        <v>18</v>
      </c>
      <c r="J112" s="51">
        <v>26.5</v>
      </c>
      <c r="K112" s="51">
        <f>E112-D112</f>
        <v>13</v>
      </c>
      <c r="L112" s="51">
        <f>F112-D112</f>
        <v>8</v>
      </c>
      <c r="M112" s="51">
        <f>J112-C112</f>
        <v>23</v>
      </c>
      <c r="N112" s="51">
        <f>(G112+H112-I112+D112)*-1</f>
        <v>7.5</v>
      </c>
      <c r="O112" s="55">
        <f>100*N112/M112</f>
        <v>32.608695652173914</v>
      </c>
      <c r="P112" s="59">
        <f>-N112+L112</f>
        <v>0.5</v>
      </c>
      <c r="Q112" s="54" t="s">
        <v>44</v>
      </c>
      <c r="R112" s="54">
        <v>2019</v>
      </c>
      <c r="S112" s="54">
        <v>6</v>
      </c>
      <c r="T112" s="54">
        <v>21</v>
      </c>
    </row>
    <row r="113" spans="1:20" x14ac:dyDescent="0.25">
      <c r="A113" s="62" t="s">
        <v>43</v>
      </c>
      <c r="B113" s="54">
        <v>328</v>
      </c>
      <c r="C113" s="51">
        <v>5</v>
      </c>
      <c r="D113" s="51">
        <v>-1.5</v>
      </c>
      <c r="E113" s="51">
        <v>11</v>
      </c>
      <c r="F113" s="51">
        <v>8</v>
      </c>
      <c r="G113" s="51">
        <v>10</v>
      </c>
      <c r="H113" s="51">
        <v>0</v>
      </c>
      <c r="I113" s="51">
        <v>16</v>
      </c>
      <c r="J113" s="51">
        <v>26.5</v>
      </c>
      <c r="K113" s="51">
        <f>E113-D113</f>
        <v>12.5</v>
      </c>
      <c r="L113" s="51">
        <f>F113-D113</f>
        <v>9.5</v>
      </c>
      <c r="M113" s="51">
        <f>J113-C113</f>
        <v>21.5</v>
      </c>
      <c r="N113" s="51">
        <f>(G113+H113-I113+D113)*-1</f>
        <v>7.5</v>
      </c>
      <c r="O113" s="55">
        <f>100*N113/M113</f>
        <v>34.883720930232556</v>
      </c>
      <c r="P113" s="59">
        <f>-N113+L113</f>
        <v>2</v>
      </c>
      <c r="Q113" s="54" t="s">
        <v>44</v>
      </c>
      <c r="R113" s="54">
        <v>2020</v>
      </c>
      <c r="S113" s="54">
        <v>5</v>
      </c>
      <c r="T113" s="54">
        <v>32</v>
      </c>
    </row>
    <row r="114" spans="1:20" x14ac:dyDescent="0.25">
      <c r="A114" s="45" t="s">
        <v>43</v>
      </c>
      <c r="B114" s="75">
        <v>328</v>
      </c>
      <c r="C114" s="50">
        <v>4.5</v>
      </c>
      <c r="D114" s="50">
        <v>-1</v>
      </c>
      <c r="E114" s="50">
        <v>10</v>
      </c>
      <c r="F114" s="50">
        <v>7.5</v>
      </c>
      <c r="G114" s="50">
        <v>9</v>
      </c>
      <c r="H114" s="50">
        <v>0</v>
      </c>
      <c r="I114" s="50">
        <v>14.5</v>
      </c>
      <c r="J114" s="50">
        <v>22</v>
      </c>
      <c r="K114" s="50">
        <v>11</v>
      </c>
      <c r="L114" s="50">
        <v>8.5</v>
      </c>
      <c r="M114" s="50">
        <v>17.5</v>
      </c>
      <c r="N114" s="50">
        <v>6.5</v>
      </c>
      <c r="O114" s="50">
        <v>37.142857142857146</v>
      </c>
      <c r="P114" s="60">
        <v>2</v>
      </c>
      <c r="Q114" s="50" t="s">
        <v>44</v>
      </c>
      <c r="R114" s="50">
        <v>2021</v>
      </c>
      <c r="S114" s="50">
        <v>4</v>
      </c>
      <c r="T114" s="54">
        <v>43</v>
      </c>
    </row>
    <row r="115" spans="1:20" x14ac:dyDescent="0.25">
      <c r="A115" s="62" t="s">
        <v>43</v>
      </c>
      <c r="B115" s="71">
        <v>329</v>
      </c>
      <c r="C115" s="51">
        <v>15</v>
      </c>
      <c r="D115" s="51">
        <v>-0.5</v>
      </c>
      <c r="E115" s="51">
        <v>19</v>
      </c>
      <c r="F115" s="51">
        <v>8.5</v>
      </c>
      <c r="G115" s="51">
        <v>12.5</v>
      </c>
      <c r="H115" s="51">
        <v>0</v>
      </c>
      <c r="I115" s="51">
        <v>16.5</v>
      </c>
      <c r="J115" s="51">
        <v>40</v>
      </c>
      <c r="K115" s="51">
        <f>E115-D115</f>
        <v>19.5</v>
      </c>
      <c r="L115" s="51">
        <f>F115-D115</f>
        <v>9</v>
      </c>
      <c r="M115" s="51">
        <f>J115-C115</f>
        <v>25</v>
      </c>
      <c r="N115" s="51">
        <f>(G115+H115-I115+D115)*-1</f>
        <v>4.5</v>
      </c>
      <c r="O115" s="55">
        <f>100*N115/M115</f>
        <v>18</v>
      </c>
      <c r="P115" s="51">
        <f>-N115+L115</f>
        <v>4.5</v>
      </c>
      <c r="Q115" s="54" t="s">
        <v>44</v>
      </c>
      <c r="R115" s="54">
        <v>2018</v>
      </c>
      <c r="S115" s="54">
        <v>5</v>
      </c>
      <c r="T115" s="54">
        <v>8</v>
      </c>
    </row>
    <row r="116" spans="1:20" x14ac:dyDescent="0.25">
      <c r="A116" s="62" t="s">
        <v>43</v>
      </c>
      <c r="B116" s="54">
        <v>329</v>
      </c>
      <c r="C116" s="51">
        <v>5</v>
      </c>
      <c r="D116" s="51">
        <v>-2.5</v>
      </c>
      <c r="E116" s="51">
        <v>12.5</v>
      </c>
      <c r="F116" s="51">
        <v>5.5</v>
      </c>
      <c r="G116" s="51">
        <v>14</v>
      </c>
      <c r="H116" s="51">
        <v>0</v>
      </c>
      <c r="I116" s="51">
        <v>16.5</v>
      </c>
      <c r="J116" s="51">
        <v>30.5</v>
      </c>
      <c r="K116" s="51">
        <f>E116-D116</f>
        <v>15</v>
      </c>
      <c r="L116" s="51">
        <f>F116-D116</f>
        <v>8</v>
      </c>
      <c r="M116" s="51">
        <f>J116-C116</f>
        <v>25.5</v>
      </c>
      <c r="N116" s="51">
        <f>(G116+H116-I116+D116)*-1</f>
        <v>5</v>
      </c>
      <c r="O116" s="55">
        <f>100*N116/M116</f>
        <v>19.607843137254903</v>
      </c>
      <c r="P116" s="51">
        <f>-N116+L116</f>
        <v>3</v>
      </c>
      <c r="Q116" s="54" t="s">
        <v>44</v>
      </c>
      <c r="R116" s="54">
        <v>2019</v>
      </c>
      <c r="S116" s="54">
        <v>6</v>
      </c>
      <c r="T116" s="54">
        <v>21</v>
      </c>
    </row>
    <row r="117" spans="1:20" x14ac:dyDescent="0.25">
      <c r="A117" s="62" t="s">
        <v>43</v>
      </c>
      <c r="B117" s="54">
        <v>329</v>
      </c>
      <c r="C117" s="51">
        <v>6.5</v>
      </c>
      <c r="D117" s="51">
        <v>-2</v>
      </c>
      <c r="E117" s="51">
        <v>12</v>
      </c>
      <c r="F117" s="51">
        <v>4.5</v>
      </c>
      <c r="G117" s="51">
        <v>8.5</v>
      </c>
      <c r="H117" s="51">
        <v>0</v>
      </c>
      <c r="I117" s="51">
        <v>10</v>
      </c>
      <c r="J117" s="51">
        <v>29</v>
      </c>
      <c r="K117" s="51">
        <f>E117-D117</f>
        <v>14</v>
      </c>
      <c r="L117" s="51">
        <f>F117-D117</f>
        <v>6.5</v>
      </c>
      <c r="M117" s="51">
        <f>J117-C117</f>
        <v>22.5</v>
      </c>
      <c r="N117" s="51">
        <f>(G117+H117-I117+D117)*-1</f>
        <v>3.5</v>
      </c>
      <c r="O117" s="55">
        <f>100*N117/M117</f>
        <v>15.555555555555555</v>
      </c>
      <c r="P117" s="51">
        <f>-N117+L117</f>
        <v>3</v>
      </c>
      <c r="Q117" s="54" t="s">
        <v>44</v>
      </c>
      <c r="R117" s="54">
        <v>2020</v>
      </c>
      <c r="S117" s="54">
        <v>5</v>
      </c>
      <c r="T117" s="54">
        <v>32</v>
      </c>
    </row>
    <row r="118" spans="1:20" x14ac:dyDescent="0.25">
      <c r="A118" s="45" t="s">
        <v>43</v>
      </c>
      <c r="B118" s="75">
        <v>329</v>
      </c>
      <c r="C118" s="50">
        <v>6</v>
      </c>
      <c r="D118" s="50">
        <v>-1.5</v>
      </c>
      <c r="E118" s="50">
        <v>10.5</v>
      </c>
      <c r="F118" s="50">
        <v>6</v>
      </c>
      <c r="G118" s="50">
        <v>8</v>
      </c>
      <c r="H118" s="50">
        <v>0</v>
      </c>
      <c r="I118" s="50">
        <v>10</v>
      </c>
      <c r="J118" s="50">
        <v>27</v>
      </c>
      <c r="K118" s="50">
        <v>12</v>
      </c>
      <c r="L118" s="50">
        <v>7.5</v>
      </c>
      <c r="M118" s="50">
        <v>21</v>
      </c>
      <c r="N118" s="50">
        <v>3.5</v>
      </c>
      <c r="O118" s="50">
        <v>16.666666666666668</v>
      </c>
      <c r="P118" s="50">
        <v>4</v>
      </c>
      <c r="Q118" s="50" t="s">
        <v>44</v>
      </c>
      <c r="R118" s="50">
        <v>2021</v>
      </c>
      <c r="S118" s="50">
        <v>4</v>
      </c>
      <c r="T118" s="54">
        <v>43</v>
      </c>
    </row>
    <row r="119" spans="1:20" x14ac:dyDescent="0.25">
      <c r="A119" s="62" t="s">
        <v>43</v>
      </c>
      <c r="B119" s="71">
        <v>330</v>
      </c>
      <c r="C119" s="51">
        <v>13</v>
      </c>
      <c r="D119" s="51">
        <v>-0.5</v>
      </c>
      <c r="E119" s="51">
        <v>12</v>
      </c>
      <c r="F119" s="51">
        <v>6.5</v>
      </c>
      <c r="G119" s="51">
        <v>9.9</v>
      </c>
      <c r="H119" s="51">
        <v>0</v>
      </c>
      <c r="I119" s="51">
        <v>11.5</v>
      </c>
      <c r="J119" s="51">
        <v>28</v>
      </c>
      <c r="K119" s="51">
        <f>E119-D119</f>
        <v>12.5</v>
      </c>
      <c r="L119" s="51">
        <f>F119-D119</f>
        <v>7</v>
      </c>
      <c r="M119" s="51">
        <f>J119-C119</f>
        <v>15</v>
      </c>
      <c r="N119" s="51">
        <f>(G119+H119-I119+D119)*-1</f>
        <v>2.0999999999999996</v>
      </c>
      <c r="O119" s="55">
        <f>100*N119/M119</f>
        <v>13.999999999999998</v>
      </c>
      <c r="P119" s="51">
        <f>-N119+L119</f>
        <v>4.9000000000000004</v>
      </c>
      <c r="Q119" s="54" t="s">
        <v>44</v>
      </c>
      <c r="R119" s="54">
        <v>2018</v>
      </c>
      <c r="S119" s="54">
        <v>5</v>
      </c>
      <c r="T119" s="54">
        <v>8</v>
      </c>
    </row>
    <row r="120" spans="1:20" x14ac:dyDescent="0.25">
      <c r="A120" s="45" t="s">
        <v>43</v>
      </c>
      <c r="B120" s="54">
        <v>330</v>
      </c>
      <c r="C120" s="51">
        <v>4</v>
      </c>
      <c r="D120" s="51">
        <v>-2.5</v>
      </c>
      <c r="E120" s="51">
        <v>6.5</v>
      </c>
      <c r="F120" s="51">
        <v>4.5</v>
      </c>
      <c r="G120" s="51">
        <v>13</v>
      </c>
      <c r="H120" s="51">
        <v>0</v>
      </c>
      <c r="I120" s="51">
        <v>13</v>
      </c>
      <c r="J120" s="51">
        <v>22.5</v>
      </c>
      <c r="K120" s="52">
        <f>E120-D120</f>
        <v>9</v>
      </c>
      <c r="L120" s="52">
        <f>F120-D120</f>
        <v>7</v>
      </c>
      <c r="M120" s="52">
        <f>J120-C120</f>
        <v>18.5</v>
      </c>
      <c r="N120" s="51">
        <f>(G120+H120-I120+D120)*-1</f>
        <v>2.5</v>
      </c>
      <c r="O120" s="55">
        <f>100*N120/M120</f>
        <v>13.513513513513514</v>
      </c>
      <c r="P120" s="51">
        <f>-N120+L120</f>
        <v>4.5</v>
      </c>
      <c r="Q120" s="50" t="s">
        <v>44</v>
      </c>
      <c r="R120" s="50">
        <v>2019</v>
      </c>
      <c r="S120" s="50">
        <v>6</v>
      </c>
      <c r="T120" s="50">
        <v>21</v>
      </c>
    </row>
    <row r="121" spans="1:20" x14ac:dyDescent="0.25">
      <c r="A121" s="45" t="s">
        <v>43</v>
      </c>
      <c r="B121" s="54">
        <v>330</v>
      </c>
      <c r="C121" s="51">
        <v>5.5</v>
      </c>
      <c r="D121" s="51">
        <v>-2</v>
      </c>
      <c r="E121" s="51">
        <v>5.5</v>
      </c>
      <c r="F121" s="51">
        <v>4.5</v>
      </c>
      <c r="G121" s="51">
        <v>9</v>
      </c>
      <c r="H121" s="51">
        <v>0</v>
      </c>
      <c r="I121" s="51">
        <v>9</v>
      </c>
      <c r="J121" s="51">
        <v>23.5</v>
      </c>
      <c r="K121" s="52">
        <f>E121-D121</f>
        <v>7.5</v>
      </c>
      <c r="L121" s="52">
        <f>F121-D121</f>
        <v>6.5</v>
      </c>
      <c r="M121" s="52">
        <f>J121-C121</f>
        <v>18</v>
      </c>
      <c r="N121" s="51">
        <f>(G121+H121-I121+D121)*-1</f>
        <v>2</v>
      </c>
      <c r="O121" s="55">
        <f>100*N121/M121</f>
        <v>11.111111111111111</v>
      </c>
      <c r="P121" s="51">
        <f>-N121+L121</f>
        <v>4.5</v>
      </c>
      <c r="Q121" s="50" t="s">
        <v>44</v>
      </c>
      <c r="R121" s="50">
        <v>2020</v>
      </c>
      <c r="S121" s="50">
        <v>5</v>
      </c>
      <c r="T121" s="50">
        <v>32</v>
      </c>
    </row>
    <row r="122" spans="1:20" x14ac:dyDescent="0.25">
      <c r="A122" s="45" t="s">
        <v>43</v>
      </c>
      <c r="B122" s="75">
        <v>330</v>
      </c>
      <c r="C122" s="50">
        <v>4.5</v>
      </c>
      <c r="D122" s="50">
        <v>-2</v>
      </c>
      <c r="E122" s="50">
        <v>3.5</v>
      </c>
      <c r="F122" s="50">
        <v>3.5</v>
      </c>
      <c r="G122" s="50">
        <v>7</v>
      </c>
      <c r="H122" s="50">
        <v>0</v>
      </c>
      <c r="I122" s="50">
        <v>6.5</v>
      </c>
      <c r="J122" s="50">
        <v>20</v>
      </c>
      <c r="K122" s="50">
        <v>5.5</v>
      </c>
      <c r="L122" s="50">
        <v>5.5</v>
      </c>
      <c r="M122" s="50">
        <v>15.5</v>
      </c>
      <c r="N122" s="50">
        <v>1.5</v>
      </c>
      <c r="O122" s="50">
        <v>9.67741935483871</v>
      </c>
      <c r="P122" s="50">
        <v>4</v>
      </c>
      <c r="Q122" s="50" t="s">
        <v>44</v>
      </c>
      <c r="R122" s="50">
        <v>2021</v>
      </c>
      <c r="S122" s="50">
        <v>4</v>
      </c>
      <c r="T122" s="54">
        <v>43</v>
      </c>
    </row>
  </sheetData>
  <sortState ref="A4:T123">
    <sortCondition ref="B4:B123"/>
    <sortCondition ref="R4:R12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O2" sqref="O2"/>
    </sheetView>
  </sheetViews>
  <sheetFormatPr defaultRowHeight="15" x14ac:dyDescent="0.25"/>
  <sheetData>
    <row r="1" spans="1:19" s="45" customFormat="1" ht="45" x14ac:dyDescent="0.25">
      <c r="A1" s="46" t="s">
        <v>29</v>
      </c>
      <c r="B1" s="46" t="s">
        <v>30</v>
      </c>
      <c r="C1" s="46" t="s">
        <v>31</v>
      </c>
      <c r="D1" s="46" t="s">
        <v>32</v>
      </c>
      <c r="E1" s="46" t="s">
        <v>33</v>
      </c>
      <c r="F1" s="46" t="s">
        <v>34</v>
      </c>
      <c r="G1" s="46" t="s">
        <v>35</v>
      </c>
      <c r="H1" s="46" t="s">
        <v>36</v>
      </c>
      <c r="I1" s="46" t="s">
        <v>37</v>
      </c>
      <c r="J1" s="78" t="s">
        <v>38</v>
      </c>
      <c r="K1" s="78" t="s">
        <v>39</v>
      </c>
      <c r="L1" s="78" t="s">
        <v>40</v>
      </c>
      <c r="M1" s="78" t="s">
        <v>41</v>
      </c>
      <c r="N1" s="78" t="s">
        <v>24</v>
      </c>
      <c r="O1" s="79" t="s">
        <v>42</v>
      </c>
      <c r="P1" s="50" t="s">
        <v>25</v>
      </c>
      <c r="Q1" s="50" t="s">
        <v>26</v>
      </c>
      <c r="R1" s="50" t="s">
        <v>27</v>
      </c>
      <c r="S1" s="50" t="s">
        <v>28</v>
      </c>
    </row>
    <row r="2" spans="1:19" s="45" customFormat="1" x14ac:dyDescent="0.25">
      <c r="A2" s="71">
        <v>301</v>
      </c>
      <c r="B2" s="51">
        <v>13.5</v>
      </c>
      <c r="C2" s="51">
        <v>-2</v>
      </c>
      <c r="D2" s="51">
        <v>12</v>
      </c>
      <c r="E2" s="51">
        <v>7</v>
      </c>
      <c r="F2" s="51">
        <v>9.4</v>
      </c>
      <c r="G2" s="51">
        <v>0</v>
      </c>
      <c r="H2" s="51">
        <v>9.5</v>
      </c>
      <c r="I2" s="51">
        <v>28</v>
      </c>
      <c r="J2" s="52">
        <f>D2-C2</f>
        <v>14</v>
      </c>
      <c r="K2" s="52">
        <f>E2-C2</f>
        <v>9</v>
      </c>
      <c r="L2" s="52">
        <f>I2-B2</f>
        <v>14.5</v>
      </c>
      <c r="M2" s="51">
        <f>(F2+G2-H2+C2)*-1</f>
        <v>2.0999999999999996</v>
      </c>
      <c r="N2" s="55">
        <f>100*M2/L2</f>
        <v>14.482758620689653</v>
      </c>
      <c r="O2" s="51">
        <f>-M2+K2</f>
        <v>6.9</v>
      </c>
      <c r="P2" s="50" t="s">
        <v>44</v>
      </c>
      <c r="Q2" s="50">
        <v>2018</v>
      </c>
      <c r="R2" s="50">
        <v>5</v>
      </c>
      <c r="S2" s="50">
        <v>8</v>
      </c>
    </row>
    <row r="3" spans="1:19" s="45" customFormat="1" x14ac:dyDescent="0.25">
      <c r="A3" s="54">
        <v>301</v>
      </c>
      <c r="B3" s="51">
        <v>5</v>
      </c>
      <c r="C3" s="51">
        <v>-2.5</v>
      </c>
      <c r="D3" s="51">
        <v>7.5</v>
      </c>
      <c r="E3" s="51">
        <v>5.5</v>
      </c>
      <c r="F3" s="51">
        <v>12</v>
      </c>
      <c r="G3" s="51">
        <v>0</v>
      </c>
      <c r="H3" s="51">
        <v>10.5</v>
      </c>
      <c r="I3" s="51">
        <v>19.5</v>
      </c>
      <c r="J3" s="52">
        <f>D3-C3</f>
        <v>10</v>
      </c>
      <c r="K3" s="52">
        <f>E3-C3</f>
        <v>8</v>
      </c>
      <c r="L3" s="52">
        <f>I3-B3</f>
        <v>14.5</v>
      </c>
      <c r="M3" s="51">
        <f>(F3+G3-H3+C3)*-1</f>
        <v>1</v>
      </c>
      <c r="N3" s="55">
        <f>100*M3/L3</f>
        <v>6.8965517241379306</v>
      </c>
      <c r="O3" s="51">
        <f>-M3+K3</f>
        <v>7</v>
      </c>
      <c r="P3" s="50" t="s">
        <v>44</v>
      </c>
      <c r="Q3" s="50">
        <v>2019</v>
      </c>
      <c r="R3" s="50">
        <v>6</v>
      </c>
      <c r="S3" s="50">
        <v>21</v>
      </c>
    </row>
    <row r="4" spans="1:19" x14ac:dyDescent="0.25">
      <c r="B4" s="51">
        <v>5</v>
      </c>
      <c r="C4" s="51">
        <v>-2.5</v>
      </c>
      <c r="D4" s="51">
        <v>7.5</v>
      </c>
      <c r="E4" s="51">
        <v>5.5</v>
      </c>
      <c r="F4" s="51">
        <v>12</v>
      </c>
      <c r="G4" s="51">
        <v>0</v>
      </c>
      <c r="H4" s="51">
        <v>10.5</v>
      </c>
      <c r="I4" s="51">
        <v>19.5</v>
      </c>
      <c r="J4" s="52">
        <f>D4-C4</f>
        <v>10</v>
      </c>
      <c r="K4" s="52">
        <f>E4-C4</f>
        <v>8</v>
      </c>
      <c r="L4" s="52">
        <f>I4-B4</f>
        <v>14.5</v>
      </c>
      <c r="M4" s="51">
        <f>(F4+G4-H4+C4)*-1</f>
        <v>1</v>
      </c>
      <c r="N4" s="55">
        <f>100*M4/L4</f>
        <v>6.8965517241379306</v>
      </c>
      <c r="O4" s="51">
        <f>-M4+K4</f>
        <v>7</v>
      </c>
    </row>
    <row r="5" spans="1:19" x14ac:dyDescent="0.25">
      <c r="B5" s="51">
        <v>5</v>
      </c>
      <c r="C5" s="51">
        <v>-2.5</v>
      </c>
      <c r="D5" s="51">
        <v>7.5</v>
      </c>
      <c r="E5" s="51">
        <v>5.5</v>
      </c>
      <c r="F5" s="51">
        <v>12</v>
      </c>
      <c r="G5" s="51">
        <v>0</v>
      </c>
      <c r="H5" s="51">
        <v>10.5</v>
      </c>
      <c r="I5" s="51">
        <v>19.5</v>
      </c>
      <c r="J5" s="52">
        <f>D5-C5</f>
        <v>10</v>
      </c>
      <c r="K5" s="52">
        <f>E5-C5</f>
        <v>8</v>
      </c>
      <c r="L5" s="52">
        <f>I5-B5</f>
        <v>14.5</v>
      </c>
      <c r="M5" s="51">
        <f>(F5+G5-H5+C5)*-1</f>
        <v>1</v>
      </c>
      <c r="N5" s="55">
        <f>100*M5/L5</f>
        <v>6.8965517241379306</v>
      </c>
      <c r="O5" s="51">
        <f>-M5+K5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pane ySplit="1" topLeftCell="A2" activePane="bottomLeft" state="frozen"/>
      <selection activeCell="C1" sqref="C1"/>
      <selection pane="bottomLeft" activeCell="O31" sqref="A2:O31"/>
    </sheetView>
  </sheetViews>
  <sheetFormatPr defaultColWidth="9.140625" defaultRowHeight="15" x14ac:dyDescent="0.25"/>
  <cols>
    <col min="1" max="1" width="10.85546875" style="6" customWidth="1"/>
    <col min="2" max="2" width="10.42578125" style="6" bestFit="1" customWidth="1"/>
    <col min="3" max="3" width="10.28515625" style="6" bestFit="1" customWidth="1"/>
    <col min="4" max="4" width="10.5703125" style="6" customWidth="1"/>
    <col min="5" max="5" width="9.140625" style="6" customWidth="1"/>
    <col min="6" max="6" width="8.7109375" style="6" customWidth="1"/>
    <col min="7" max="7" width="13.140625" style="6" customWidth="1"/>
    <col min="8" max="8" width="10.7109375" style="6" bestFit="1" customWidth="1"/>
    <col min="9" max="9" width="10.85546875" style="6" bestFit="1" customWidth="1"/>
    <col min="10" max="10" width="11.140625" style="6" customWidth="1"/>
    <col min="11" max="11" width="12.5703125" style="6" bestFit="1" customWidth="1"/>
    <col min="12" max="12" width="13.28515625" style="6" bestFit="1" customWidth="1"/>
    <col min="13" max="13" width="18.140625" style="6" bestFit="1" customWidth="1"/>
    <col min="14" max="14" width="9.140625" style="6"/>
    <col min="15" max="15" width="14.28515625" style="6" bestFit="1" customWidth="1"/>
    <col min="16" max="16384" width="9.140625" style="1"/>
  </cols>
  <sheetData>
    <row r="1" spans="1:15" ht="60" x14ac:dyDescent="0.25">
      <c r="A1" s="2" t="s">
        <v>0</v>
      </c>
      <c r="B1" s="2" t="s">
        <v>6</v>
      </c>
      <c r="C1" s="2" t="s">
        <v>18</v>
      </c>
      <c r="D1" s="2" t="s">
        <v>4</v>
      </c>
      <c r="E1" s="2" t="s">
        <v>3</v>
      </c>
      <c r="F1" s="2" t="s">
        <v>5</v>
      </c>
      <c r="G1" s="2" t="s">
        <v>7</v>
      </c>
      <c r="H1" s="2" t="s">
        <v>8</v>
      </c>
      <c r="I1" s="2" t="s">
        <v>9</v>
      </c>
      <c r="J1" s="22" t="s">
        <v>10</v>
      </c>
      <c r="K1" s="23" t="s">
        <v>11</v>
      </c>
      <c r="L1" s="23" t="s">
        <v>19</v>
      </c>
      <c r="M1" s="2" t="s">
        <v>12</v>
      </c>
      <c r="N1" s="3" t="s">
        <v>2</v>
      </c>
      <c r="O1" s="24" t="s">
        <v>16</v>
      </c>
    </row>
    <row r="2" spans="1:15" x14ac:dyDescent="0.25">
      <c r="A2" s="7">
        <v>301</v>
      </c>
      <c r="B2" s="4">
        <v>13.5</v>
      </c>
      <c r="C2" s="4">
        <v>-2</v>
      </c>
      <c r="D2" s="4">
        <v>12</v>
      </c>
      <c r="E2" s="4">
        <v>7</v>
      </c>
      <c r="F2" s="4">
        <v>9.4</v>
      </c>
      <c r="G2" s="4">
        <v>0</v>
      </c>
      <c r="H2" s="4">
        <v>9.5</v>
      </c>
      <c r="I2" s="4">
        <v>28</v>
      </c>
      <c r="J2" s="26">
        <f t="shared" ref="J2:J31" si="0">D2-C2</f>
        <v>14</v>
      </c>
      <c r="K2" s="25">
        <f t="shared" ref="K2:K31" si="1">E2-C2</f>
        <v>9</v>
      </c>
      <c r="L2" s="25">
        <f t="shared" ref="L2:L31" si="2">I2-B2</f>
        <v>14.5</v>
      </c>
      <c r="M2" s="4">
        <f t="shared" ref="M2:M31" si="3">(F2+G2-H2+C2)*-1</f>
        <v>2.0999999999999996</v>
      </c>
      <c r="N2" s="5">
        <f>100*M2/L2</f>
        <v>14.482758620689653</v>
      </c>
      <c r="O2" s="4">
        <f>-M2+K2</f>
        <v>6.9</v>
      </c>
    </row>
    <row r="3" spans="1:15" x14ac:dyDescent="0.25">
      <c r="A3" s="8">
        <v>302</v>
      </c>
      <c r="B3" s="4">
        <v>10.5</v>
      </c>
      <c r="C3" s="4">
        <v>-1</v>
      </c>
      <c r="D3" s="4">
        <v>12</v>
      </c>
      <c r="E3" s="4">
        <v>6.5</v>
      </c>
      <c r="F3" s="4">
        <v>12</v>
      </c>
      <c r="G3" s="4">
        <v>0</v>
      </c>
      <c r="H3" s="4">
        <v>16</v>
      </c>
      <c r="I3" s="4">
        <v>37.5</v>
      </c>
      <c r="J3" s="26">
        <f t="shared" si="0"/>
        <v>13</v>
      </c>
      <c r="K3" s="25">
        <f t="shared" si="1"/>
        <v>7.5</v>
      </c>
      <c r="L3" s="25">
        <f t="shared" si="2"/>
        <v>27</v>
      </c>
      <c r="M3" s="4">
        <f t="shared" si="3"/>
        <v>5</v>
      </c>
      <c r="N3" s="5">
        <f t="shared" ref="N3:N31" si="4">100*M3/L3</f>
        <v>18.518518518518519</v>
      </c>
      <c r="O3" s="4">
        <f t="shared" ref="O3:O31" si="5">-M3+K3</f>
        <v>2.5</v>
      </c>
    </row>
    <row r="4" spans="1:15" x14ac:dyDescent="0.25">
      <c r="A4" s="8">
        <v>303</v>
      </c>
      <c r="B4" s="4">
        <v>16</v>
      </c>
      <c r="C4" s="4">
        <v>0.5</v>
      </c>
      <c r="D4" s="4">
        <v>12</v>
      </c>
      <c r="E4" s="4">
        <v>8.5</v>
      </c>
      <c r="F4" s="4">
        <v>11</v>
      </c>
      <c r="G4" s="4">
        <v>0</v>
      </c>
      <c r="H4" s="4">
        <v>21</v>
      </c>
      <c r="I4" s="4">
        <v>35.5</v>
      </c>
      <c r="J4" s="26">
        <f t="shared" si="0"/>
        <v>11.5</v>
      </c>
      <c r="K4" s="25">
        <f t="shared" si="1"/>
        <v>8</v>
      </c>
      <c r="L4" s="25">
        <f>I4-B4</f>
        <v>19.5</v>
      </c>
      <c r="M4" s="4">
        <f t="shared" si="3"/>
        <v>9.5</v>
      </c>
      <c r="N4" s="5">
        <f t="shared" si="4"/>
        <v>48.717948717948715</v>
      </c>
      <c r="O4" s="4">
        <f>-M4+K4</f>
        <v>-1.5</v>
      </c>
    </row>
    <row r="5" spans="1:15" x14ac:dyDescent="0.25">
      <c r="A5" s="8">
        <v>304</v>
      </c>
      <c r="B5" s="4">
        <v>20.5</v>
      </c>
      <c r="C5" s="4">
        <v>2.5</v>
      </c>
      <c r="D5" s="4">
        <v>13.5</v>
      </c>
      <c r="E5" s="4">
        <v>13.5</v>
      </c>
      <c r="F5" s="4">
        <v>10</v>
      </c>
      <c r="G5" s="4">
        <v>0</v>
      </c>
      <c r="H5" s="4">
        <v>18</v>
      </c>
      <c r="I5" s="4">
        <v>40</v>
      </c>
      <c r="J5" s="26">
        <f t="shared" si="0"/>
        <v>11</v>
      </c>
      <c r="K5" s="25">
        <f t="shared" si="1"/>
        <v>11</v>
      </c>
      <c r="L5" s="25">
        <f t="shared" si="2"/>
        <v>19.5</v>
      </c>
      <c r="M5" s="4">
        <f t="shared" si="3"/>
        <v>5.5</v>
      </c>
      <c r="N5" s="5">
        <f t="shared" si="4"/>
        <v>28.205128205128204</v>
      </c>
      <c r="O5" s="4">
        <f t="shared" si="5"/>
        <v>5.5</v>
      </c>
    </row>
    <row r="6" spans="1:15" x14ac:dyDescent="0.25">
      <c r="A6" s="8">
        <v>305</v>
      </c>
      <c r="B6" s="4">
        <v>16.5</v>
      </c>
      <c r="C6" s="4">
        <v>1.5</v>
      </c>
      <c r="D6" s="4">
        <v>15</v>
      </c>
      <c r="E6" s="4">
        <v>12.2</v>
      </c>
      <c r="F6" s="4">
        <v>9</v>
      </c>
      <c r="G6" s="4">
        <v>0</v>
      </c>
      <c r="H6" s="4">
        <v>17.5</v>
      </c>
      <c r="I6" s="4">
        <v>42.5</v>
      </c>
      <c r="J6" s="26">
        <f t="shared" si="0"/>
        <v>13.5</v>
      </c>
      <c r="K6" s="25">
        <f t="shared" si="1"/>
        <v>10.7</v>
      </c>
      <c r="L6" s="25">
        <f t="shared" si="2"/>
        <v>26</v>
      </c>
      <c r="M6" s="4">
        <f t="shared" si="3"/>
        <v>7</v>
      </c>
      <c r="N6" s="5">
        <f t="shared" si="4"/>
        <v>26.923076923076923</v>
      </c>
      <c r="O6" s="4">
        <f t="shared" si="5"/>
        <v>3.6999999999999993</v>
      </c>
    </row>
    <row r="7" spans="1:15" x14ac:dyDescent="0.25">
      <c r="A7" s="8">
        <v>306</v>
      </c>
      <c r="B7" s="4">
        <v>11</v>
      </c>
      <c r="C7" s="4">
        <v>-3.5</v>
      </c>
      <c r="D7" s="4">
        <v>5.5</v>
      </c>
      <c r="E7" s="4">
        <v>2</v>
      </c>
      <c r="F7" s="4">
        <v>9.9</v>
      </c>
      <c r="G7" s="4">
        <v>0</v>
      </c>
      <c r="H7" s="4">
        <v>5</v>
      </c>
      <c r="I7" s="4">
        <v>47.5</v>
      </c>
      <c r="J7" s="26">
        <f t="shared" si="0"/>
        <v>9</v>
      </c>
      <c r="K7" s="25">
        <f t="shared" si="1"/>
        <v>5.5</v>
      </c>
      <c r="L7" s="25">
        <f t="shared" si="2"/>
        <v>36.5</v>
      </c>
      <c r="M7" s="4">
        <f t="shared" si="3"/>
        <v>-1.4000000000000004</v>
      </c>
      <c r="N7" s="5">
        <f t="shared" si="4"/>
        <v>-3.8356164383561651</v>
      </c>
      <c r="O7" s="4">
        <f t="shared" si="5"/>
        <v>6.9</v>
      </c>
    </row>
    <row r="8" spans="1:15" x14ac:dyDescent="0.25">
      <c r="A8" s="8">
        <v>307</v>
      </c>
      <c r="B8" s="4">
        <v>21</v>
      </c>
      <c r="C8" s="4">
        <v>-3.5</v>
      </c>
      <c r="D8" s="4">
        <v>5</v>
      </c>
      <c r="E8" s="4">
        <v>2</v>
      </c>
      <c r="F8" s="4">
        <v>13</v>
      </c>
      <c r="G8" s="4">
        <v>0</v>
      </c>
      <c r="H8" s="4">
        <v>6</v>
      </c>
      <c r="I8" s="4">
        <v>42</v>
      </c>
      <c r="J8" s="26">
        <f t="shared" si="0"/>
        <v>8.5</v>
      </c>
      <c r="K8" s="25">
        <f t="shared" si="1"/>
        <v>5.5</v>
      </c>
      <c r="L8" s="25">
        <f t="shared" si="2"/>
        <v>21</v>
      </c>
      <c r="M8" s="4">
        <f t="shared" si="3"/>
        <v>-3.5</v>
      </c>
      <c r="N8" s="5">
        <f t="shared" si="4"/>
        <v>-16.666666666666668</v>
      </c>
      <c r="O8" s="4">
        <f t="shared" si="5"/>
        <v>9</v>
      </c>
    </row>
    <row r="9" spans="1:15" x14ac:dyDescent="0.25">
      <c r="A9" s="8">
        <v>308</v>
      </c>
      <c r="B9" s="4">
        <v>16</v>
      </c>
      <c r="C9" s="4">
        <v>-6</v>
      </c>
      <c r="D9" s="4">
        <v>4.5</v>
      </c>
      <c r="E9" s="4">
        <v>1.5</v>
      </c>
      <c r="F9" s="4">
        <v>14</v>
      </c>
      <c r="G9" s="4">
        <v>0</v>
      </c>
      <c r="H9" s="4">
        <v>5</v>
      </c>
      <c r="I9" s="4">
        <v>45.5</v>
      </c>
      <c r="J9" s="26">
        <f t="shared" si="0"/>
        <v>10.5</v>
      </c>
      <c r="K9" s="25">
        <f t="shared" si="1"/>
        <v>7.5</v>
      </c>
      <c r="L9" s="25">
        <f t="shared" si="2"/>
        <v>29.5</v>
      </c>
      <c r="M9" s="4">
        <f t="shared" si="3"/>
        <v>-3</v>
      </c>
      <c r="N9" s="5">
        <f t="shared" si="4"/>
        <v>-10.169491525423728</v>
      </c>
      <c r="O9" s="4">
        <f t="shared" si="5"/>
        <v>10.5</v>
      </c>
    </row>
    <row r="10" spans="1:15" x14ac:dyDescent="0.25">
      <c r="A10" s="8">
        <v>309</v>
      </c>
      <c r="B10" s="4">
        <v>27</v>
      </c>
      <c r="C10" s="4">
        <v>-6</v>
      </c>
      <c r="D10" s="4">
        <v>2</v>
      </c>
      <c r="E10" s="4">
        <v>-1</v>
      </c>
      <c r="F10" s="4">
        <v>13</v>
      </c>
      <c r="G10" s="4">
        <v>0</v>
      </c>
      <c r="H10" s="4">
        <v>5</v>
      </c>
      <c r="I10" s="4">
        <v>50.5</v>
      </c>
      <c r="J10" s="26">
        <f t="shared" si="0"/>
        <v>8</v>
      </c>
      <c r="K10" s="25">
        <f t="shared" si="1"/>
        <v>5</v>
      </c>
      <c r="L10" s="25">
        <f t="shared" si="2"/>
        <v>23.5</v>
      </c>
      <c r="M10" s="4">
        <f t="shared" si="3"/>
        <v>-2</v>
      </c>
      <c r="N10" s="5">
        <f t="shared" si="4"/>
        <v>-8.5106382978723403</v>
      </c>
      <c r="O10" s="4">
        <f t="shared" si="5"/>
        <v>7</v>
      </c>
    </row>
    <row r="11" spans="1:15" s="40" customFormat="1" x14ac:dyDescent="0.25">
      <c r="A11" s="36">
        <v>310</v>
      </c>
      <c r="B11" s="37">
        <v>13</v>
      </c>
      <c r="C11" s="37">
        <v>-5</v>
      </c>
      <c r="D11" s="37">
        <v>2.5</v>
      </c>
      <c r="E11" s="37">
        <v>-1</v>
      </c>
      <c r="F11" s="37">
        <v>10</v>
      </c>
      <c r="G11" s="37">
        <v>0</v>
      </c>
      <c r="H11" s="37">
        <v>4.5</v>
      </c>
      <c r="I11" s="37">
        <v>26</v>
      </c>
      <c r="J11" s="38">
        <f t="shared" si="0"/>
        <v>7.5</v>
      </c>
      <c r="K11" s="37">
        <f t="shared" si="1"/>
        <v>4</v>
      </c>
      <c r="L11" s="37">
        <f t="shared" si="2"/>
        <v>13</v>
      </c>
      <c r="M11" s="37">
        <f t="shared" si="3"/>
        <v>-0.5</v>
      </c>
      <c r="N11" s="39">
        <f t="shared" si="4"/>
        <v>-3.8461538461538463</v>
      </c>
      <c r="O11" s="37">
        <f t="shared" si="5"/>
        <v>4.5</v>
      </c>
    </row>
    <row r="12" spans="1:15" x14ac:dyDescent="0.25">
      <c r="A12" s="8">
        <v>311</v>
      </c>
      <c r="B12" s="4">
        <v>13</v>
      </c>
      <c r="C12" s="4">
        <v>-5.5</v>
      </c>
      <c r="D12" s="4">
        <v>4.5</v>
      </c>
      <c r="E12" s="4">
        <v>-1.5</v>
      </c>
      <c r="F12" s="4">
        <v>7</v>
      </c>
      <c r="G12" s="4">
        <v>0</v>
      </c>
      <c r="H12" s="4">
        <v>-1.5</v>
      </c>
      <c r="I12" s="4">
        <v>27</v>
      </c>
      <c r="J12" s="26">
        <f t="shared" si="0"/>
        <v>10</v>
      </c>
      <c r="K12" s="25">
        <f t="shared" si="1"/>
        <v>4</v>
      </c>
      <c r="L12" s="25">
        <f t="shared" si="2"/>
        <v>14</v>
      </c>
      <c r="M12" s="4">
        <f t="shared" si="3"/>
        <v>-3</v>
      </c>
      <c r="N12" s="5">
        <f t="shared" si="4"/>
        <v>-21.428571428571427</v>
      </c>
      <c r="O12" s="4">
        <f t="shared" si="5"/>
        <v>7</v>
      </c>
    </row>
    <row r="13" spans="1:15" x14ac:dyDescent="0.25">
      <c r="A13" s="8">
        <v>312</v>
      </c>
      <c r="B13" s="4">
        <v>16</v>
      </c>
      <c r="C13" s="4">
        <v>-7.5</v>
      </c>
      <c r="D13" s="4">
        <v>3</v>
      </c>
      <c r="E13" s="4">
        <v>-1</v>
      </c>
      <c r="F13" s="4">
        <v>14</v>
      </c>
      <c r="G13" s="4">
        <v>0</v>
      </c>
      <c r="H13" s="4">
        <v>2</v>
      </c>
      <c r="I13" s="4">
        <v>38.5</v>
      </c>
      <c r="J13" s="26">
        <f t="shared" si="0"/>
        <v>10.5</v>
      </c>
      <c r="K13" s="25">
        <f t="shared" si="1"/>
        <v>6.5</v>
      </c>
      <c r="L13" s="25">
        <f t="shared" si="2"/>
        <v>22.5</v>
      </c>
      <c r="M13" s="4">
        <f t="shared" si="3"/>
        <v>-4.5</v>
      </c>
      <c r="N13" s="5">
        <f t="shared" si="4"/>
        <v>-20</v>
      </c>
      <c r="O13" s="4">
        <f t="shared" si="5"/>
        <v>11</v>
      </c>
    </row>
    <row r="14" spans="1:15" x14ac:dyDescent="0.25">
      <c r="A14" s="8">
        <v>313</v>
      </c>
      <c r="B14" s="4">
        <v>12</v>
      </c>
      <c r="C14" s="4">
        <v>-7</v>
      </c>
      <c r="D14" s="4">
        <v>-2.5</v>
      </c>
      <c r="E14" s="4">
        <v>-2.5</v>
      </c>
      <c r="F14" s="4">
        <v>11</v>
      </c>
      <c r="G14" s="4">
        <v>0</v>
      </c>
      <c r="H14" s="4">
        <v>-1.5</v>
      </c>
      <c r="I14" s="4">
        <v>30.5</v>
      </c>
      <c r="J14" s="26">
        <f t="shared" si="0"/>
        <v>4.5</v>
      </c>
      <c r="K14" s="25">
        <f t="shared" si="1"/>
        <v>4.5</v>
      </c>
      <c r="L14" s="25">
        <f t="shared" si="2"/>
        <v>18.5</v>
      </c>
      <c r="M14" s="4">
        <f t="shared" si="3"/>
        <v>-5.5</v>
      </c>
      <c r="N14" s="5">
        <f t="shared" si="4"/>
        <v>-29.72972972972973</v>
      </c>
      <c r="O14" s="4">
        <f t="shared" si="5"/>
        <v>10</v>
      </c>
    </row>
    <row r="15" spans="1:15" x14ac:dyDescent="0.25">
      <c r="A15" s="8">
        <v>314</v>
      </c>
      <c r="B15" s="4">
        <v>10.5</v>
      </c>
      <c r="C15" s="4">
        <v>-6.5</v>
      </c>
      <c r="D15" s="4">
        <v>1.5</v>
      </c>
      <c r="E15" s="4">
        <v>-2</v>
      </c>
      <c r="F15" s="4">
        <v>14.7</v>
      </c>
      <c r="G15" s="4">
        <v>0</v>
      </c>
      <c r="H15" s="4">
        <v>0.5</v>
      </c>
      <c r="I15" s="4">
        <v>36</v>
      </c>
      <c r="J15" s="26">
        <f t="shared" si="0"/>
        <v>8</v>
      </c>
      <c r="K15" s="25">
        <f t="shared" si="1"/>
        <v>4.5</v>
      </c>
      <c r="L15" s="25">
        <f t="shared" si="2"/>
        <v>25.5</v>
      </c>
      <c r="M15" s="4">
        <f t="shared" si="3"/>
        <v>-7.6999999999999993</v>
      </c>
      <c r="N15" s="5">
        <f t="shared" si="4"/>
        <v>-30.196078431372545</v>
      </c>
      <c r="O15" s="4">
        <f t="shared" si="5"/>
        <v>12.2</v>
      </c>
    </row>
    <row r="16" spans="1:15" x14ac:dyDescent="0.25">
      <c r="A16" s="8">
        <v>315</v>
      </c>
      <c r="B16" s="4">
        <v>14.5</v>
      </c>
      <c r="C16" s="4">
        <v>-7</v>
      </c>
      <c r="D16" s="4">
        <v>1.5</v>
      </c>
      <c r="E16" s="4">
        <v>-3.5</v>
      </c>
      <c r="F16" s="4">
        <v>13</v>
      </c>
      <c r="G16" s="4">
        <v>0</v>
      </c>
      <c r="H16" s="4">
        <v>1</v>
      </c>
      <c r="I16" s="4">
        <v>37.5</v>
      </c>
      <c r="J16" s="26">
        <f t="shared" si="0"/>
        <v>8.5</v>
      </c>
      <c r="K16" s="25">
        <f t="shared" si="1"/>
        <v>3.5</v>
      </c>
      <c r="L16" s="25">
        <f t="shared" si="2"/>
        <v>23</v>
      </c>
      <c r="M16" s="4">
        <f t="shared" si="3"/>
        <v>-5</v>
      </c>
      <c r="N16" s="5">
        <f t="shared" si="4"/>
        <v>-21.739130434782609</v>
      </c>
      <c r="O16" s="4">
        <f t="shared" si="5"/>
        <v>8.5</v>
      </c>
    </row>
    <row r="17" spans="1:15" x14ac:dyDescent="0.25">
      <c r="A17" s="8">
        <v>316</v>
      </c>
      <c r="B17" s="4">
        <v>9</v>
      </c>
      <c r="C17" s="4">
        <v>-5.5</v>
      </c>
      <c r="D17" s="4">
        <v>4</v>
      </c>
      <c r="E17" s="4">
        <v>-1.5</v>
      </c>
      <c r="F17" s="4">
        <v>14</v>
      </c>
      <c r="G17" s="4">
        <v>0</v>
      </c>
      <c r="H17" s="4">
        <v>2</v>
      </c>
      <c r="I17" s="4">
        <v>36</v>
      </c>
      <c r="J17" s="26">
        <f t="shared" si="0"/>
        <v>9.5</v>
      </c>
      <c r="K17" s="25">
        <f t="shared" si="1"/>
        <v>4</v>
      </c>
      <c r="L17" s="25">
        <f t="shared" si="2"/>
        <v>27</v>
      </c>
      <c r="M17" s="4">
        <f t="shared" si="3"/>
        <v>-6.5</v>
      </c>
      <c r="N17" s="5">
        <f t="shared" si="4"/>
        <v>-24.074074074074073</v>
      </c>
      <c r="O17" s="4">
        <f t="shared" si="5"/>
        <v>10.5</v>
      </c>
    </row>
    <row r="18" spans="1:15" x14ac:dyDescent="0.25">
      <c r="A18" s="8">
        <v>317</v>
      </c>
      <c r="B18" s="4">
        <v>10</v>
      </c>
      <c r="C18" s="4">
        <v>-7</v>
      </c>
      <c r="D18" s="4">
        <v>-1.5</v>
      </c>
      <c r="E18" s="4">
        <v>-1.5</v>
      </c>
      <c r="F18" s="4">
        <v>14</v>
      </c>
      <c r="G18" s="4">
        <v>0</v>
      </c>
      <c r="H18" s="4">
        <v>-1</v>
      </c>
      <c r="I18" s="4">
        <v>40</v>
      </c>
      <c r="J18" s="26">
        <f t="shared" si="0"/>
        <v>5.5</v>
      </c>
      <c r="K18" s="25">
        <f t="shared" si="1"/>
        <v>5.5</v>
      </c>
      <c r="L18" s="25">
        <f t="shared" si="2"/>
        <v>30</v>
      </c>
      <c r="M18" s="4">
        <f t="shared" si="3"/>
        <v>-8</v>
      </c>
      <c r="N18" s="5">
        <f t="shared" si="4"/>
        <v>-26.666666666666668</v>
      </c>
      <c r="O18" s="4">
        <f t="shared" si="5"/>
        <v>13.5</v>
      </c>
    </row>
    <row r="19" spans="1:15" x14ac:dyDescent="0.25">
      <c r="A19" s="8">
        <v>318</v>
      </c>
      <c r="B19" s="4">
        <v>10</v>
      </c>
      <c r="C19" s="4">
        <v>-6</v>
      </c>
      <c r="D19" s="4">
        <v>2</v>
      </c>
      <c r="E19" s="4">
        <v>-0.5</v>
      </c>
      <c r="F19" s="4">
        <v>13</v>
      </c>
      <c r="G19" s="4">
        <v>0</v>
      </c>
      <c r="H19" s="4">
        <v>2</v>
      </c>
      <c r="I19" s="4">
        <v>34.5</v>
      </c>
      <c r="J19" s="26">
        <f t="shared" si="0"/>
        <v>8</v>
      </c>
      <c r="K19" s="25">
        <f t="shared" si="1"/>
        <v>5.5</v>
      </c>
      <c r="L19" s="25">
        <f t="shared" si="2"/>
        <v>24.5</v>
      </c>
      <c r="M19" s="4">
        <f t="shared" si="3"/>
        <v>-5</v>
      </c>
      <c r="N19" s="5">
        <f t="shared" si="4"/>
        <v>-20.408163265306122</v>
      </c>
      <c r="O19" s="4">
        <f t="shared" si="5"/>
        <v>10.5</v>
      </c>
    </row>
    <row r="20" spans="1:15" x14ac:dyDescent="0.25">
      <c r="A20" s="8">
        <v>319</v>
      </c>
      <c r="B20" s="4">
        <v>8.5</v>
      </c>
      <c r="C20" s="4">
        <v>-5.5</v>
      </c>
      <c r="D20" s="4">
        <v>7</v>
      </c>
      <c r="E20" s="4">
        <v>1.5</v>
      </c>
      <c r="F20" s="4">
        <v>14.4</v>
      </c>
      <c r="G20" s="4">
        <v>0</v>
      </c>
      <c r="H20" s="4">
        <v>3</v>
      </c>
      <c r="I20" s="4">
        <v>30</v>
      </c>
      <c r="J20" s="26">
        <f t="shared" si="0"/>
        <v>12.5</v>
      </c>
      <c r="K20" s="25">
        <f t="shared" si="1"/>
        <v>7</v>
      </c>
      <c r="L20" s="25">
        <f t="shared" si="2"/>
        <v>21.5</v>
      </c>
      <c r="M20" s="4">
        <f t="shared" si="3"/>
        <v>-5.9</v>
      </c>
      <c r="N20" s="5">
        <f t="shared" si="4"/>
        <v>-27.441860465116278</v>
      </c>
      <c r="O20" s="4">
        <f t="shared" si="5"/>
        <v>12.9</v>
      </c>
    </row>
    <row r="21" spans="1:15" x14ac:dyDescent="0.25">
      <c r="A21" s="8">
        <v>320</v>
      </c>
      <c r="B21" s="4">
        <v>14.5</v>
      </c>
      <c r="C21" s="4">
        <v>-5.5</v>
      </c>
      <c r="D21" s="4">
        <v>8</v>
      </c>
      <c r="E21" s="4">
        <v>2.5</v>
      </c>
      <c r="F21" s="4">
        <v>10</v>
      </c>
      <c r="G21" s="4">
        <v>0</v>
      </c>
      <c r="H21" s="4">
        <v>3.5</v>
      </c>
      <c r="I21" s="4">
        <v>33.5</v>
      </c>
      <c r="J21" s="26">
        <f t="shared" si="0"/>
        <v>13.5</v>
      </c>
      <c r="K21" s="25">
        <f t="shared" si="1"/>
        <v>8</v>
      </c>
      <c r="L21" s="25">
        <f t="shared" si="2"/>
        <v>19</v>
      </c>
      <c r="M21" s="4">
        <f t="shared" si="3"/>
        <v>-1</v>
      </c>
      <c r="N21" s="5">
        <f t="shared" si="4"/>
        <v>-5.2631578947368425</v>
      </c>
      <c r="O21" s="4">
        <f t="shared" si="5"/>
        <v>9</v>
      </c>
    </row>
    <row r="22" spans="1:15" x14ac:dyDescent="0.25">
      <c r="A22" s="8">
        <v>321</v>
      </c>
      <c r="B22" s="4">
        <v>17</v>
      </c>
      <c r="C22" s="4">
        <v>-5</v>
      </c>
      <c r="D22" s="4">
        <v>6.5</v>
      </c>
      <c r="E22" s="4">
        <v>4</v>
      </c>
      <c r="F22" s="4">
        <v>12</v>
      </c>
      <c r="G22" s="4">
        <v>0</v>
      </c>
      <c r="H22" s="4">
        <v>6.5</v>
      </c>
      <c r="I22" s="4">
        <v>39.5</v>
      </c>
      <c r="J22" s="26">
        <f t="shared" si="0"/>
        <v>11.5</v>
      </c>
      <c r="K22" s="25">
        <f t="shared" si="1"/>
        <v>9</v>
      </c>
      <c r="L22" s="25">
        <f t="shared" si="2"/>
        <v>22.5</v>
      </c>
      <c r="M22" s="4">
        <f t="shared" si="3"/>
        <v>-0.5</v>
      </c>
      <c r="N22" s="5">
        <f t="shared" si="4"/>
        <v>-2.2222222222222223</v>
      </c>
      <c r="O22" s="4">
        <f t="shared" si="5"/>
        <v>9.5</v>
      </c>
    </row>
    <row r="23" spans="1:15" x14ac:dyDescent="0.25">
      <c r="A23" s="8">
        <v>322</v>
      </c>
      <c r="B23" s="4">
        <v>15.5</v>
      </c>
      <c r="C23" s="4">
        <v>-3.5</v>
      </c>
      <c r="D23" s="4">
        <v>9.5</v>
      </c>
      <c r="E23" s="4">
        <v>7.5</v>
      </c>
      <c r="F23" s="4">
        <v>14.6</v>
      </c>
      <c r="G23" s="4">
        <v>0</v>
      </c>
      <c r="H23" s="4">
        <v>10</v>
      </c>
      <c r="I23" s="4">
        <v>36</v>
      </c>
      <c r="J23" s="26">
        <f t="shared" si="0"/>
        <v>13</v>
      </c>
      <c r="K23" s="25">
        <f t="shared" si="1"/>
        <v>11</v>
      </c>
      <c r="L23" s="25">
        <f t="shared" si="2"/>
        <v>20.5</v>
      </c>
      <c r="M23" s="4">
        <f t="shared" si="3"/>
        <v>-1.0999999999999996</v>
      </c>
      <c r="N23" s="5">
        <f t="shared" si="4"/>
        <v>-5.3658536585365839</v>
      </c>
      <c r="O23" s="4">
        <f t="shared" si="5"/>
        <v>12.1</v>
      </c>
    </row>
    <row r="24" spans="1:15" x14ac:dyDescent="0.25">
      <c r="A24" s="8">
        <v>323</v>
      </c>
      <c r="B24" s="4">
        <v>12.5</v>
      </c>
      <c r="C24" s="4">
        <v>-4</v>
      </c>
      <c r="D24" s="4">
        <v>10</v>
      </c>
      <c r="E24" s="4">
        <v>3.5</v>
      </c>
      <c r="F24" s="4">
        <v>14.9</v>
      </c>
      <c r="G24" s="4">
        <v>1</v>
      </c>
      <c r="H24" s="4">
        <v>11.5</v>
      </c>
      <c r="I24" s="4">
        <v>34</v>
      </c>
      <c r="J24" s="26">
        <f t="shared" si="0"/>
        <v>14</v>
      </c>
      <c r="K24" s="25">
        <f t="shared" si="1"/>
        <v>7.5</v>
      </c>
      <c r="L24" s="25">
        <f t="shared" si="2"/>
        <v>21.5</v>
      </c>
      <c r="M24" s="4">
        <f t="shared" si="3"/>
        <v>-0.40000000000000036</v>
      </c>
      <c r="N24" s="5">
        <f t="shared" si="4"/>
        <v>-1.8604651162790715</v>
      </c>
      <c r="O24" s="4">
        <f t="shared" si="5"/>
        <v>7.9</v>
      </c>
    </row>
    <row r="25" spans="1:15" x14ac:dyDescent="0.25">
      <c r="A25" s="8">
        <v>324</v>
      </c>
      <c r="B25" s="4">
        <v>16.5</v>
      </c>
      <c r="C25" s="4">
        <v>-5</v>
      </c>
      <c r="D25" s="4">
        <v>9</v>
      </c>
      <c r="E25" s="4">
        <v>4</v>
      </c>
      <c r="F25" s="4">
        <v>13</v>
      </c>
      <c r="G25" s="4">
        <v>0</v>
      </c>
      <c r="H25" s="4">
        <v>7</v>
      </c>
      <c r="I25" s="4">
        <v>42</v>
      </c>
      <c r="J25" s="26">
        <f t="shared" si="0"/>
        <v>14</v>
      </c>
      <c r="K25" s="25">
        <f t="shared" si="1"/>
        <v>9</v>
      </c>
      <c r="L25" s="25">
        <f t="shared" si="2"/>
        <v>25.5</v>
      </c>
      <c r="M25" s="4">
        <f t="shared" si="3"/>
        <v>-1</v>
      </c>
      <c r="N25" s="5">
        <f t="shared" si="4"/>
        <v>-3.9215686274509802</v>
      </c>
      <c r="O25" s="4">
        <f t="shared" si="5"/>
        <v>10</v>
      </c>
    </row>
    <row r="26" spans="1:15" x14ac:dyDescent="0.25">
      <c r="A26" s="8">
        <v>325</v>
      </c>
      <c r="B26" s="4">
        <v>24</v>
      </c>
      <c r="C26" s="4">
        <v>-4.5</v>
      </c>
      <c r="D26" s="4">
        <v>9.5</v>
      </c>
      <c r="E26" s="4">
        <v>3.5</v>
      </c>
      <c r="F26" s="4">
        <v>12</v>
      </c>
      <c r="G26" s="4">
        <v>0</v>
      </c>
      <c r="H26" s="4">
        <v>7</v>
      </c>
      <c r="I26" s="4">
        <v>36</v>
      </c>
      <c r="J26" s="26">
        <f t="shared" si="0"/>
        <v>14</v>
      </c>
      <c r="K26" s="25">
        <f t="shared" si="1"/>
        <v>8</v>
      </c>
      <c r="L26" s="25">
        <f t="shared" si="2"/>
        <v>12</v>
      </c>
      <c r="M26" s="4">
        <f t="shared" si="3"/>
        <v>-0.5</v>
      </c>
      <c r="N26" s="5">
        <f t="shared" si="4"/>
        <v>-4.166666666666667</v>
      </c>
      <c r="O26" s="4">
        <f t="shared" si="5"/>
        <v>8.5</v>
      </c>
    </row>
    <row r="27" spans="1:15" x14ac:dyDescent="0.25">
      <c r="A27" s="8">
        <v>326</v>
      </c>
      <c r="B27" s="4">
        <v>18</v>
      </c>
      <c r="C27" s="4">
        <v>-2.5</v>
      </c>
      <c r="D27" s="4">
        <v>9</v>
      </c>
      <c r="E27" s="4">
        <v>6</v>
      </c>
      <c r="F27" s="4">
        <v>9.6</v>
      </c>
      <c r="G27" s="4">
        <v>0</v>
      </c>
      <c r="H27" s="4">
        <v>8</v>
      </c>
      <c r="I27" s="4">
        <v>35</v>
      </c>
      <c r="J27" s="26">
        <f t="shared" si="0"/>
        <v>11.5</v>
      </c>
      <c r="K27" s="25">
        <f t="shared" si="1"/>
        <v>8.5</v>
      </c>
      <c r="L27" s="25">
        <f t="shared" si="2"/>
        <v>17</v>
      </c>
      <c r="M27" s="4">
        <f t="shared" si="3"/>
        <v>0.90000000000000036</v>
      </c>
      <c r="N27" s="5">
        <f t="shared" si="4"/>
        <v>5.2941176470588251</v>
      </c>
      <c r="O27" s="4">
        <f t="shared" si="5"/>
        <v>7.6</v>
      </c>
    </row>
    <row r="28" spans="1:15" x14ac:dyDescent="0.25">
      <c r="A28" s="8">
        <v>327</v>
      </c>
      <c r="B28" s="4">
        <v>17.5</v>
      </c>
      <c r="C28" s="4">
        <v>0</v>
      </c>
      <c r="D28" s="4">
        <v>12</v>
      </c>
      <c r="E28" s="4">
        <v>9.5</v>
      </c>
      <c r="F28" s="4">
        <v>8</v>
      </c>
      <c r="G28" s="4">
        <v>0</v>
      </c>
      <c r="H28" s="4">
        <v>15</v>
      </c>
      <c r="I28" s="4">
        <v>39</v>
      </c>
      <c r="J28" s="26">
        <f t="shared" si="0"/>
        <v>12</v>
      </c>
      <c r="K28" s="25">
        <f t="shared" si="1"/>
        <v>9.5</v>
      </c>
      <c r="L28" s="25">
        <f t="shared" si="2"/>
        <v>21.5</v>
      </c>
      <c r="M28" s="4">
        <f t="shared" si="3"/>
        <v>7</v>
      </c>
      <c r="N28" s="5">
        <f t="shared" si="4"/>
        <v>32.558139534883722</v>
      </c>
      <c r="O28" s="4">
        <f t="shared" si="5"/>
        <v>2.5</v>
      </c>
    </row>
    <row r="29" spans="1:15" x14ac:dyDescent="0.25">
      <c r="A29" s="8">
        <v>328</v>
      </c>
      <c r="B29" s="4">
        <v>14.5</v>
      </c>
      <c r="C29" s="4">
        <v>-1</v>
      </c>
      <c r="D29" s="4">
        <v>13.5</v>
      </c>
      <c r="E29" s="4">
        <v>10</v>
      </c>
      <c r="F29" s="4">
        <v>9.5</v>
      </c>
      <c r="G29" s="4">
        <v>0</v>
      </c>
      <c r="H29" s="4">
        <v>16</v>
      </c>
      <c r="I29" s="4">
        <v>37</v>
      </c>
      <c r="J29" s="26">
        <f t="shared" si="0"/>
        <v>14.5</v>
      </c>
      <c r="K29" s="25">
        <f t="shared" si="1"/>
        <v>11</v>
      </c>
      <c r="L29" s="25">
        <f t="shared" si="2"/>
        <v>22.5</v>
      </c>
      <c r="M29" s="4">
        <f t="shared" si="3"/>
        <v>7.5</v>
      </c>
      <c r="N29" s="5">
        <f t="shared" si="4"/>
        <v>33.333333333333336</v>
      </c>
      <c r="O29" s="4">
        <f t="shared" si="5"/>
        <v>3.5</v>
      </c>
    </row>
    <row r="30" spans="1:15" x14ac:dyDescent="0.25">
      <c r="A30" s="8">
        <v>329</v>
      </c>
      <c r="B30" s="4">
        <v>15</v>
      </c>
      <c r="C30" s="4">
        <v>-0.5</v>
      </c>
      <c r="D30" s="4">
        <v>19</v>
      </c>
      <c r="E30" s="4">
        <v>8.5</v>
      </c>
      <c r="F30" s="4">
        <v>12.5</v>
      </c>
      <c r="G30" s="4">
        <v>0</v>
      </c>
      <c r="H30" s="4">
        <v>16.5</v>
      </c>
      <c r="I30" s="4">
        <v>40</v>
      </c>
      <c r="J30" s="26">
        <f t="shared" si="0"/>
        <v>19.5</v>
      </c>
      <c r="K30" s="25">
        <f t="shared" si="1"/>
        <v>9</v>
      </c>
      <c r="L30" s="25">
        <f t="shared" si="2"/>
        <v>25</v>
      </c>
      <c r="M30" s="4">
        <f t="shared" si="3"/>
        <v>4.5</v>
      </c>
      <c r="N30" s="5">
        <f t="shared" si="4"/>
        <v>18</v>
      </c>
      <c r="O30" s="4">
        <f t="shared" si="5"/>
        <v>4.5</v>
      </c>
    </row>
    <row r="31" spans="1:15" x14ac:dyDescent="0.25">
      <c r="A31" s="8">
        <v>330</v>
      </c>
      <c r="B31" s="4">
        <v>13</v>
      </c>
      <c r="C31" s="4">
        <v>-0.5</v>
      </c>
      <c r="D31" s="4">
        <v>12</v>
      </c>
      <c r="E31" s="4">
        <v>6.5</v>
      </c>
      <c r="F31" s="4">
        <v>9.9</v>
      </c>
      <c r="G31" s="4">
        <v>0</v>
      </c>
      <c r="H31" s="4">
        <v>11.5</v>
      </c>
      <c r="I31" s="4">
        <v>28</v>
      </c>
      <c r="J31" s="26">
        <f t="shared" si="0"/>
        <v>12.5</v>
      </c>
      <c r="K31" s="25">
        <f t="shared" si="1"/>
        <v>7</v>
      </c>
      <c r="L31" s="25">
        <f t="shared" si="2"/>
        <v>15</v>
      </c>
      <c r="M31" s="4">
        <f t="shared" si="3"/>
        <v>2.0999999999999996</v>
      </c>
      <c r="N31" s="5">
        <f t="shared" si="4"/>
        <v>13.999999999999998</v>
      </c>
      <c r="O31" s="4">
        <f t="shared" si="5"/>
        <v>4.9000000000000004</v>
      </c>
    </row>
    <row r="32" spans="1:15" ht="15.75" thickBot="1" x14ac:dyDescent="0.3">
      <c r="A32" s="35" t="s">
        <v>1</v>
      </c>
      <c r="B32" s="30">
        <f>AVERAGE(B2:B31)</f>
        <v>14.883333333333333</v>
      </c>
      <c r="C32" s="30">
        <f t="shared" ref="C32:O32" si="6">AVERAGE(C2:C31)</f>
        <v>-3.7333333333333334</v>
      </c>
      <c r="D32" s="30">
        <f t="shared" si="6"/>
        <v>7.3833333333333337</v>
      </c>
      <c r="E32" s="30">
        <f t="shared" si="6"/>
        <v>3.4733333333333336</v>
      </c>
      <c r="F32" s="30">
        <f t="shared" si="6"/>
        <v>11.746666666666666</v>
      </c>
      <c r="G32" s="30">
        <f t="shared" si="6"/>
        <v>3.3333333333333333E-2</v>
      </c>
      <c r="H32" s="30">
        <f t="shared" si="6"/>
        <v>7.55</v>
      </c>
      <c r="I32" s="30">
        <f t="shared" si="6"/>
        <v>36.833333333333336</v>
      </c>
      <c r="J32" s="32">
        <f t="shared" si="6"/>
        <v>11.116666666666667</v>
      </c>
      <c r="K32" s="32">
        <f t="shared" si="6"/>
        <v>7.2066666666666661</v>
      </c>
      <c r="L32" s="32">
        <f t="shared" si="6"/>
        <v>21.95</v>
      </c>
      <c r="M32" s="30">
        <f t="shared" si="6"/>
        <v>-0.4966666666666667</v>
      </c>
      <c r="N32" s="30">
        <f t="shared" si="6"/>
        <v>-1.5826584651782223</v>
      </c>
      <c r="O32" s="30">
        <f t="shared" si="6"/>
        <v>7.7033333333333331</v>
      </c>
    </row>
    <row r="33" spans="1:15" ht="15.75" thickTop="1" x14ac:dyDescent="0.25">
      <c r="A33" s="13" t="s">
        <v>14</v>
      </c>
      <c r="B33" s="14">
        <f>MAX(B2:B31)</f>
        <v>27</v>
      </c>
      <c r="C33" s="15">
        <f t="shared" ref="C33:O33" si="7">MAX(C2:C31)</f>
        <v>2.5</v>
      </c>
      <c r="D33" s="15">
        <f t="shared" si="7"/>
        <v>19</v>
      </c>
      <c r="E33" s="15">
        <f t="shared" si="7"/>
        <v>13.5</v>
      </c>
      <c r="F33" s="15">
        <f t="shared" si="7"/>
        <v>14.9</v>
      </c>
      <c r="G33" s="15">
        <f t="shared" si="7"/>
        <v>1</v>
      </c>
      <c r="H33" s="15">
        <f t="shared" si="7"/>
        <v>21</v>
      </c>
      <c r="I33" s="15">
        <f t="shared" si="7"/>
        <v>50.5</v>
      </c>
      <c r="J33" s="27">
        <f t="shared" si="7"/>
        <v>19.5</v>
      </c>
      <c r="K33" s="27">
        <f t="shared" si="7"/>
        <v>11</v>
      </c>
      <c r="L33" s="27">
        <f t="shared" si="7"/>
        <v>36.5</v>
      </c>
      <c r="M33" s="15">
        <f t="shared" si="7"/>
        <v>9.5</v>
      </c>
      <c r="N33" s="14">
        <f t="shared" si="7"/>
        <v>48.717948717948715</v>
      </c>
      <c r="O33" s="15">
        <f t="shared" si="7"/>
        <v>13.5</v>
      </c>
    </row>
    <row r="34" spans="1:15" x14ac:dyDescent="0.25">
      <c r="A34" s="13" t="s">
        <v>15</v>
      </c>
      <c r="B34" s="14">
        <f>MIN(B2:B31)</f>
        <v>8.5</v>
      </c>
      <c r="C34" s="15">
        <f t="shared" ref="C34:O34" si="8">MIN(C2:C31)</f>
        <v>-7.5</v>
      </c>
      <c r="D34" s="15">
        <f t="shared" si="8"/>
        <v>-2.5</v>
      </c>
      <c r="E34" s="15">
        <f t="shared" si="8"/>
        <v>-3.5</v>
      </c>
      <c r="F34" s="15">
        <f t="shared" si="8"/>
        <v>7</v>
      </c>
      <c r="G34" s="15">
        <f t="shared" si="8"/>
        <v>0</v>
      </c>
      <c r="H34" s="15">
        <f t="shared" si="8"/>
        <v>-1.5</v>
      </c>
      <c r="I34" s="15">
        <f t="shared" si="8"/>
        <v>26</v>
      </c>
      <c r="J34" s="27">
        <f t="shared" si="8"/>
        <v>4.5</v>
      </c>
      <c r="K34" s="27">
        <f t="shared" si="8"/>
        <v>3.5</v>
      </c>
      <c r="L34" s="27">
        <f t="shared" si="8"/>
        <v>12</v>
      </c>
      <c r="M34" s="15">
        <f t="shared" si="8"/>
        <v>-8</v>
      </c>
      <c r="N34" s="14">
        <f t="shared" si="8"/>
        <v>-30.196078431372545</v>
      </c>
      <c r="O34" s="15">
        <f t="shared" si="8"/>
        <v>-1.5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pane ySplit="1" topLeftCell="A2" activePane="bottomLeft" state="frozen"/>
      <selection pane="bottomLeft" activeCell="O31" sqref="A2:O31"/>
    </sheetView>
  </sheetViews>
  <sheetFormatPr defaultRowHeight="15" x14ac:dyDescent="0.25"/>
  <cols>
    <col min="2" max="2" width="10.42578125" customWidth="1"/>
    <col min="3" max="3" width="10.28515625" customWidth="1"/>
    <col min="4" max="4" width="11.140625" customWidth="1"/>
    <col min="9" max="9" width="10.42578125" customWidth="1"/>
    <col min="11" max="11" width="10.85546875" customWidth="1"/>
    <col min="12" max="12" width="10.42578125" customWidth="1"/>
    <col min="13" max="13" width="17.7109375" customWidth="1"/>
    <col min="15" max="15" width="14.140625" customWidth="1"/>
    <col min="16" max="16" width="9.140625" customWidth="1"/>
  </cols>
  <sheetData>
    <row r="1" spans="1:15" s="1" customFormat="1" ht="60" x14ac:dyDescent="0.25">
      <c r="A1" s="2" t="s">
        <v>0</v>
      </c>
      <c r="B1" s="2" t="s">
        <v>6</v>
      </c>
      <c r="C1" s="2" t="s">
        <v>18</v>
      </c>
      <c r="D1" s="2" t="s">
        <v>4</v>
      </c>
      <c r="E1" s="2" t="s">
        <v>3</v>
      </c>
      <c r="F1" s="2" t="s">
        <v>5</v>
      </c>
      <c r="G1" s="2" t="s">
        <v>7</v>
      </c>
      <c r="H1" s="2" t="s">
        <v>8</v>
      </c>
      <c r="I1" s="2" t="s">
        <v>9</v>
      </c>
      <c r="J1" s="22" t="s">
        <v>10</v>
      </c>
      <c r="K1" s="23" t="s">
        <v>11</v>
      </c>
      <c r="L1" s="23" t="s">
        <v>19</v>
      </c>
      <c r="M1" s="2" t="s">
        <v>12</v>
      </c>
      <c r="N1" s="3" t="s">
        <v>2</v>
      </c>
      <c r="O1" s="24" t="s">
        <v>16</v>
      </c>
    </row>
    <row r="2" spans="1:15" s="1" customFormat="1" x14ac:dyDescent="0.25">
      <c r="A2" s="7">
        <v>301</v>
      </c>
      <c r="B2" s="4">
        <v>5</v>
      </c>
      <c r="C2" s="4">
        <v>-2.5</v>
      </c>
      <c r="D2" s="4">
        <v>7.5</v>
      </c>
      <c r="E2" s="4">
        <v>5.5</v>
      </c>
      <c r="F2" s="4">
        <v>12</v>
      </c>
      <c r="G2" s="4">
        <v>0</v>
      </c>
      <c r="H2" s="4">
        <v>10.5</v>
      </c>
      <c r="I2" s="4">
        <v>19.5</v>
      </c>
      <c r="J2" s="26">
        <f t="shared" ref="J2:J31" si="0">D2-C2</f>
        <v>10</v>
      </c>
      <c r="K2" s="25">
        <f t="shared" ref="K2:K31" si="1">E2-C2</f>
        <v>8</v>
      </c>
      <c r="L2" s="25">
        <f t="shared" ref="L2:L31" si="2">I2-B2</f>
        <v>14.5</v>
      </c>
      <c r="M2" s="4">
        <f t="shared" ref="M2:M31" si="3">(F2+G2-H2+C2)*-1</f>
        <v>1</v>
      </c>
      <c r="N2" s="5">
        <f>100*M2/L2</f>
        <v>6.8965517241379306</v>
      </c>
      <c r="O2" s="4">
        <f>-M2+K2</f>
        <v>7</v>
      </c>
    </row>
    <row r="3" spans="1:15" s="1" customFormat="1" x14ac:dyDescent="0.25">
      <c r="A3" s="8">
        <v>302</v>
      </c>
      <c r="B3" s="4">
        <v>6</v>
      </c>
      <c r="C3" s="4">
        <v>-2</v>
      </c>
      <c r="D3" s="4">
        <v>12</v>
      </c>
      <c r="E3" s="4">
        <v>5.5</v>
      </c>
      <c r="F3" s="4">
        <v>14.5</v>
      </c>
      <c r="G3" s="4">
        <v>0</v>
      </c>
      <c r="H3" s="4">
        <v>17</v>
      </c>
      <c r="I3" s="4">
        <v>31</v>
      </c>
      <c r="J3" s="26">
        <f t="shared" si="0"/>
        <v>14</v>
      </c>
      <c r="K3" s="25">
        <f t="shared" si="1"/>
        <v>7.5</v>
      </c>
      <c r="L3" s="25">
        <f t="shared" si="2"/>
        <v>25</v>
      </c>
      <c r="M3" s="4">
        <f t="shared" si="3"/>
        <v>4.5</v>
      </c>
      <c r="N3" s="5">
        <f t="shared" ref="N3:N31" si="4">100*M3/L3</f>
        <v>18</v>
      </c>
      <c r="O3" s="4">
        <f t="shared" ref="O3:O31" si="5">-M3+K3</f>
        <v>3</v>
      </c>
    </row>
    <row r="4" spans="1:15" s="1" customFormat="1" x14ac:dyDescent="0.25">
      <c r="A4" s="8">
        <v>303</v>
      </c>
      <c r="B4" s="4">
        <v>5.5</v>
      </c>
      <c r="C4" s="4">
        <v>-2</v>
      </c>
      <c r="D4" s="4">
        <v>9.5</v>
      </c>
      <c r="E4" s="4">
        <v>5.5</v>
      </c>
      <c r="F4" s="4">
        <v>12.5</v>
      </c>
      <c r="G4" s="4">
        <v>0</v>
      </c>
      <c r="H4" s="4">
        <v>12.5</v>
      </c>
      <c r="I4" s="4">
        <v>21</v>
      </c>
      <c r="J4" s="26">
        <f t="shared" si="0"/>
        <v>11.5</v>
      </c>
      <c r="K4" s="25">
        <f t="shared" si="1"/>
        <v>7.5</v>
      </c>
      <c r="L4" s="25">
        <f t="shared" si="2"/>
        <v>15.5</v>
      </c>
      <c r="M4" s="4">
        <f t="shared" si="3"/>
        <v>2</v>
      </c>
      <c r="N4" s="5">
        <f t="shared" si="4"/>
        <v>12.903225806451612</v>
      </c>
      <c r="O4" s="4">
        <f>-M4+K4</f>
        <v>5.5</v>
      </c>
    </row>
    <row r="5" spans="1:15" s="1" customFormat="1" x14ac:dyDescent="0.25">
      <c r="A5" s="8">
        <v>304</v>
      </c>
      <c r="B5" s="4">
        <v>6.5</v>
      </c>
      <c r="C5" s="4">
        <v>-1.5</v>
      </c>
      <c r="D5" s="4">
        <v>12</v>
      </c>
      <c r="E5" s="4">
        <v>8</v>
      </c>
      <c r="F5" s="4">
        <v>10</v>
      </c>
      <c r="G5" s="4">
        <v>0</v>
      </c>
      <c r="H5" s="4">
        <v>14</v>
      </c>
      <c r="I5" s="4">
        <v>28</v>
      </c>
      <c r="J5" s="26">
        <f t="shared" si="0"/>
        <v>13.5</v>
      </c>
      <c r="K5" s="25">
        <f t="shared" si="1"/>
        <v>9.5</v>
      </c>
      <c r="L5" s="25">
        <f t="shared" si="2"/>
        <v>21.5</v>
      </c>
      <c r="M5" s="4">
        <f t="shared" si="3"/>
        <v>5.5</v>
      </c>
      <c r="N5" s="5">
        <f t="shared" si="4"/>
        <v>25.581395348837209</v>
      </c>
      <c r="O5" s="4">
        <f t="shared" si="5"/>
        <v>4</v>
      </c>
    </row>
    <row r="6" spans="1:15" s="1" customFormat="1" x14ac:dyDescent="0.25">
      <c r="A6" s="8">
        <v>305</v>
      </c>
      <c r="B6" s="4">
        <v>5</v>
      </c>
      <c r="C6" s="4">
        <v>-2</v>
      </c>
      <c r="D6" s="4">
        <v>11</v>
      </c>
      <c r="E6" s="4">
        <v>7.5</v>
      </c>
      <c r="F6" s="4">
        <v>9</v>
      </c>
      <c r="G6" s="4">
        <v>0</v>
      </c>
      <c r="H6" s="4">
        <v>14.5</v>
      </c>
      <c r="I6" s="4">
        <v>30.5</v>
      </c>
      <c r="J6" s="26">
        <f t="shared" si="0"/>
        <v>13</v>
      </c>
      <c r="K6" s="25">
        <f t="shared" si="1"/>
        <v>9.5</v>
      </c>
      <c r="L6" s="25">
        <f t="shared" si="2"/>
        <v>25.5</v>
      </c>
      <c r="M6" s="4">
        <f t="shared" si="3"/>
        <v>7.5</v>
      </c>
      <c r="N6" s="5">
        <f t="shared" si="4"/>
        <v>29.411764705882351</v>
      </c>
      <c r="O6" s="4">
        <f t="shared" si="5"/>
        <v>2</v>
      </c>
    </row>
    <row r="7" spans="1:15" s="1" customFormat="1" x14ac:dyDescent="0.25">
      <c r="A7" s="8">
        <v>306</v>
      </c>
      <c r="B7" s="4">
        <v>3</v>
      </c>
      <c r="C7" s="4">
        <v>-3.5</v>
      </c>
      <c r="D7" s="4">
        <v>3.5</v>
      </c>
      <c r="E7" s="4">
        <v>0.5</v>
      </c>
      <c r="F7" s="4">
        <v>8</v>
      </c>
      <c r="G7" s="4">
        <v>0</v>
      </c>
      <c r="H7" s="4">
        <v>2.5</v>
      </c>
      <c r="I7" s="4">
        <v>38.5</v>
      </c>
      <c r="J7" s="26">
        <f t="shared" si="0"/>
        <v>7</v>
      </c>
      <c r="K7" s="25">
        <f t="shared" si="1"/>
        <v>4</v>
      </c>
      <c r="L7" s="25">
        <f t="shared" si="2"/>
        <v>35.5</v>
      </c>
      <c r="M7" s="4">
        <f t="shared" si="3"/>
        <v>-2</v>
      </c>
      <c r="N7" s="5">
        <f t="shared" si="4"/>
        <v>-5.6338028169014081</v>
      </c>
      <c r="O7" s="4">
        <f t="shared" si="5"/>
        <v>6</v>
      </c>
    </row>
    <row r="8" spans="1:15" s="1" customFormat="1" x14ac:dyDescent="0.25">
      <c r="A8" s="8">
        <v>307</v>
      </c>
      <c r="B8" s="4">
        <v>3</v>
      </c>
      <c r="C8" s="4">
        <v>-3</v>
      </c>
      <c r="D8" s="4">
        <v>5</v>
      </c>
      <c r="E8" s="4">
        <v>1.5</v>
      </c>
      <c r="F8" s="4">
        <v>12</v>
      </c>
      <c r="G8" s="4">
        <v>0</v>
      </c>
      <c r="H8" s="4">
        <v>5</v>
      </c>
      <c r="I8" s="4">
        <v>24</v>
      </c>
      <c r="J8" s="26">
        <f t="shared" si="0"/>
        <v>8</v>
      </c>
      <c r="K8" s="25">
        <f t="shared" si="1"/>
        <v>4.5</v>
      </c>
      <c r="L8" s="25">
        <f t="shared" si="2"/>
        <v>21</v>
      </c>
      <c r="M8" s="4">
        <f t="shared" si="3"/>
        <v>-4</v>
      </c>
      <c r="N8" s="5">
        <f t="shared" si="4"/>
        <v>-19.047619047619047</v>
      </c>
      <c r="O8" s="4">
        <f t="shared" si="5"/>
        <v>8.5</v>
      </c>
    </row>
    <row r="9" spans="1:15" s="1" customFormat="1" x14ac:dyDescent="0.25">
      <c r="A9" s="8">
        <v>308</v>
      </c>
      <c r="B9" s="4">
        <v>3</v>
      </c>
      <c r="C9" s="4">
        <v>-3.5</v>
      </c>
      <c r="D9" s="4">
        <v>5.5</v>
      </c>
      <c r="E9" s="4">
        <v>2</v>
      </c>
      <c r="F9" s="4">
        <v>14</v>
      </c>
      <c r="G9" s="4">
        <v>0</v>
      </c>
      <c r="H9" s="4">
        <v>7</v>
      </c>
      <c r="I9" s="4">
        <v>32</v>
      </c>
      <c r="J9" s="26">
        <f t="shared" si="0"/>
        <v>9</v>
      </c>
      <c r="K9" s="25">
        <f t="shared" si="1"/>
        <v>5.5</v>
      </c>
      <c r="L9" s="25">
        <f t="shared" si="2"/>
        <v>29</v>
      </c>
      <c r="M9" s="4">
        <f t="shared" si="3"/>
        <v>-3.5</v>
      </c>
      <c r="N9" s="5">
        <f t="shared" si="4"/>
        <v>-12.068965517241379</v>
      </c>
      <c r="O9" s="4">
        <f t="shared" si="5"/>
        <v>9</v>
      </c>
    </row>
    <row r="10" spans="1:15" s="1" customFormat="1" x14ac:dyDescent="0.25">
      <c r="A10" s="8">
        <v>309</v>
      </c>
      <c r="B10" s="4">
        <v>6</v>
      </c>
      <c r="C10" s="4">
        <v>-4</v>
      </c>
      <c r="D10" s="4">
        <v>1.5</v>
      </c>
      <c r="E10" s="4">
        <v>-1</v>
      </c>
      <c r="F10" s="4">
        <v>9</v>
      </c>
      <c r="G10" s="4">
        <v>0</v>
      </c>
      <c r="H10" s="4">
        <v>2.5</v>
      </c>
      <c r="I10" s="4">
        <v>26</v>
      </c>
      <c r="J10" s="26">
        <f t="shared" si="0"/>
        <v>5.5</v>
      </c>
      <c r="K10" s="25">
        <f t="shared" si="1"/>
        <v>3</v>
      </c>
      <c r="L10" s="25">
        <f t="shared" si="2"/>
        <v>20</v>
      </c>
      <c r="M10" s="4">
        <f t="shared" si="3"/>
        <v>-2.5</v>
      </c>
      <c r="N10" s="5">
        <f t="shared" si="4"/>
        <v>-12.5</v>
      </c>
      <c r="O10" s="4">
        <f t="shared" si="5"/>
        <v>5.5</v>
      </c>
    </row>
    <row r="11" spans="1:15" s="1" customFormat="1" x14ac:dyDescent="0.25">
      <c r="A11" s="9">
        <v>310</v>
      </c>
      <c r="B11" s="10">
        <v>6</v>
      </c>
      <c r="C11" s="10">
        <v>-4</v>
      </c>
      <c r="D11" s="10">
        <v>4</v>
      </c>
      <c r="E11" s="10">
        <v>-0.5</v>
      </c>
      <c r="F11" s="10">
        <v>8</v>
      </c>
      <c r="G11" s="10">
        <v>0</v>
      </c>
      <c r="H11" s="10">
        <v>2.5</v>
      </c>
      <c r="I11" s="10">
        <v>18</v>
      </c>
      <c r="J11" s="26">
        <f t="shared" si="0"/>
        <v>8</v>
      </c>
      <c r="K11" s="25">
        <f t="shared" si="1"/>
        <v>3.5</v>
      </c>
      <c r="L11" s="25">
        <f t="shared" si="2"/>
        <v>12</v>
      </c>
      <c r="M11" s="10">
        <f t="shared" si="3"/>
        <v>-1.5</v>
      </c>
      <c r="N11" s="11">
        <f t="shared" si="4"/>
        <v>-12.5</v>
      </c>
      <c r="O11" s="10">
        <f t="shared" si="5"/>
        <v>5</v>
      </c>
    </row>
    <row r="12" spans="1:15" s="1" customFormat="1" x14ac:dyDescent="0.25">
      <c r="A12" s="8">
        <v>311</v>
      </c>
      <c r="B12" s="4">
        <v>5</v>
      </c>
      <c r="C12" s="4">
        <v>-3.5</v>
      </c>
      <c r="D12" s="4">
        <v>2.5</v>
      </c>
      <c r="E12" s="4">
        <v>-1</v>
      </c>
      <c r="F12" s="4">
        <v>12</v>
      </c>
      <c r="G12" s="4">
        <v>0</v>
      </c>
      <c r="H12" s="4">
        <v>4</v>
      </c>
      <c r="I12" s="4">
        <v>19</v>
      </c>
      <c r="J12" s="26">
        <f t="shared" si="0"/>
        <v>6</v>
      </c>
      <c r="K12" s="25">
        <f t="shared" si="1"/>
        <v>2.5</v>
      </c>
      <c r="L12" s="25">
        <f t="shared" si="2"/>
        <v>14</v>
      </c>
      <c r="M12" s="4">
        <f t="shared" si="3"/>
        <v>-4.5</v>
      </c>
      <c r="N12" s="5">
        <f t="shared" si="4"/>
        <v>-32.142857142857146</v>
      </c>
      <c r="O12" s="4">
        <f t="shared" si="5"/>
        <v>7</v>
      </c>
    </row>
    <row r="13" spans="1:15" s="1" customFormat="1" x14ac:dyDescent="0.25">
      <c r="A13" s="8">
        <v>312</v>
      </c>
      <c r="B13" s="4">
        <v>3.5</v>
      </c>
      <c r="C13" s="4">
        <v>-4</v>
      </c>
      <c r="D13" s="4">
        <v>4.5</v>
      </c>
      <c r="E13" s="4">
        <v>-0.5</v>
      </c>
      <c r="F13" s="4">
        <v>11</v>
      </c>
      <c r="G13" s="4">
        <v>0</v>
      </c>
      <c r="H13" s="4">
        <v>2</v>
      </c>
      <c r="I13" s="4">
        <v>28</v>
      </c>
      <c r="J13" s="26">
        <f t="shared" si="0"/>
        <v>8.5</v>
      </c>
      <c r="K13" s="25">
        <f t="shared" si="1"/>
        <v>3.5</v>
      </c>
      <c r="L13" s="25">
        <f t="shared" si="2"/>
        <v>24.5</v>
      </c>
      <c r="M13" s="4">
        <f t="shared" si="3"/>
        <v>-5</v>
      </c>
      <c r="N13" s="5">
        <f t="shared" si="4"/>
        <v>-20.408163265306122</v>
      </c>
      <c r="O13" s="4">
        <f t="shared" si="5"/>
        <v>8.5</v>
      </c>
    </row>
    <row r="14" spans="1:15" s="1" customFormat="1" x14ac:dyDescent="0.25">
      <c r="A14" s="8">
        <v>313</v>
      </c>
      <c r="B14" s="4">
        <v>2.5</v>
      </c>
      <c r="C14" s="4">
        <v>-4.5</v>
      </c>
      <c r="D14" s="4">
        <v>-1</v>
      </c>
      <c r="E14" s="4">
        <v>-1</v>
      </c>
      <c r="F14" s="4">
        <v>11</v>
      </c>
      <c r="G14" s="4">
        <v>0</v>
      </c>
      <c r="H14" s="4">
        <v>-0.5</v>
      </c>
      <c r="I14" s="4">
        <v>25.5</v>
      </c>
      <c r="J14" s="26">
        <f t="shared" si="0"/>
        <v>3.5</v>
      </c>
      <c r="K14" s="25">
        <f t="shared" si="1"/>
        <v>3.5</v>
      </c>
      <c r="L14" s="25">
        <f t="shared" si="2"/>
        <v>23</v>
      </c>
      <c r="M14" s="4">
        <f t="shared" si="3"/>
        <v>-7</v>
      </c>
      <c r="N14" s="5">
        <f t="shared" si="4"/>
        <v>-30.434782608695652</v>
      </c>
      <c r="O14" s="4">
        <f t="shared" si="5"/>
        <v>10.5</v>
      </c>
    </row>
    <row r="15" spans="1:15" s="1" customFormat="1" x14ac:dyDescent="0.25">
      <c r="A15" s="8">
        <v>314</v>
      </c>
      <c r="B15" s="4">
        <v>4</v>
      </c>
      <c r="C15" s="4">
        <v>-4.5</v>
      </c>
      <c r="D15" s="4">
        <v>1</v>
      </c>
      <c r="E15" s="4">
        <v>0</v>
      </c>
      <c r="F15" s="4">
        <v>14.8</v>
      </c>
      <c r="G15" s="4">
        <v>0</v>
      </c>
      <c r="H15" s="4">
        <v>1.5</v>
      </c>
      <c r="I15" s="4">
        <v>35.5</v>
      </c>
      <c r="J15" s="26">
        <f t="shared" si="0"/>
        <v>5.5</v>
      </c>
      <c r="K15" s="25">
        <f t="shared" si="1"/>
        <v>4.5</v>
      </c>
      <c r="L15" s="25">
        <f t="shared" si="2"/>
        <v>31.5</v>
      </c>
      <c r="M15" s="4">
        <f t="shared" si="3"/>
        <v>-8.8000000000000007</v>
      </c>
      <c r="N15" s="5">
        <f t="shared" si="4"/>
        <v>-27.93650793650794</v>
      </c>
      <c r="O15" s="4">
        <f t="shared" si="5"/>
        <v>13.3</v>
      </c>
    </row>
    <row r="16" spans="1:15" s="1" customFormat="1" x14ac:dyDescent="0.25">
      <c r="A16" s="8">
        <v>315</v>
      </c>
      <c r="B16" s="4">
        <v>5</v>
      </c>
      <c r="C16" s="4">
        <v>-4</v>
      </c>
      <c r="D16" s="4">
        <v>1</v>
      </c>
      <c r="E16" s="4">
        <v>0</v>
      </c>
      <c r="F16" s="4">
        <v>14</v>
      </c>
      <c r="G16" s="4">
        <v>0</v>
      </c>
      <c r="H16" s="4">
        <v>4.5</v>
      </c>
      <c r="I16" s="4">
        <v>29</v>
      </c>
      <c r="J16" s="26">
        <f t="shared" si="0"/>
        <v>5</v>
      </c>
      <c r="K16" s="25">
        <f t="shared" si="1"/>
        <v>4</v>
      </c>
      <c r="L16" s="25">
        <f t="shared" si="2"/>
        <v>24</v>
      </c>
      <c r="M16" s="4">
        <f t="shared" si="3"/>
        <v>-5.5</v>
      </c>
      <c r="N16" s="5">
        <f t="shared" si="4"/>
        <v>-22.916666666666668</v>
      </c>
      <c r="O16" s="4">
        <f t="shared" si="5"/>
        <v>9.5</v>
      </c>
    </row>
    <row r="17" spans="1:15" s="1" customFormat="1" x14ac:dyDescent="0.25">
      <c r="A17" s="8">
        <v>316</v>
      </c>
      <c r="B17" s="4">
        <v>7</v>
      </c>
      <c r="C17" s="4">
        <v>-4</v>
      </c>
      <c r="D17" s="4">
        <v>3.5</v>
      </c>
      <c r="E17" s="4">
        <v>-0.5</v>
      </c>
      <c r="F17" s="4">
        <v>13</v>
      </c>
      <c r="G17" s="4">
        <v>0</v>
      </c>
      <c r="H17" s="4">
        <v>2.5</v>
      </c>
      <c r="I17" s="4">
        <v>27.5</v>
      </c>
      <c r="J17" s="26">
        <f t="shared" si="0"/>
        <v>7.5</v>
      </c>
      <c r="K17" s="25">
        <f t="shared" si="1"/>
        <v>3.5</v>
      </c>
      <c r="L17" s="25">
        <f t="shared" si="2"/>
        <v>20.5</v>
      </c>
      <c r="M17" s="4">
        <f t="shared" si="3"/>
        <v>-6.5</v>
      </c>
      <c r="N17" s="5">
        <f t="shared" si="4"/>
        <v>-31.707317073170731</v>
      </c>
      <c r="O17" s="4">
        <f t="shared" si="5"/>
        <v>10</v>
      </c>
    </row>
    <row r="18" spans="1:15" s="1" customFormat="1" x14ac:dyDescent="0.25">
      <c r="A18" s="8">
        <v>317</v>
      </c>
      <c r="B18" s="4">
        <v>8.5</v>
      </c>
      <c r="C18" s="4">
        <v>-6</v>
      </c>
      <c r="D18" s="4">
        <v>-1</v>
      </c>
      <c r="E18" s="4">
        <v>-3</v>
      </c>
      <c r="F18" s="4">
        <v>13</v>
      </c>
      <c r="G18" s="4">
        <v>0</v>
      </c>
      <c r="H18" s="4">
        <v>0</v>
      </c>
      <c r="I18" s="4">
        <v>38</v>
      </c>
      <c r="J18" s="26">
        <f t="shared" si="0"/>
        <v>5</v>
      </c>
      <c r="K18" s="25">
        <f t="shared" si="1"/>
        <v>3</v>
      </c>
      <c r="L18" s="25">
        <f t="shared" si="2"/>
        <v>29.5</v>
      </c>
      <c r="M18" s="4">
        <f t="shared" si="3"/>
        <v>-7</v>
      </c>
      <c r="N18" s="5">
        <f t="shared" si="4"/>
        <v>-23.728813559322035</v>
      </c>
      <c r="O18" s="4">
        <f t="shared" si="5"/>
        <v>10</v>
      </c>
    </row>
    <row r="19" spans="1:15" s="1" customFormat="1" x14ac:dyDescent="0.25">
      <c r="A19" s="8">
        <v>318</v>
      </c>
      <c r="B19" s="4">
        <v>5.5</v>
      </c>
      <c r="C19" s="4">
        <v>-3.5</v>
      </c>
      <c r="D19" s="4">
        <v>3</v>
      </c>
      <c r="E19" s="4">
        <v>0</v>
      </c>
      <c r="F19" s="4">
        <v>10</v>
      </c>
      <c r="G19" s="4">
        <v>0</v>
      </c>
      <c r="H19" s="4">
        <v>-0.5</v>
      </c>
      <c r="I19" s="4">
        <v>29</v>
      </c>
      <c r="J19" s="26">
        <f t="shared" si="0"/>
        <v>6.5</v>
      </c>
      <c r="K19" s="25">
        <f t="shared" si="1"/>
        <v>3.5</v>
      </c>
      <c r="L19" s="25">
        <f t="shared" si="2"/>
        <v>23.5</v>
      </c>
      <c r="M19" s="4">
        <f t="shared" si="3"/>
        <v>-7</v>
      </c>
      <c r="N19" s="5">
        <f t="shared" si="4"/>
        <v>-29.787234042553191</v>
      </c>
      <c r="O19" s="4">
        <f t="shared" si="5"/>
        <v>10.5</v>
      </c>
    </row>
    <row r="20" spans="1:15" s="1" customFormat="1" x14ac:dyDescent="0.25">
      <c r="A20" s="8">
        <v>319</v>
      </c>
      <c r="B20" s="4">
        <v>3.5</v>
      </c>
      <c r="C20" s="4">
        <v>-4</v>
      </c>
      <c r="D20" s="4">
        <v>7</v>
      </c>
      <c r="E20" s="4">
        <v>1</v>
      </c>
      <c r="F20" s="4">
        <v>14.2</v>
      </c>
      <c r="G20" s="4">
        <v>0</v>
      </c>
      <c r="H20" s="4">
        <v>4.5</v>
      </c>
      <c r="I20" s="4">
        <v>35</v>
      </c>
      <c r="J20" s="26">
        <f t="shared" si="0"/>
        <v>11</v>
      </c>
      <c r="K20" s="25">
        <f t="shared" si="1"/>
        <v>5</v>
      </c>
      <c r="L20" s="25">
        <f t="shared" si="2"/>
        <v>31.5</v>
      </c>
      <c r="M20" s="4">
        <f t="shared" si="3"/>
        <v>-5.6999999999999993</v>
      </c>
      <c r="N20" s="5">
        <f t="shared" si="4"/>
        <v>-18.095238095238091</v>
      </c>
      <c r="O20" s="4">
        <f t="shared" si="5"/>
        <v>10.7</v>
      </c>
    </row>
    <row r="21" spans="1:15" s="1" customFormat="1" x14ac:dyDescent="0.25">
      <c r="A21" s="8">
        <v>320</v>
      </c>
      <c r="B21" s="4">
        <v>5</v>
      </c>
      <c r="C21" s="4">
        <v>-4.5</v>
      </c>
      <c r="D21" s="4">
        <v>7</v>
      </c>
      <c r="E21" s="4">
        <v>3.5</v>
      </c>
      <c r="F21" s="4">
        <v>9.4</v>
      </c>
      <c r="G21" s="4">
        <v>0</v>
      </c>
      <c r="H21" s="4">
        <v>5</v>
      </c>
      <c r="I21" s="4">
        <v>22.5</v>
      </c>
      <c r="J21" s="26">
        <f t="shared" si="0"/>
        <v>11.5</v>
      </c>
      <c r="K21" s="25">
        <f t="shared" si="1"/>
        <v>8</v>
      </c>
      <c r="L21" s="25">
        <f t="shared" si="2"/>
        <v>17.5</v>
      </c>
      <c r="M21" s="4">
        <f t="shared" si="3"/>
        <v>9.9999999999999645E-2</v>
      </c>
      <c r="N21" s="5">
        <f t="shared" si="4"/>
        <v>0.5714285714285694</v>
      </c>
      <c r="O21" s="4">
        <f t="shared" si="5"/>
        <v>7.9</v>
      </c>
    </row>
    <row r="22" spans="1:15" s="1" customFormat="1" x14ac:dyDescent="0.25">
      <c r="A22" s="8">
        <v>321</v>
      </c>
      <c r="B22" s="4">
        <v>6</v>
      </c>
      <c r="C22" s="4">
        <v>-3.5</v>
      </c>
      <c r="D22" s="4">
        <v>6.5</v>
      </c>
      <c r="E22" s="4">
        <v>4</v>
      </c>
      <c r="F22" s="4">
        <v>13</v>
      </c>
      <c r="G22" s="4">
        <v>0</v>
      </c>
      <c r="H22" s="4">
        <v>8</v>
      </c>
      <c r="I22" s="4">
        <v>25.5</v>
      </c>
      <c r="J22" s="26">
        <f>D22-C22</f>
        <v>10</v>
      </c>
      <c r="K22" s="25">
        <f t="shared" si="1"/>
        <v>7.5</v>
      </c>
      <c r="L22" s="25">
        <f t="shared" si="2"/>
        <v>19.5</v>
      </c>
      <c r="M22" s="4">
        <f t="shared" si="3"/>
        <v>-1.5</v>
      </c>
      <c r="N22" s="5">
        <f t="shared" si="4"/>
        <v>-7.6923076923076925</v>
      </c>
      <c r="O22" s="4">
        <f t="shared" si="5"/>
        <v>9</v>
      </c>
    </row>
    <row r="23" spans="1:15" s="1" customFormat="1" x14ac:dyDescent="0.25">
      <c r="A23" s="8">
        <v>322</v>
      </c>
      <c r="B23" s="4">
        <v>5.5</v>
      </c>
      <c r="C23" s="4">
        <v>-3.5</v>
      </c>
      <c r="D23" s="4">
        <v>7.5</v>
      </c>
      <c r="E23" s="4">
        <v>6.5</v>
      </c>
      <c r="F23" s="4">
        <v>12.6</v>
      </c>
      <c r="G23" s="4">
        <v>0</v>
      </c>
      <c r="H23" s="4">
        <v>9</v>
      </c>
      <c r="I23" s="4">
        <v>28.5</v>
      </c>
      <c r="J23" s="26">
        <f t="shared" si="0"/>
        <v>11</v>
      </c>
      <c r="K23" s="25">
        <f t="shared" si="1"/>
        <v>10</v>
      </c>
      <c r="L23" s="25">
        <f t="shared" si="2"/>
        <v>23</v>
      </c>
      <c r="M23" s="4">
        <f t="shared" si="3"/>
        <v>-9.9999999999999645E-2</v>
      </c>
      <c r="N23" s="5">
        <f t="shared" si="4"/>
        <v>-0.43478260869565061</v>
      </c>
      <c r="O23" s="4">
        <f t="shared" si="5"/>
        <v>10.1</v>
      </c>
    </row>
    <row r="24" spans="1:15" s="1" customFormat="1" x14ac:dyDescent="0.25">
      <c r="A24" s="8">
        <v>323</v>
      </c>
      <c r="B24" s="4">
        <v>3.5</v>
      </c>
      <c r="C24" s="4">
        <v>-4</v>
      </c>
      <c r="D24" s="4">
        <v>9</v>
      </c>
      <c r="E24" s="4">
        <v>3</v>
      </c>
      <c r="F24" s="4">
        <v>14</v>
      </c>
      <c r="G24" s="4">
        <v>4.3</v>
      </c>
      <c r="H24" s="4">
        <v>11</v>
      </c>
      <c r="I24" s="4">
        <v>21</v>
      </c>
      <c r="J24" s="26">
        <f t="shared" si="0"/>
        <v>13</v>
      </c>
      <c r="K24" s="25">
        <f t="shared" si="1"/>
        <v>7</v>
      </c>
      <c r="L24" s="25">
        <f t="shared" si="2"/>
        <v>17.5</v>
      </c>
      <c r="M24" s="4">
        <f t="shared" si="3"/>
        <v>-3.3000000000000007</v>
      </c>
      <c r="N24" s="5">
        <f t="shared" si="4"/>
        <v>-18.857142857142861</v>
      </c>
      <c r="O24" s="4">
        <f t="shared" si="5"/>
        <v>10.3</v>
      </c>
    </row>
    <row r="25" spans="1:15" s="1" customFormat="1" x14ac:dyDescent="0.25">
      <c r="A25" s="8">
        <v>324</v>
      </c>
      <c r="B25" s="4">
        <v>5.5</v>
      </c>
      <c r="C25" s="4">
        <v>-4</v>
      </c>
      <c r="D25" s="4">
        <v>8</v>
      </c>
      <c r="E25" s="4">
        <v>3.5</v>
      </c>
      <c r="F25" s="4">
        <v>13</v>
      </c>
      <c r="G25" s="4">
        <v>0</v>
      </c>
      <c r="H25" s="4">
        <v>7</v>
      </c>
      <c r="I25" s="4">
        <v>28</v>
      </c>
      <c r="J25" s="26">
        <f t="shared" si="0"/>
        <v>12</v>
      </c>
      <c r="K25" s="25">
        <f t="shared" si="1"/>
        <v>7.5</v>
      </c>
      <c r="L25" s="25">
        <f t="shared" si="2"/>
        <v>22.5</v>
      </c>
      <c r="M25" s="4">
        <f t="shared" si="3"/>
        <v>-2</v>
      </c>
      <c r="N25" s="5">
        <f t="shared" si="4"/>
        <v>-8.8888888888888893</v>
      </c>
      <c r="O25" s="4">
        <f t="shared" si="5"/>
        <v>9.5</v>
      </c>
    </row>
    <row r="26" spans="1:15" s="1" customFormat="1" x14ac:dyDescent="0.25">
      <c r="A26" s="8">
        <v>325</v>
      </c>
      <c r="B26" s="4">
        <v>9</v>
      </c>
      <c r="C26" s="4">
        <v>-4.5</v>
      </c>
      <c r="D26" s="4">
        <v>9</v>
      </c>
      <c r="E26" s="4">
        <v>3</v>
      </c>
      <c r="F26" s="4">
        <v>13</v>
      </c>
      <c r="G26" s="4">
        <v>0</v>
      </c>
      <c r="H26" s="4">
        <v>7</v>
      </c>
      <c r="I26" s="4">
        <v>21.5</v>
      </c>
      <c r="J26" s="26">
        <f t="shared" si="0"/>
        <v>13.5</v>
      </c>
      <c r="K26" s="25">
        <f t="shared" si="1"/>
        <v>7.5</v>
      </c>
      <c r="L26" s="25">
        <f t="shared" si="2"/>
        <v>12.5</v>
      </c>
      <c r="M26" s="4">
        <f t="shared" si="3"/>
        <v>-1.5</v>
      </c>
      <c r="N26" s="5">
        <f t="shared" si="4"/>
        <v>-12</v>
      </c>
      <c r="O26" s="4">
        <f t="shared" si="5"/>
        <v>9</v>
      </c>
    </row>
    <row r="27" spans="1:15" s="1" customFormat="1" x14ac:dyDescent="0.25">
      <c r="A27" s="8">
        <v>326</v>
      </c>
      <c r="B27" s="4">
        <v>9.5</v>
      </c>
      <c r="C27" s="4">
        <v>-3</v>
      </c>
      <c r="D27" s="4">
        <v>7.5</v>
      </c>
      <c r="E27" s="4">
        <v>5</v>
      </c>
      <c r="F27" s="4">
        <v>12</v>
      </c>
      <c r="G27" s="4">
        <v>0</v>
      </c>
      <c r="H27" s="4">
        <v>10</v>
      </c>
      <c r="I27" s="4">
        <v>30.5</v>
      </c>
      <c r="J27" s="26">
        <f t="shared" si="0"/>
        <v>10.5</v>
      </c>
      <c r="K27" s="25">
        <f t="shared" si="1"/>
        <v>8</v>
      </c>
      <c r="L27" s="25">
        <f t="shared" si="2"/>
        <v>21</v>
      </c>
      <c r="M27" s="4">
        <f t="shared" si="3"/>
        <v>1</v>
      </c>
      <c r="N27" s="5">
        <f t="shared" si="4"/>
        <v>4.7619047619047619</v>
      </c>
      <c r="O27" s="4">
        <f t="shared" si="5"/>
        <v>7</v>
      </c>
    </row>
    <row r="28" spans="1:15" s="1" customFormat="1" x14ac:dyDescent="0.25">
      <c r="A28" s="8">
        <v>327</v>
      </c>
      <c r="B28" s="4">
        <v>4.5</v>
      </c>
      <c r="C28" s="4">
        <v>-2.5</v>
      </c>
      <c r="D28" s="4">
        <v>8</v>
      </c>
      <c r="E28" s="4">
        <v>5.5</v>
      </c>
      <c r="F28" s="4">
        <v>9</v>
      </c>
      <c r="G28" s="4">
        <v>0</v>
      </c>
      <c r="H28" s="4">
        <v>13</v>
      </c>
      <c r="I28" s="4">
        <v>27.5</v>
      </c>
      <c r="J28" s="26">
        <f t="shared" si="0"/>
        <v>10.5</v>
      </c>
      <c r="K28" s="25">
        <f t="shared" si="1"/>
        <v>8</v>
      </c>
      <c r="L28" s="25">
        <f t="shared" si="2"/>
        <v>23</v>
      </c>
      <c r="M28" s="4">
        <f t="shared" si="3"/>
        <v>6.5</v>
      </c>
      <c r="N28" s="5">
        <f t="shared" si="4"/>
        <v>28.260869565217391</v>
      </c>
      <c r="O28" s="4">
        <f t="shared" si="5"/>
        <v>1.5</v>
      </c>
    </row>
    <row r="29" spans="1:15" s="1" customFormat="1" x14ac:dyDescent="0.25">
      <c r="A29" s="8">
        <v>328</v>
      </c>
      <c r="B29" s="4">
        <v>3.5</v>
      </c>
      <c r="C29" s="4">
        <v>-1.5</v>
      </c>
      <c r="D29" s="4">
        <v>11.5</v>
      </c>
      <c r="E29" s="4">
        <v>6.5</v>
      </c>
      <c r="F29" s="4">
        <v>12</v>
      </c>
      <c r="G29" s="4">
        <v>0</v>
      </c>
      <c r="H29" s="4">
        <v>18</v>
      </c>
      <c r="I29" s="4">
        <v>26.5</v>
      </c>
      <c r="J29" s="26">
        <f t="shared" si="0"/>
        <v>13</v>
      </c>
      <c r="K29" s="25">
        <f t="shared" si="1"/>
        <v>8</v>
      </c>
      <c r="L29" s="25">
        <f t="shared" si="2"/>
        <v>23</v>
      </c>
      <c r="M29" s="4">
        <f t="shared" si="3"/>
        <v>7.5</v>
      </c>
      <c r="N29" s="5">
        <f t="shared" si="4"/>
        <v>32.608695652173914</v>
      </c>
      <c r="O29" s="4">
        <f t="shared" si="5"/>
        <v>0.5</v>
      </c>
    </row>
    <row r="30" spans="1:15" s="1" customFormat="1" x14ac:dyDescent="0.25">
      <c r="A30" s="8">
        <v>329</v>
      </c>
      <c r="B30" s="4">
        <v>5</v>
      </c>
      <c r="C30" s="4">
        <v>-2.5</v>
      </c>
      <c r="D30" s="4">
        <v>12.5</v>
      </c>
      <c r="E30" s="4">
        <v>5.5</v>
      </c>
      <c r="F30" s="4">
        <v>14</v>
      </c>
      <c r="G30" s="4">
        <v>0</v>
      </c>
      <c r="H30" s="4">
        <v>16.5</v>
      </c>
      <c r="I30" s="4">
        <v>30.5</v>
      </c>
      <c r="J30" s="26">
        <f t="shared" si="0"/>
        <v>15</v>
      </c>
      <c r="K30" s="25">
        <f t="shared" si="1"/>
        <v>8</v>
      </c>
      <c r="L30" s="25">
        <f t="shared" si="2"/>
        <v>25.5</v>
      </c>
      <c r="M30" s="4">
        <f t="shared" si="3"/>
        <v>5</v>
      </c>
      <c r="N30" s="5">
        <f t="shared" si="4"/>
        <v>19.607843137254903</v>
      </c>
      <c r="O30" s="4">
        <f t="shared" si="5"/>
        <v>3</v>
      </c>
    </row>
    <row r="31" spans="1:15" s="1" customFormat="1" x14ac:dyDescent="0.25">
      <c r="A31" s="8">
        <v>330</v>
      </c>
      <c r="B31" s="4">
        <v>4</v>
      </c>
      <c r="C31" s="4">
        <v>-2.5</v>
      </c>
      <c r="D31" s="4">
        <v>6.5</v>
      </c>
      <c r="E31" s="4">
        <v>4.5</v>
      </c>
      <c r="F31" s="4">
        <v>13</v>
      </c>
      <c r="G31" s="4">
        <v>0</v>
      </c>
      <c r="H31" s="4">
        <v>13</v>
      </c>
      <c r="I31" s="4">
        <v>22.5</v>
      </c>
      <c r="J31" s="26">
        <f t="shared" si="0"/>
        <v>9</v>
      </c>
      <c r="K31" s="25">
        <f t="shared" si="1"/>
        <v>7</v>
      </c>
      <c r="L31" s="25">
        <f t="shared" si="2"/>
        <v>18.5</v>
      </c>
      <c r="M31" s="4">
        <f t="shared" si="3"/>
        <v>2.5</v>
      </c>
      <c r="N31" s="5">
        <f t="shared" si="4"/>
        <v>13.513513513513514</v>
      </c>
      <c r="O31" s="4">
        <f t="shared" si="5"/>
        <v>4.5</v>
      </c>
    </row>
    <row r="32" spans="1:15" s="1" customFormat="1" ht="15.75" thickBot="1" x14ac:dyDescent="0.3">
      <c r="A32" s="29" t="s">
        <v>1</v>
      </c>
      <c r="B32" s="30">
        <f t="shared" ref="B32:I32" si="6">AVERAGE(B2:B31)</f>
        <v>5.15</v>
      </c>
      <c r="C32" s="30">
        <f t="shared" si="6"/>
        <v>-3.4</v>
      </c>
      <c r="D32" s="30">
        <f t="shared" si="6"/>
        <v>6.166666666666667</v>
      </c>
      <c r="E32" s="30">
        <f t="shared" si="6"/>
        <v>2.6666666666666665</v>
      </c>
      <c r="F32" s="30">
        <f t="shared" si="6"/>
        <v>11.9</v>
      </c>
      <c r="G32" s="30">
        <f t="shared" si="6"/>
        <v>0.14333333333333334</v>
      </c>
      <c r="H32" s="30">
        <f t="shared" si="6"/>
        <v>7.45</v>
      </c>
      <c r="I32" s="30">
        <f t="shared" si="6"/>
        <v>27.316666666666666</v>
      </c>
      <c r="J32" s="31">
        <f t="shared" ref="J32:O32" si="7">AVERAGE(J2:J31)</f>
        <v>9.5666666666666664</v>
      </c>
      <c r="K32" s="32">
        <f t="shared" si="7"/>
        <v>6.0666666666666664</v>
      </c>
      <c r="L32" s="32">
        <f t="shared" si="7"/>
        <v>22.166666666666668</v>
      </c>
      <c r="M32" s="30">
        <f t="shared" si="7"/>
        <v>-1.1933333333333331</v>
      </c>
      <c r="N32" s="33">
        <f t="shared" si="7"/>
        <v>-5.1554632344104139</v>
      </c>
      <c r="O32" s="34">
        <f t="shared" si="7"/>
        <v>7.2600000000000007</v>
      </c>
    </row>
    <row r="33" spans="1:15" ht="15.75" thickTop="1" x14ac:dyDescent="0.25">
      <c r="A33" s="13" t="s">
        <v>14</v>
      </c>
      <c r="B33" s="14">
        <f>MAX(B2:B31)</f>
        <v>9.5</v>
      </c>
      <c r="C33" s="15">
        <f t="shared" ref="C33:O33" si="8">MAX(C2:C31)</f>
        <v>-1.5</v>
      </c>
      <c r="D33" s="15">
        <f t="shared" si="8"/>
        <v>12.5</v>
      </c>
      <c r="E33" s="15">
        <f t="shared" si="8"/>
        <v>8</v>
      </c>
      <c r="F33" s="15">
        <f t="shared" si="8"/>
        <v>14.8</v>
      </c>
      <c r="G33" s="15">
        <f t="shared" si="8"/>
        <v>4.3</v>
      </c>
      <c r="H33" s="15">
        <f t="shared" si="8"/>
        <v>18</v>
      </c>
      <c r="I33" s="15">
        <f t="shared" si="8"/>
        <v>38.5</v>
      </c>
      <c r="J33" s="27">
        <f t="shared" si="8"/>
        <v>15</v>
      </c>
      <c r="K33" s="27">
        <f t="shared" si="8"/>
        <v>10</v>
      </c>
      <c r="L33" s="27">
        <f t="shared" si="8"/>
        <v>35.5</v>
      </c>
      <c r="M33" s="15">
        <f t="shared" si="8"/>
        <v>7.5</v>
      </c>
      <c r="N33" s="14">
        <f t="shared" si="8"/>
        <v>32.608695652173914</v>
      </c>
      <c r="O33" s="15">
        <f t="shared" si="8"/>
        <v>13.3</v>
      </c>
    </row>
    <row r="34" spans="1:15" x14ac:dyDescent="0.25">
      <c r="A34" s="13" t="s">
        <v>15</v>
      </c>
      <c r="B34" s="14">
        <f>MIN(B2:B31)</f>
        <v>2.5</v>
      </c>
      <c r="C34" s="15">
        <f t="shared" ref="C34:O34" si="9">MIN(C2:C31)</f>
        <v>-6</v>
      </c>
      <c r="D34" s="15">
        <f t="shared" si="9"/>
        <v>-1</v>
      </c>
      <c r="E34" s="15">
        <f t="shared" si="9"/>
        <v>-3</v>
      </c>
      <c r="F34" s="15">
        <f t="shared" si="9"/>
        <v>8</v>
      </c>
      <c r="G34" s="15">
        <f t="shared" si="9"/>
        <v>0</v>
      </c>
      <c r="H34" s="15">
        <f t="shared" si="9"/>
        <v>-0.5</v>
      </c>
      <c r="I34" s="15">
        <f t="shared" si="9"/>
        <v>18</v>
      </c>
      <c r="J34" s="27">
        <f t="shared" si="9"/>
        <v>3.5</v>
      </c>
      <c r="K34" s="27">
        <f t="shared" si="9"/>
        <v>2.5</v>
      </c>
      <c r="L34" s="27">
        <f t="shared" si="9"/>
        <v>12</v>
      </c>
      <c r="M34" s="15">
        <f t="shared" si="9"/>
        <v>-8.8000000000000007</v>
      </c>
      <c r="N34" s="14">
        <f t="shared" si="9"/>
        <v>-32.142857142857146</v>
      </c>
      <c r="O34" s="15">
        <f t="shared" si="9"/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>
      <pane ySplit="1" topLeftCell="A2" activePane="bottomLeft" state="frozen"/>
      <selection pane="bottomLeft" activeCell="O31" sqref="A2:O31"/>
    </sheetView>
  </sheetViews>
  <sheetFormatPr defaultRowHeight="15" x14ac:dyDescent="0.25"/>
  <cols>
    <col min="2" max="2" width="10.42578125" customWidth="1"/>
    <col min="3" max="3" width="10.7109375" customWidth="1"/>
    <col min="4" max="4" width="11.140625" customWidth="1"/>
    <col min="8" max="8" width="10" customWidth="1"/>
    <col min="9" max="9" width="11.7109375" customWidth="1"/>
    <col min="11" max="11" width="10.85546875" customWidth="1"/>
    <col min="12" max="12" width="10.28515625" customWidth="1"/>
    <col min="13" max="13" width="17.85546875" customWidth="1"/>
    <col min="15" max="15" width="12.140625" customWidth="1"/>
  </cols>
  <sheetData>
    <row r="1" spans="1:18" s="1" customFormat="1" ht="60" x14ac:dyDescent="0.25">
      <c r="A1" s="2" t="s">
        <v>0</v>
      </c>
      <c r="B1" s="2" t="s">
        <v>6</v>
      </c>
      <c r="C1" s="2" t="s">
        <v>18</v>
      </c>
      <c r="D1" s="2" t="s">
        <v>4</v>
      </c>
      <c r="E1" s="2" t="s">
        <v>3</v>
      </c>
      <c r="F1" s="2" t="s">
        <v>5</v>
      </c>
      <c r="G1" s="2" t="s">
        <v>7</v>
      </c>
      <c r="H1" s="2" t="s">
        <v>8</v>
      </c>
      <c r="I1" s="2" t="s">
        <v>9</v>
      </c>
      <c r="J1" s="22" t="s">
        <v>10</v>
      </c>
      <c r="K1" s="23" t="s">
        <v>11</v>
      </c>
      <c r="L1" s="23" t="s">
        <v>19</v>
      </c>
      <c r="M1" s="2" t="s">
        <v>12</v>
      </c>
      <c r="N1" s="3" t="s">
        <v>2</v>
      </c>
      <c r="O1" s="16" t="s">
        <v>16</v>
      </c>
    </row>
    <row r="2" spans="1:18" s="1" customFormat="1" x14ac:dyDescent="0.25">
      <c r="A2" s="7">
        <v>301</v>
      </c>
      <c r="B2" s="4">
        <v>6.5</v>
      </c>
      <c r="C2" s="4">
        <v>-3</v>
      </c>
      <c r="D2" s="4">
        <v>6</v>
      </c>
      <c r="E2" s="4">
        <v>5</v>
      </c>
      <c r="F2" s="4">
        <v>10</v>
      </c>
      <c r="G2" s="4">
        <v>0</v>
      </c>
      <c r="H2" s="4">
        <v>8.5</v>
      </c>
      <c r="I2" s="4">
        <v>21</v>
      </c>
      <c r="J2" s="26">
        <f t="shared" ref="J2:J31" si="0">D2-C2</f>
        <v>9</v>
      </c>
      <c r="K2" s="25">
        <f t="shared" ref="K2:K31" si="1">E2-C2</f>
        <v>8</v>
      </c>
      <c r="L2" s="25">
        <f t="shared" ref="L2:L31" si="2">I2-B2</f>
        <v>14.5</v>
      </c>
      <c r="M2" s="4">
        <f t="shared" ref="M2:M31" si="3">(F2+G2-H2+C2)*-1</f>
        <v>1.5</v>
      </c>
      <c r="N2" s="5">
        <f>100*M2/L2</f>
        <v>10.344827586206897</v>
      </c>
      <c r="O2" s="4">
        <f>-M2+K2</f>
        <v>6.5</v>
      </c>
    </row>
    <row r="3" spans="1:18" s="1" customFormat="1" x14ac:dyDescent="0.25">
      <c r="A3" s="8">
        <v>302</v>
      </c>
      <c r="B3" s="4">
        <v>6</v>
      </c>
      <c r="C3" s="4">
        <v>-2</v>
      </c>
      <c r="D3" s="4">
        <v>9</v>
      </c>
      <c r="E3" s="4">
        <v>4.5</v>
      </c>
      <c r="F3" s="4">
        <v>9.5</v>
      </c>
      <c r="G3" s="4">
        <v>0</v>
      </c>
      <c r="H3" s="4">
        <v>12</v>
      </c>
      <c r="I3" s="4">
        <v>31</v>
      </c>
      <c r="J3" s="26">
        <f t="shared" si="0"/>
        <v>11</v>
      </c>
      <c r="K3" s="25">
        <f t="shared" si="1"/>
        <v>6.5</v>
      </c>
      <c r="L3" s="25">
        <f t="shared" si="2"/>
        <v>25</v>
      </c>
      <c r="M3" s="4">
        <f t="shared" si="3"/>
        <v>4.5</v>
      </c>
      <c r="N3" s="5">
        <f t="shared" ref="N3:N31" si="4">100*M3/L3</f>
        <v>18</v>
      </c>
      <c r="O3" s="4">
        <f t="shared" ref="O3:O31" si="5">-M3+K3</f>
        <v>2</v>
      </c>
    </row>
    <row r="4" spans="1:18" s="1" customFormat="1" x14ac:dyDescent="0.25">
      <c r="A4" s="8">
        <v>303</v>
      </c>
      <c r="B4" s="4">
        <v>11</v>
      </c>
      <c r="C4" s="4">
        <v>-1.5</v>
      </c>
      <c r="D4" s="4">
        <v>7.5</v>
      </c>
      <c r="E4" s="4">
        <v>7.5</v>
      </c>
      <c r="F4" s="4">
        <v>13</v>
      </c>
      <c r="G4" s="4">
        <v>0</v>
      </c>
      <c r="H4" s="4">
        <v>14.5</v>
      </c>
      <c r="I4" s="4">
        <v>26.5</v>
      </c>
      <c r="J4" s="26">
        <f t="shared" si="0"/>
        <v>9</v>
      </c>
      <c r="K4" s="25">
        <f t="shared" si="1"/>
        <v>9</v>
      </c>
      <c r="L4" s="25">
        <f t="shared" si="2"/>
        <v>15.5</v>
      </c>
      <c r="M4" s="4">
        <f t="shared" si="3"/>
        <v>3</v>
      </c>
      <c r="N4" s="5">
        <f t="shared" si="4"/>
        <v>19.35483870967742</v>
      </c>
      <c r="O4" s="4">
        <f>-M4+K4</f>
        <v>6</v>
      </c>
    </row>
    <row r="5" spans="1:18" s="1" customFormat="1" x14ac:dyDescent="0.25">
      <c r="A5" s="8">
        <v>304</v>
      </c>
      <c r="B5" s="4">
        <v>10</v>
      </c>
      <c r="C5" s="4">
        <v>-1.5</v>
      </c>
      <c r="D5" s="4">
        <v>12.5</v>
      </c>
      <c r="E5" s="4">
        <v>9</v>
      </c>
      <c r="F5" s="4">
        <v>10</v>
      </c>
      <c r="G5" s="4">
        <v>0</v>
      </c>
      <c r="H5" s="4">
        <v>13.5</v>
      </c>
      <c r="I5" s="4">
        <v>29</v>
      </c>
      <c r="J5" s="26">
        <f t="shared" si="0"/>
        <v>14</v>
      </c>
      <c r="K5" s="25">
        <f t="shared" si="1"/>
        <v>10.5</v>
      </c>
      <c r="L5" s="25">
        <f t="shared" si="2"/>
        <v>19</v>
      </c>
      <c r="M5" s="4">
        <f t="shared" si="3"/>
        <v>5</v>
      </c>
      <c r="N5" s="5">
        <f t="shared" si="4"/>
        <v>26.315789473684209</v>
      </c>
      <c r="O5" s="4">
        <f t="shared" si="5"/>
        <v>5.5</v>
      </c>
    </row>
    <row r="6" spans="1:18" s="1" customFormat="1" x14ac:dyDescent="0.25">
      <c r="A6" s="8">
        <v>305</v>
      </c>
      <c r="B6" s="4">
        <v>6</v>
      </c>
      <c r="C6" s="4">
        <v>-1.5</v>
      </c>
      <c r="D6" s="4">
        <v>10.5</v>
      </c>
      <c r="E6" s="4">
        <v>10.5</v>
      </c>
      <c r="F6" s="4">
        <v>7</v>
      </c>
      <c r="G6" s="4">
        <v>0</v>
      </c>
      <c r="H6" s="4">
        <v>11.5</v>
      </c>
      <c r="I6" s="4">
        <v>30</v>
      </c>
      <c r="J6" s="26">
        <f t="shared" si="0"/>
        <v>12</v>
      </c>
      <c r="K6" s="25">
        <f t="shared" si="1"/>
        <v>12</v>
      </c>
      <c r="L6" s="25">
        <f t="shared" si="2"/>
        <v>24</v>
      </c>
      <c r="M6" s="4">
        <f t="shared" si="3"/>
        <v>6</v>
      </c>
      <c r="N6" s="5">
        <f t="shared" si="4"/>
        <v>25</v>
      </c>
      <c r="O6" s="4">
        <f t="shared" si="5"/>
        <v>6</v>
      </c>
    </row>
    <row r="7" spans="1:18" s="1" customFormat="1" x14ac:dyDescent="0.25">
      <c r="A7" s="8">
        <v>306</v>
      </c>
      <c r="B7" s="4">
        <v>11</v>
      </c>
      <c r="C7" s="4">
        <v>-4</v>
      </c>
      <c r="D7" s="4">
        <v>3</v>
      </c>
      <c r="E7" s="4">
        <v>0.5</v>
      </c>
      <c r="F7" s="4">
        <v>8</v>
      </c>
      <c r="G7" s="4">
        <v>0</v>
      </c>
      <c r="H7" s="4">
        <v>2</v>
      </c>
      <c r="I7" s="4">
        <v>46</v>
      </c>
      <c r="J7" s="26">
        <f t="shared" si="0"/>
        <v>7</v>
      </c>
      <c r="K7" s="25">
        <f t="shared" si="1"/>
        <v>4.5</v>
      </c>
      <c r="L7" s="25">
        <f t="shared" si="2"/>
        <v>35</v>
      </c>
      <c r="M7" s="4">
        <f t="shared" si="3"/>
        <v>-2</v>
      </c>
      <c r="N7" s="5">
        <f t="shared" si="4"/>
        <v>-5.7142857142857144</v>
      </c>
      <c r="O7" s="4">
        <f t="shared" si="5"/>
        <v>6.5</v>
      </c>
    </row>
    <row r="8" spans="1:18" s="1" customFormat="1" x14ac:dyDescent="0.25">
      <c r="A8" s="8">
        <v>307</v>
      </c>
      <c r="B8" s="4">
        <v>7.5</v>
      </c>
      <c r="C8" s="4">
        <v>-4.5</v>
      </c>
      <c r="D8" s="4">
        <v>2</v>
      </c>
      <c r="E8" s="4">
        <v>0.5</v>
      </c>
      <c r="F8" s="4">
        <v>9</v>
      </c>
      <c r="G8" s="4">
        <v>0</v>
      </c>
      <c r="H8" s="4">
        <v>2</v>
      </c>
      <c r="I8" s="4">
        <v>21</v>
      </c>
      <c r="J8" s="26">
        <f t="shared" si="0"/>
        <v>6.5</v>
      </c>
      <c r="K8" s="25">
        <f t="shared" si="1"/>
        <v>5</v>
      </c>
      <c r="L8" s="25">
        <f t="shared" si="2"/>
        <v>13.5</v>
      </c>
      <c r="M8" s="4">
        <f t="shared" si="3"/>
        <v>-2.5</v>
      </c>
      <c r="N8" s="5">
        <f t="shared" si="4"/>
        <v>-18.518518518518519</v>
      </c>
      <c r="O8" s="4">
        <f t="shared" si="5"/>
        <v>7.5</v>
      </c>
    </row>
    <row r="9" spans="1:18" s="1" customFormat="1" x14ac:dyDescent="0.25">
      <c r="A9" s="8">
        <v>308</v>
      </c>
      <c r="B9" s="4">
        <v>5</v>
      </c>
      <c r="C9" s="4">
        <v>-4.5</v>
      </c>
      <c r="D9" s="4">
        <v>2</v>
      </c>
      <c r="E9" s="4">
        <v>0.5</v>
      </c>
      <c r="F9" s="4">
        <v>9</v>
      </c>
      <c r="G9" s="4">
        <v>0</v>
      </c>
      <c r="H9" s="4">
        <v>1</v>
      </c>
      <c r="I9" s="4">
        <v>33</v>
      </c>
      <c r="J9" s="26">
        <f t="shared" si="0"/>
        <v>6.5</v>
      </c>
      <c r="K9" s="25">
        <f t="shared" si="1"/>
        <v>5</v>
      </c>
      <c r="L9" s="25">
        <f t="shared" si="2"/>
        <v>28</v>
      </c>
      <c r="M9" s="4">
        <f t="shared" si="3"/>
        <v>-3.5</v>
      </c>
      <c r="N9" s="5">
        <f t="shared" si="4"/>
        <v>-12.5</v>
      </c>
      <c r="O9" s="4">
        <f t="shared" si="5"/>
        <v>8.5</v>
      </c>
    </row>
    <row r="10" spans="1:18" s="1" customFormat="1" x14ac:dyDescent="0.25">
      <c r="A10" s="8">
        <v>309</v>
      </c>
      <c r="B10" s="4">
        <v>9.5</v>
      </c>
      <c r="C10" s="4">
        <v>-4.5</v>
      </c>
      <c r="D10" s="4">
        <v>0</v>
      </c>
      <c r="E10" s="4">
        <v>1</v>
      </c>
      <c r="F10" s="4">
        <v>8</v>
      </c>
      <c r="G10" s="4">
        <v>0</v>
      </c>
      <c r="H10" s="4">
        <v>2</v>
      </c>
      <c r="I10" s="4">
        <v>29</v>
      </c>
      <c r="J10" s="26">
        <f t="shared" si="0"/>
        <v>4.5</v>
      </c>
      <c r="K10" s="25">
        <f t="shared" si="1"/>
        <v>5.5</v>
      </c>
      <c r="L10" s="25">
        <f t="shared" si="2"/>
        <v>19.5</v>
      </c>
      <c r="M10" s="4">
        <f t="shared" si="3"/>
        <v>-1.5</v>
      </c>
      <c r="N10" s="5">
        <f t="shared" si="4"/>
        <v>-7.6923076923076925</v>
      </c>
      <c r="O10" s="4">
        <f t="shared" si="5"/>
        <v>7</v>
      </c>
    </row>
    <row r="11" spans="1:18" s="1" customFormat="1" x14ac:dyDescent="0.25">
      <c r="A11" s="36">
        <v>310</v>
      </c>
      <c r="B11" s="37">
        <v>7</v>
      </c>
      <c r="C11" s="37">
        <v>-4</v>
      </c>
      <c r="D11" s="37">
        <v>3</v>
      </c>
      <c r="E11" s="37">
        <v>-1.5</v>
      </c>
      <c r="F11" s="37">
        <v>8</v>
      </c>
      <c r="G11" s="37">
        <v>0</v>
      </c>
      <c r="H11" s="37">
        <v>2.5</v>
      </c>
      <c r="I11" s="37">
        <v>17.5</v>
      </c>
      <c r="J11" s="38">
        <f>D11-C11</f>
        <v>7</v>
      </c>
      <c r="K11" s="37">
        <f t="shared" si="1"/>
        <v>2.5</v>
      </c>
      <c r="L11" s="37">
        <f t="shared" si="2"/>
        <v>10.5</v>
      </c>
      <c r="M11" s="37">
        <f t="shared" si="3"/>
        <v>-1.5</v>
      </c>
      <c r="N11" s="39">
        <f>100*M11/L11</f>
        <v>-14.285714285714286</v>
      </c>
      <c r="O11" s="37">
        <f t="shared" si="5"/>
        <v>4</v>
      </c>
      <c r="P11" s="40" t="s">
        <v>13</v>
      </c>
      <c r="Q11" s="40"/>
      <c r="R11" s="40"/>
    </row>
    <row r="12" spans="1:18" s="1" customFormat="1" x14ac:dyDescent="0.25">
      <c r="A12" s="8">
        <v>311</v>
      </c>
      <c r="B12" s="4">
        <v>4.5</v>
      </c>
      <c r="C12" s="4">
        <v>-4</v>
      </c>
      <c r="D12" s="4">
        <v>3</v>
      </c>
      <c r="E12" s="4">
        <v>-3.5</v>
      </c>
      <c r="F12" s="4">
        <v>12</v>
      </c>
      <c r="G12" s="4">
        <v>0</v>
      </c>
      <c r="H12" s="4">
        <v>3.5</v>
      </c>
      <c r="I12" s="4">
        <v>18</v>
      </c>
      <c r="J12" s="26">
        <f t="shared" si="0"/>
        <v>7</v>
      </c>
      <c r="K12" s="25">
        <f t="shared" si="1"/>
        <v>0.5</v>
      </c>
      <c r="L12" s="25">
        <f t="shared" si="2"/>
        <v>13.5</v>
      </c>
      <c r="M12" s="4">
        <f t="shared" si="3"/>
        <v>-4.5</v>
      </c>
      <c r="N12" s="5">
        <f t="shared" si="4"/>
        <v>-33.333333333333336</v>
      </c>
      <c r="O12" s="4">
        <f t="shared" si="5"/>
        <v>5</v>
      </c>
    </row>
    <row r="13" spans="1:18" s="1" customFormat="1" x14ac:dyDescent="0.25">
      <c r="A13" s="8">
        <v>312</v>
      </c>
      <c r="B13" s="4">
        <v>5</v>
      </c>
      <c r="C13" s="4">
        <v>-5</v>
      </c>
      <c r="D13" s="4">
        <v>3.5</v>
      </c>
      <c r="E13" s="4">
        <v>-1.5</v>
      </c>
      <c r="F13" s="4">
        <v>14</v>
      </c>
      <c r="G13" s="4">
        <v>0</v>
      </c>
      <c r="H13" s="4">
        <v>4.5</v>
      </c>
      <c r="I13" s="4">
        <v>23</v>
      </c>
      <c r="J13" s="26">
        <f t="shared" si="0"/>
        <v>8.5</v>
      </c>
      <c r="K13" s="25">
        <f t="shared" si="1"/>
        <v>3.5</v>
      </c>
      <c r="L13" s="25">
        <f t="shared" si="2"/>
        <v>18</v>
      </c>
      <c r="M13" s="4">
        <f t="shared" si="3"/>
        <v>-4.5</v>
      </c>
      <c r="N13" s="5">
        <f t="shared" si="4"/>
        <v>-25</v>
      </c>
      <c r="O13" s="4">
        <f t="shared" si="5"/>
        <v>8</v>
      </c>
    </row>
    <row r="14" spans="1:18" s="1" customFormat="1" x14ac:dyDescent="0.25">
      <c r="A14" s="8">
        <v>313</v>
      </c>
      <c r="B14" s="4">
        <v>4.5</v>
      </c>
      <c r="C14" s="4">
        <v>-5</v>
      </c>
      <c r="D14" s="4">
        <v>-2</v>
      </c>
      <c r="E14" s="4">
        <v>-2</v>
      </c>
      <c r="F14" s="4">
        <v>10</v>
      </c>
      <c r="G14" s="4">
        <v>0</v>
      </c>
      <c r="H14" s="4">
        <v>-2</v>
      </c>
      <c r="I14" s="4">
        <v>28</v>
      </c>
      <c r="J14" s="26">
        <f t="shared" si="0"/>
        <v>3</v>
      </c>
      <c r="K14" s="25">
        <f t="shared" si="1"/>
        <v>3</v>
      </c>
      <c r="L14" s="25">
        <f t="shared" si="2"/>
        <v>23.5</v>
      </c>
      <c r="M14" s="4">
        <f t="shared" si="3"/>
        <v>-7</v>
      </c>
      <c r="N14" s="5">
        <f t="shared" si="4"/>
        <v>-29.787234042553191</v>
      </c>
      <c r="O14" s="4">
        <f t="shared" si="5"/>
        <v>10</v>
      </c>
    </row>
    <row r="15" spans="1:18" s="1" customFormat="1" x14ac:dyDescent="0.25">
      <c r="A15" s="8">
        <v>314</v>
      </c>
      <c r="B15" s="4">
        <v>5</v>
      </c>
      <c r="C15" s="4">
        <v>-5</v>
      </c>
      <c r="D15" s="4">
        <v>1</v>
      </c>
      <c r="E15" s="4">
        <v>-1.5</v>
      </c>
      <c r="F15" s="4">
        <v>13</v>
      </c>
      <c r="G15" s="4">
        <v>0</v>
      </c>
      <c r="H15" s="4">
        <v>0.5</v>
      </c>
      <c r="I15" s="4">
        <v>31</v>
      </c>
      <c r="J15" s="26">
        <f t="shared" si="0"/>
        <v>6</v>
      </c>
      <c r="K15" s="25">
        <f t="shared" si="1"/>
        <v>3.5</v>
      </c>
      <c r="L15" s="25">
        <f t="shared" si="2"/>
        <v>26</v>
      </c>
      <c r="M15" s="4">
        <f t="shared" si="3"/>
        <v>-7.5</v>
      </c>
      <c r="N15" s="5">
        <f t="shared" si="4"/>
        <v>-28.846153846153847</v>
      </c>
      <c r="O15" s="4">
        <f t="shared" si="5"/>
        <v>11</v>
      </c>
    </row>
    <row r="16" spans="1:18" s="1" customFormat="1" x14ac:dyDescent="0.25">
      <c r="A16" s="8">
        <v>315</v>
      </c>
      <c r="B16" s="4">
        <v>6</v>
      </c>
      <c r="C16" s="4">
        <v>-4.5</v>
      </c>
      <c r="D16" s="4">
        <v>0.5</v>
      </c>
      <c r="E16" s="4">
        <v>-2.5</v>
      </c>
      <c r="F16" s="4">
        <v>12</v>
      </c>
      <c r="G16" s="4">
        <v>0</v>
      </c>
      <c r="H16" s="4">
        <v>3</v>
      </c>
      <c r="I16" s="4">
        <v>26</v>
      </c>
      <c r="J16" s="26">
        <f t="shared" si="0"/>
        <v>5</v>
      </c>
      <c r="K16" s="25">
        <f t="shared" si="1"/>
        <v>2</v>
      </c>
      <c r="L16" s="25">
        <f t="shared" si="2"/>
        <v>20</v>
      </c>
      <c r="M16" s="4">
        <f t="shared" si="3"/>
        <v>-4.5</v>
      </c>
      <c r="N16" s="5">
        <f t="shared" si="4"/>
        <v>-22.5</v>
      </c>
      <c r="O16" s="4">
        <f t="shared" si="5"/>
        <v>6.5</v>
      </c>
    </row>
    <row r="17" spans="1:15" s="1" customFormat="1" x14ac:dyDescent="0.25">
      <c r="A17" s="8">
        <v>316</v>
      </c>
      <c r="B17" s="4">
        <v>6</v>
      </c>
      <c r="C17" s="4">
        <v>-4.5</v>
      </c>
      <c r="D17" s="4">
        <v>3</v>
      </c>
      <c r="E17" s="4">
        <v>-1</v>
      </c>
      <c r="F17" s="4">
        <v>10.5</v>
      </c>
      <c r="G17" s="4">
        <v>0</v>
      </c>
      <c r="H17" s="4">
        <v>0</v>
      </c>
      <c r="I17" s="4">
        <v>26</v>
      </c>
      <c r="J17" s="26">
        <f t="shared" si="0"/>
        <v>7.5</v>
      </c>
      <c r="K17" s="25">
        <f t="shared" si="1"/>
        <v>3.5</v>
      </c>
      <c r="L17" s="25">
        <f t="shared" si="2"/>
        <v>20</v>
      </c>
      <c r="M17" s="4">
        <f t="shared" si="3"/>
        <v>-6</v>
      </c>
      <c r="N17" s="5">
        <f t="shared" si="4"/>
        <v>-30</v>
      </c>
      <c r="O17" s="4">
        <f t="shared" si="5"/>
        <v>9.5</v>
      </c>
    </row>
    <row r="18" spans="1:15" s="1" customFormat="1" x14ac:dyDescent="0.25">
      <c r="A18" s="8">
        <v>317</v>
      </c>
      <c r="B18" s="4">
        <v>8</v>
      </c>
      <c r="C18" s="4">
        <v>-5.5</v>
      </c>
      <c r="D18" s="4">
        <v>-1.5</v>
      </c>
      <c r="E18" s="4">
        <v>-3.5</v>
      </c>
      <c r="F18" s="4">
        <v>9</v>
      </c>
      <c r="G18" s="4">
        <v>0</v>
      </c>
      <c r="H18" s="4">
        <v>-2.5</v>
      </c>
      <c r="I18" s="4">
        <v>33</v>
      </c>
      <c r="J18" s="26">
        <f t="shared" si="0"/>
        <v>4</v>
      </c>
      <c r="K18" s="25">
        <f t="shared" si="1"/>
        <v>2</v>
      </c>
      <c r="L18" s="25">
        <f t="shared" si="2"/>
        <v>25</v>
      </c>
      <c r="M18" s="4">
        <f t="shared" si="3"/>
        <v>-6</v>
      </c>
      <c r="N18" s="5">
        <f t="shared" si="4"/>
        <v>-24</v>
      </c>
      <c r="O18" s="4">
        <f t="shared" si="5"/>
        <v>8</v>
      </c>
    </row>
    <row r="19" spans="1:15" s="1" customFormat="1" x14ac:dyDescent="0.25">
      <c r="A19" s="8">
        <v>318</v>
      </c>
      <c r="B19" s="4">
        <v>8</v>
      </c>
      <c r="C19" s="4">
        <v>-4.5</v>
      </c>
      <c r="D19" s="4">
        <v>1</v>
      </c>
      <c r="E19" s="4">
        <v>-1.5</v>
      </c>
      <c r="F19" s="4">
        <v>9</v>
      </c>
      <c r="G19" s="4">
        <v>0</v>
      </c>
      <c r="H19" s="4">
        <v>-2</v>
      </c>
      <c r="I19" s="4">
        <v>31</v>
      </c>
      <c r="J19" s="26">
        <f t="shared" si="0"/>
        <v>5.5</v>
      </c>
      <c r="K19" s="25">
        <f t="shared" si="1"/>
        <v>3</v>
      </c>
      <c r="L19" s="25">
        <f t="shared" si="2"/>
        <v>23</v>
      </c>
      <c r="M19" s="4">
        <f t="shared" si="3"/>
        <v>-6.5</v>
      </c>
      <c r="N19" s="5">
        <f t="shared" si="4"/>
        <v>-28.260869565217391</v>
      </c>
      <c r="O19" s="4">
        <f t="shared" si="5"/>
        <v>9.5</v>
      </c>
    </row>
    <row r="20" spans="1:15" s="1" customFormat="1" x14ac:dyDescent="0.25">
      <c r="A20" s="8">
        <v>319</v>
      </c>
      <c r="B20" s="4">
        <v>7</v>
      </c>
      <c r="C20" s="4">
        <v>-5</v>
      </c>
      <c r="D20" s="4">
        <v>4.5</v>
      </c>
      <c r="E20" s="4">
        <v>-0.5</v>
      </c>
      <c r="F20" s="4">
        <v>13</v>
      </c>
      <c r="G20" s="4">
        <v>0</v>
      </c>
      <c r="H20" s="4">
        <v>3</v>
      </c>
      <c r="I20" s="4">
        <v>35.5</v>
      </c>
      <c r="J20" s="26">
        <f t="shared" si="0"/>
        <v>9.5</v>
      </c>
      <c r="K20" s="25">
        <f t="shared" si="1"/>
        <v>4.5</v>
      </c>
      <c r="L20" s="25">
        <f t="shared" si="2"/>
        <v>28.5</v>
      </c>
      <c r="M20" s="4">
        <f t="shared" si="3"/>
        <v>-5</v>
      </c>
      <c r="N20" s="5">
        <f t="shared" si="4"/>
        <v>-17.543859649122808</v>
      </c>
      <c r="O20" s="4">
        <f t="shared" si="5"/>
        <v>9.5</v>
      </c>
    </row>
    <row r="21" spans="1:15" s="1" customFormat="1" x14ac:dyDescent="0.25">
      <c r="A21" s="8">
        <v>320</v>
      </c>
      <c r="B21" s="4">
        <v>11</v>
      </c>
      <c r="C21" s="4">
        <v>-5</v>
      </c>
      <c r="D21" s="4">
        <v>5</v>
      </c>
      <c r="E21" s="4">
        <v>2</v>
      </c>
      <c r="F21" s="4">
        <v>10</v>
      </c>
      <c r="G21" s="4">
        <v>0</v>
      </c>
      <c r="H21" s="4">
        <v>5</v>
      </c>
      <c r="I21" s="4">
        <v>27</v>
      </c>
      <c r="J21" s="26">
        <f t="shared" si="0"/>
        <v>10</v>
      </c>
      <c r="K21" s="25">
        <f t="shared" si="1"/>
        <v>7</v>
      </c>
      <c r="L21" s="25">
        <f t="shared" si="2"/>
        <v>16</v>
      </c>
      <c r="M21" s="4">
        <f t="shared" si="3"/>
        <v>0</v>
      </c>
      <c r="N21" s="5">
        <f t="shared" si="4"/>
        <v>0</v>
      </c>
      <c r="O21" s="4">
        <f t="shared" si="5"/>
        <v>7</v>
      </c>
    </row>
    <row r="22" spans="1:15" s="1" customFormat="1" x14ac:dyDescent="0.25">
      <c r="A22" s="8">
        <v>321</v>
      </c>
      <c r="B22" s="4">
        <v>7.5</v>
      </c>
      <c r="C22" s="4">
        <v>-4</v>
      </c>
      <c r="D22" s="4">
        <v>3.5</v>
      </c>
      <c r="E22" s="4">
        <v>3.5</v>
      </c>
      <c r="F22" s="4">
        <v>11</v>
      </c>
      <c r="G22" s="4">
        <v>0</v>
      </c>
      <c r="H22" s="4">
        <v>5.5</v>
      </c>
      <c r="I22" s="4">
        <v>23</v>
      </c>
      <c r="J22" s="26">
        <f>D22-C22</f>
        <v>7.5</v>
      </c>
      <c r="K22" s="25">
        <f t="shared" si="1"/>
        <v>7.5</v>
      </c>
      <c r="L22" s="25">
        <f t="shared" si="2"/>
        <v>15.5</v>
      </c>
      <c r="M22" s="4">
        <f t="shared" si="3"/>
        <v>-1.5</v>
      </c>
      <c r="N22" s="5">
        <f t="shared" si="4"/>
        <v>-9.67741935483871</v>
      </c>
      <c r="O22" s="4">
        <f t="shared" si="5"/>
        <v>9</v>
      </c>
    </row>
    <row r="23" spans="1:15" s="1" customFormat="1" x14ac:dyDescent="0.25">
      <c r="A23" s="8">
        <v>322</v>
      </c>
      <c r="B23" s="4">
        <v>8</v>
      </c>
      <c r="C23" s="4">
        <v>-3.5</v>
      </c>
      <c r="D23" s="4">
        <v>9.5</v>
      </c>
      <c r="E23" s="4">
        <v>6</v>
      </c>
      <c r="F23" s="4">
        <v>14</v>
      </c>
      <c r="G23" s="4">
        <v>0</v>
      </c>
      <c r="H23" s="4">
        <v>9.5</v>
      </c>
      <c r="I23" s="4">
        <v>32</v>
      </c>
      <c r="J23" s="26">
        <f t="shared" si="0"/>
        <v>13</v>
      </c>
      <c r="K23" s="25">
        <f t="shared" si="1"/>
        <v>9.5</v>
      </c>
      <c r="L23" s="25">
        <f t="shared" si="2"/>
        <v>24</v>
      </c>
      <c r="M23" s="4">
        <f t="shared" si="3"/>
        <v>-1</v>
      </c>
      <c r="N23" s="5">
        <f t="shared" si="4"/>
        <v>-4.166666666666667</v>
      </c>
      <c r="O23" s="4">
        <f t="shared" si="5"/>
        <v>10.5</v>
      </c>
    </row>
    <row r="24" spans="1:15" s="1" customFormat="1" x14ac:dyDescent="0.25">
      <c r="A24" s="8">
        <v>323</v>
      </c>
      <c r="B24" s="4">
        <v>9</v>
      </c>
      <c r="C24" s="4">
        <v>-4.5</v>
      </c>
      <c r="D24" s="4">
        <v>5.5</v>
      </c>
      <c r="E24" s="4">
        <v>4.5</v>
      </c>
      <c r="F24" s="4">
        <v>14.3</v>
      </c>
      <c r="G24" s="4">
        <v>0</v>
      </c>
      <c r="H24" s="4">
        <v>8.5</v>
      </c>
      <c r="I24" s="4">
        <v>29.5</v>
      </c>
      <c r="J24" s="26">
        <f t="shared" si="0"/>
        <v>10</v>
      </c>
      <c r="K24" s="25">
        <f t="shared" si="1"/>
        <v>9</v>
      </c>
      <c r="L24" s="25">
        <f t="shared" si="2"/>
        <v>20.5</v>
      </c>
      <c r="M24" s="4">
        <f t="shared" si="3"/>
        <v>-1.3000000000000007</v>
      </c>
      <c r="N24" s="5">
        <f t="shared" si="4"/>
        <v>-6.3414634146341493</v>
      </c>
      <c r="O24" s="4">
        <f t="shared" si="5"/>
        <v>10.3</v>
      </c>
    </row>
    <row r="25" spans="1:15" s="1" customFormat="1" x14ac:dyDescent="0.25">
      <c r="A25" s="8">
        <v>324</v>
      </c>
      <c r="B25" s="4">
        <v>7</v>
      </c>
      <c r="C25" s="4">
        <v>-4</v>
      </c>
      <c r="D25" s="4">
        <v>4</v>
      </c>
      <c r="E25" s="4">
        <v>3</v>
      </c>
      <c r="F25" s="4">
        <v>13</v>
      </c>
      <c r="G25" s="4">
        <v>0</v>
      </c>
      <c r="H25" s="4">
        <v>7</v>
      </c>
      <c r="I25" s="4">
        <v>30</v>
      </c>
      <c r="J25" s="26">
        <f t="shared" si="0"/>
        <v>8</v>
      </c>
      <c r="K25" s="25">
        <f t="shared" si="1"/>
        <v>7</v>
      </c>
      <c r="L25" s="25">
        <f t="shared" si="2"/>
        <v>23</v>
      </c>
      <c r="M25" s="4">
        <f t="shared" si="3"/>
        <v>-2</v>
      </c>
      <c r="N25" s="5">
        <f t="shared" si="4"/>
        <v>-8.695652173913043</v>
      </c>
      <c r="O25" s="4">
        <f t="shared" si="5"/>
        <v>9</v>
      </c>
    </row>
    <row r="26" spans="1:15" s="1" customFormat="1" x14ac:dyDescent="0.25">
      <c r="A26" s="8">
        <v>325</v>
      </c>
      <c r="B26" s="4">
        <v>9</v>
      </c>
      <c r="C26" s="4">
        <v>-4</v>
      </c>
      <c r="D26" s="4">
        <v>8</v>
      </c>
      <c r="E26" s="4">
        <v>3</v>
      </c>
      <c r="F26" s="4">
        <v>11</v>
      </c>
      <c r="G26" s="4">
        <v>0</v>
      </c>
      <c r="H26" s="4">
        <v>5.5</v>
      </c>
      <c r="I26" s="4">
        <v>20</v>
      </c>
      <c r="J26" s="26">
        <f t="shared" si="0"/>
        <v>12</v>
      </c>
      <c r="K26" s="25">
        <f t="shared" si="1"/>
        <v>7</v>
      </c>
      <c r="L26" s="25">
        <f t="shared" si="2"/>
        <v>11</v>
      </c>
      <c r="M26" s="4">
        <f t="shared" si="3"/>
        <v>-1.5</v>
      </c>
      <c r="N26" s="5">
        <f t="shared" si="4"/>
        <v>-13.636363636363637</v>
      </c>
      <c r="O26" s="4">
        <f t="shared" si="5"/>
        <v>8.5</v>
      </c>
    </row>
    <row r="27" spans="1:15" s="1" customFormat="1" x14ac:dyDescent="0.25">
      <c r="A27" s="8">
        <v>326</v>
      </c>
      <c r="B27" s="4">
        <v>9</v>
      </c>
      <c r="C27" s="4">
        <v>-3</v>
      </c>
      <c r="D27" s="4">
        <v>5.5</v>
      </c>
      <c r="E27" s="4">
        <v>4.5</v>
      </c>
      <c r="F27" s="4">
        <v>10</v>
      </c>
      <c r="G27" s="4">
        <v>0</v>
      </c>
      <c r="H27" s="4">
        <v>7.5</v>
      </c>
      <c r="I27" s="4">
        <v>25</v>
      </c>
      <c r="J27" s="26">
        <f t="shared" si="0"/>
        <v>8.5</v>
      </c>
      <c r="K27" s="25">
        <f t="shared" si="1"/>
        <v>7.5</v>
      </c>
      <c r="L27" s="25">
        <f t="shared" si="2"/>
        <v>16</v>
      </c>
      <c r="M27" s="4">
        <f t="shared" si="3"/>
        <v>0.5</v>
      </c>
      <c r="N27" s="5">
        <f t="shared" si="4"/>
        <v>3.125</v>
      </c>
      <c r="O27" s="4">
        <f t="shared" si="5"/>
        <v>7</v>
      </c>
    </row>
    <row r="28" spans="1:15" s="1" customFormat="1" x14ac:dyDescent="0.25">
      <c r="A28" s="8">
        <v>327</v>
      </c>
      <c r="B28" s="4">
        <v>6.5</v>
      </c>
      <c r="C28" s="4">
        <v>-2</v>
      </c>
      <c r="D28" s="4">
        <v>10</v>
      </c>
      <c r="E28" s="4">
        <v>6</v>
      </c>
      <c r="F28" s="4">
        <v>8</v>
      </c>
      <c r="G28" s="4">
        <v>0</v>
      </c>
      <c r="H28" s="4">
        <v>11</v>
      </c>
      <c r="I28" s="4">
        <v>27</v>
      </c>
      <c r="J28" s="26">
        <f t="shared" si="0"/>
        <v>12</v>
      </c>
      <c r="K28" s="25">
        <f t="shared" si="1"/>
        <v>8</v>
      </c>
      <c r="L28" s="25">
        <f t="shared" si="2"/>
        <v>20.5</v>
      </c>
      <c r="M28" s="4">
        <f t="shared" si="3"/>
        <v>5</v>
      </c>
      <c r="N28" s="5">
        <f t="shared" si="4"/>
        <v>24.390243902439025</v>
      </c>
      <c r="O28" s="4">
        <f t="shared" si="5"/>
        <v>3</v>
      </c>
    </row>
    <row r="29" spans="1:15" s="1" customFormat="1" x14ac:dyDescent="0.25">
      <c r="A29" s="8">
        <v>328</v>
      </c>
      <c r="B29" s="4">
        <v>5</v>
      </c>
      <c r="C29" s="4">
        <v>-1.5</v>
      </c>
      <c r="D29" s="4">
        <v>11</v>
      </c>
      <c r="E29" s="4">
        <v>8</v>
      </c>
      <c r="F29" s="4">
        <v>10</v>
      </c>
      <c r="G29" s="4">
        <v>0</v>
      </c>
      <c r="H29" s="4">
        <v>16</v>
      </c>
      <c r="I29" s="4">
        <v>26.5</v>
      </c>
      <c r="J29" s="26">
        <f t="shared" si="0"/>
        <v>12.5</v>
      </c>
      <c r="K29" s="25">
        <f t="shared" si="1"/>
        <v>9.5</v>
      </c>
      <c r="L29" s="25">
        <f t="shared" si="2"/>
        <v>21.5</v>
      </c>
      <c r="M29" s="4">
        <f t="shared" si="3"/>
        <v>7.5</v>
      </c>
      <c r="N29" s="5">
        <f t="shared" si="4"/>
        <v>34.883720930232556</v>
      </c>
      <c r="O29" s="4">
        <f t="shared" si="5"/>
        <v>2</v>
      </c>
    </row>
    <row r="30" spans="1:15" s="1" customFormat="1" x14ac:dyDescent="0.25">
      <c r="A30" s="8">
        <v>329</v>
      </c>
      <c r="B30" s="4">
        <v>6.5</v>
      </c>
      <c r="C30" s="4">
        <v>-2</v>
      </c>
      <c r="D30" s="4">
        <v>12</v>
      </c>
      <c r="E30" s="4">
        <v>4.5</v>
      </c>
      <c r="F30" s="4">
        <v>8.5</v>
      </c>
      <c r="G30" s="4">
        <v>0</v>
      </c>
      <c r="H30" s="4">
        <v>10</v>
      </c>
      <c r="I30" s="4">
        <v>29</v>
      </c>
      <c r="J30" s="26">
        <f t="shared" ref="J30" si="6">D30-C30</f>
        <v>14</v>
      </c>
      <c r="K30" s="25">
        <f t="shared" ref="K30" si="7">E30-C30</f>
        <v>6.5</v>
      </c>
      <c r="L30" s="25">
        <f t="shared" ref="L30" si="8">I30-B30</f>
        <v>22.5</v>
      </c>
      <c r="M30" s="4">
        <f t="shared" ref="M30" si="9">(F30+G30-H30+C30)*-1</f>
        <v>3.5</v>
      </c>
      <c r="N30" s="5">
        <f t="shared" ref="N30" si="10">100*M30/L30</f>
        <v>15.555555555555555</v>
      </c>
      <c r="O30" s="4">
        <f t="shared" ref="O30" si="11">-M30+K30</f>
        <v>3</v>
      </c>
    </row>
    <row r="31" spans="1:15" s="1" customFormat="1" x14ac:dyDescent="0.25">
      <c r="A31" s="8">
        <v>330</v>
      </c>
      <c r="B31" s="4">
        <v>5.5</v>
      </c>
      <c r="C31" s="4">
        <v>-2</v>
      </c>
      <c r="D31" s="4">
        <v>5.5</v>
      </c>
      <c r="E31" s="4">
        <v>4.5</v>
      </c>
      <c r="F31" s="4">
        <v>9</v>
      </c>
      <c r="G31" s="4">
        <v>0</v>
      </c>
      <c r="H31" s="4">
        <v>9</v>
      </c>
      <c r="I31" s="4">
        <v>23.5</v>
      </c>
      <c r="J31" s="26">
        <f t="shared" si="0"/>
        <v>7.5</v>
      </c>
      <c r="K31" s="25">
        <f t="shared" si="1"/>
        <v>6.5</v>
      </c>
      <c r="L31" s="25">
        <f t="shared" si="2"/>
        <v>18</v>
      </c>
      <c r="M31" s="4">
        <f t="shared" si="3"/>
        <v>2</v>
      </c>
      <c r="N31" s="5">
        <f t="shared" si="4"/>
        <v>11.111111111111111</v>
      </c>
      <c r="O31" s="4">
        <f t="shared" si="5"/>
        <v>4.5</v>
      </c>
    </row>
    <row r="32" spans="1:15" s="1" customFormat="1" ht="15.75" thickBot="1" x14ac:dyDescent="0.3">
      <c r="A32" s="41" t="s">
        <v>1</v>
      </c>
      <c r="B32" s="42">
        <f t="shared" ref="B32:O32" si="12">AVERAGE(B2:B31)</f>
        <v>7.25</v>
      </c>
      <c r="C32" s="42">
        <f t="shared" si="12"/>
        <v>-3.65</v>
      </c>
      <c r="D32" s="42">
        <f t="shared" si="12"/>
        <v>4.9333333333333336</v>
      </c>
      <c r="E32" s="42">
        <f t="shared" si="12"/>
        <v>2.3166666666666669</v>
      </c>
      <c r="F32" s="42">
        <f t="shared" si="12"/>
        <v>10.426666666666668</v>
      </c>
      <c r="G32" s="42">
        <f t="shared" si="12"/>
        <v>0</v>
      </c>
      <c r="H32" s="42">
        <f t="shared" si="12"/>
        <v>5.7333333333333334</v>
      </c>
      <c r="I32" s="42">
        <f t="shared" si="12"/>
        <v>27.6</v>
      </c>
      <c r="J32" s="43">
        <f t="shared" si="12"/>
        <v>8.5833333333333339</v>
      </c>
      <c r="K32" s="42">
        <f t="shared" si="12"/>
        <v>5.9666666666666668</v>
      </c>
      <c r="L32" s="42">
        <f t="shared" si="12"/>
        <v>20.350000000000001</v>
      </c>
      <c r="M32" s="42">
        <f t="shared" si="12"/>
        <v>-1.0433333333333332</v>
      </c>
      <c r="N32" s="44">
        <f t="shared" si="12"/>
        <v>-5.0806251541572065</v>
      </c>
      <c r="O32" s="43">
        <f t="shared" si="12"/>
        <v>7.0100000000000007</v>
      </c>
    </row>
    <row r="33" spans="1:20" ht="15.75" thickTop="1" x14ac:dyDescent="0.25">
      <c r="A33" s="13" t="s">
        <v>14</v>
      </c>
      <c r="B33" s="14">
        <f>MAX(B2:B31)</f>
        <v>11</v>
      </c>
      <c r="C33" s="15">
        <f t="shared" ref="C33:O33" si="13">MAX(C2:C31)</f>
        <v>-1.5</v>
      </c>
      <c r="D33" s="15">
        <f t="shared" si="13"/>
        <v>12.5</v>
      </c>
      <c r="E33" s="15">
        <f t="shared" si="13"/>
        <v>10.5</v>
      </c>
      <c r="F33" s="15">
        <f t="shared" si="13"/>
        <v>14.3</v>
      </c>
      <c r="G33" s="15">
        <f t="shared" si="13"/>
        <v>0</v>
      </c>
      <c r="H33" s="15">
        <f t="shared" si="13"/>
        <v>16</v>
      </c>
      <c r="I33" s="15">
        <f t="shared" si="13"/>
        <v>46</v>
      </c>
      <c r="J33" s="27">
        <f t="shared" si="13"/>
        <v>14</v>
      </c>
      <c r="K33" s="27">
        <f t="shared" si="13"/>
        <v>12</v>
      </c>
      <c r="L33" s="27">
        <f t="shared" si="13"/>
        <v>35</v>
      </c>
      <c r="M33" s="15">
        <f t="shared" si="13"/>
        <v>7.5</v>
      </c>
      <c r="N33" s="14">
        <f t="shared" si="13"/>
        <v>34.883720930232556</v>
      </c>
      <c r="O33" s="15">
        <f t="shared" si="13"/>
        <v>11</v>
      </c>
    </row>
    <row r="34" spans="1:20" x14ac:dyDescent="0.25">
      <c r="A34" s="13" t="s">
        <v>15</v>
      </c>
      <c r="B34" s="14">
        <f>MIN(B2:B31)</f>
        <v>4.5</v>
      </c>
      <c r="C34" s="15">
        <f t="shared" ref="C34:O34" si="14">MIN(C2:C31)</f>
        <v>-5.5</v>
      </c>
      <c r="D34" s="15">
        <f t="shared" si="14"/>
        <v>-2</v>
      </c>
      <c r="E34" s="15">
        <f t="shared" si="14"/>
        <v>-3.5</v>
      </c>
      <c r="F34" s="15">
        <f t="shared" si="14"/>
        <v>7</v>
      </c>
      <c r="G34" s="15">
        <f t="shared" si="14"/>
        <v>0</v>
      </c>
      <c r="H34" s="15">
        <f t="shared" si="14"/>
        <v>-2.5</v>
      </c>
      <c r="I34" s="15">
        <f t="shared" si="14"/>
        <v>17.5</v>
      </c>
      <c r="J34" s="27">
        <f t="shared" si="14"/>
        <v>3</v>
      </c>
      <c r="K34" s="27">
        <f t="shared" si="14"/>
        <v>0.5</v>
      </c>
      <c r="L34" s="27">
        <f t="shared" si="14"/>
        <v>10.5</v>
      </c>
      <c r="M34" s="15">
        <f t="shared" si="14"/>
        <v>-7.5</v>
      </c>
      <c r="N34" s="14">
        <f t="shared" si="14"/>
        <v>-33.333333333333336</v>
      </c>
      <c r="O34" s="15">
        <f t="shared" si="14"/>
        <v>2</v>
      </c>
    </row>
    <row r="35" spans="1:20" x14ac:dyDescent="0.25">
      <c r="J35" s="28"/>
      <c r="K35" s="28"/>
      <c r="L35" s="28"/>
    </row>
    <row r="36" spans="1:20" x14ac:dyDescent="0.25">
      <c r="A36" s="17">
        <v>331</v>
      </c>
      <c r="B36" s="18">
        <v>4</v>
      </c>
      <c r="C36" s="18">
        <v>-2.5</v>
      </c>
      <c r="D36" s="18">
        <v>9.5</v>
      </c>
      <c r="E36" s="18">
        <v>3.5</v>
      </c>
      <c r="F36" s="18">
        <v>11</v>
      </c>
      <c r="G36" s="18">
        <v>0</v>
      </c>
      <c r="H36" s="18">
        <v>9.5</v>
      </c>
      <c r="I36" s="18">
        <v>17</v>
      </c>
      <c r="J36" s="19">
        <f t="shared" ref="J36" si="15">D36-C36</f>
        <v>12</v>
      </c>
      <c r="K36" s="18">
        <f t="shared" ref="K36" si="16">E36-C36</f>
        <v>6</v>
      </c>
      <c r="L36" s="18">
        <f t="shared" ref="L36" si="17">I36-B36</f>
        <v>13</v>
      </c>
      <c r="M36" s="18">
        <f t="shared" ref="M36" si="18">(F36+G36-H36+C36)*-1</f>
        <v>1</v>
      </c>
      <c r="N36" s="20">
        <f t="shared" ref="N36" si="19">100*M36/L36</f>
        <v>7.6923076923076925</v>
      </c>
      <c r="O36" s="18">
        <f t="shared" ref="O36" si="20">-M36+K36</f>
        <v>5</v>
      </c>
      <c r="P36" s="21" t="s">
        <v>17</v>
      </c>
      <c r="Q36" s="21"/>
      <c r="R36" s="21"/>
      <c r="S36" s="21"/>
      <c r="T36" s="21"/>
    </row>
    <row r="37" spans="1:20" x14ac:dyDescent="0.25">
      <c r="J37" s="28"/>
      <c r="K37" s="28"/>
      <c r="L37" s="28"/>
    </row>
    <row r="38" spans="1:20" ht="60" x14ac:dyDescent="0.25">
      <c r="A38" s="12"/>
      <c r="B38" s="2" t="s">
        <v>6</v>
      </c>
      <c r="C38" s="2" t="s">
        <v>18</v>
      </c>
      <c r="D38" s="2" t="s">
        <v>4</v>
      </c>
      <c r="E38" s="2" t="s">
        <v>3</v>
      </c>
      <c r="F38" s="2" t="s">
        <v>5</v>
      </c>
      <c r="G38" s="2" t="s">
        <v>7</v>
      </c>
      <c r="H38" s="2" t="s">
        <v>8</v>
      </c>
      <c r="I38" s="2" t="s">
        <v>9</v>
      </c>
      <c r="J38" s="22" t="s">
        <v>10</v>
      </c>
      <c r="K38" s="23" t="s">
        <v>11</v>
      </c>
      <c r="L38" s="23" t="s">
        <v>19</v>
      </c>
      <c r="M38" s="2" t="s">
        <v>12</v>
      </c>
      <c r="N38" s="3" t="s">
        <v>2</v>
      </c>
      <c r="O38" s="24" t="s">
        <v>16</v>
      </c>
    </row>
    <row r="39" spans="1:20" ht="30" x14ac:dyDescent="0.25">
      <c r="A39" s="12" t="s">
        <v>20</v>
      </c>
      <c r="B39" s="4">
        <v>14.883333333333333</v>
      </c>
      <c r="C39" s="4">
        <v>-3.7333333333333334</v>
      </c>
      <c r="D39" s="4">
        <v>7.3833333333333337</v>
      </c>
      <c r="E39" s="4">
        <v>3.4733333333333336</v>
      </c>
      <c r="F39" s="4">
        <v>11.746666666666666</v>
      </c>
      <c r="G39" s="4">
        <v>3.3333333333333333E-2</v>
      </c>
      <c r="H39" s="4">
        <v>7.55</v>
      </c>
      <c r="I39" s="4">
        <v>36.833333333333336</v>
      </c>
      <c r="J39" s="25">
        <v>11.116666666666667</v>
      </c>
      <c r="K39" s="25">
        <v>7.2066666666666661</v>
      </c>
      <c r="L39" s="25">
        <v>21.95</v>
      </c>
      <c r="M39" s="4">
        <v>-0.4966666666666667</v>
      </c>
      <c r="N39" s="4">
        <v>-1.5826584651782223</v>
      </c>
      <c r="O39" s="4">
        <v>7.7033333333333331</v>
      </c>
    </row>
    <row r="40" spans="1:20" ht="30" x14ac:dyDescent="0.25">
      <c r="A40" s="12" t="s">
        <v>21</v>
      </c>
      <c r="B40" s="4">
        <v>5.15</v>
      </c>
      <c r="C40" s="4">
        <v>-3.4</v>
      </c>
      <c r="D40" s="4">
        <v>6.166666666666667</v>
      </c>
      <c r="E40" s="4">
        <v>2.6666666666666665</v>
      </c>
      <c r="F40" s="4">
        <v>11.9</v>
      </c>
      <c r="G40" s="4">
        <v>0.14333333333333334</v>
      </c>
      <c r="H40" s="4">
        <v>7.45</v>
      </c>
      <c r="I40" s="4">
        <v>27.316666666666666</v>
      </c>
      <c r="J40" s="25">
        <v>9.5666666666666664</v>
      </c>
      <c r="K40" s="25">
        <v>6.0666666666666664</v>
      </c>
      <c r="L40" s="25">
        <v>22.166666666666668</v>
      </c>
      <c r="M40" s="4">
        <v>-1.1933333333333331</v>
      </c>
      <c r="N40" s="4">
        <v>-5.1554632344104139</v>
      </c>
      <c r="O40" s="4">
        <v>7.2600000000000007</v>
      </c>
    </row>
    <row r="41" spans="1:20" ht="30" x14ac:dyDescent="0.25">
      <c r="A41" s="12" t="s">
        <v>22</v>
      </c>
      <c r="B41" s="4">
        <v>7.25</v>
      </c>
      <c r="C41" s="4">
        <v>-3.65</v>
      </c>
      <c r="D41" s="4">
        <v>4.9333333333333336</v>
      </c>
      <c r="E41" s="4">
        <v>2.3166666666666669</v>
      </c>
      <c r="F41" s="4">
        <v>10.426666666666668</v>
      </c>
      <c r="G41" s="4">
        <v>0</v>
      </c>
      <c r="H41" s="4">
        <v>5.7333333333333334</v>
      </c>
      <c r="I41" s="4">
        <v>27.6</v>
      </c>
      <c r="J41" s="25">
        <v>8.5833333333333339</v>
      </c>
      <c r="K41" s="25">
        <v>5.9666666666666668</v>
      </c>
      <c r="L41" s="25">
        <v>20.350000000000001</v>
      </c>
      <c r="M41" s="4">
        <v>-1.0433333333333332</v>
      </c>
      <c r="N41" s="4">
        <v>-5.0806251541572065</v>
      </c>
      <c r="O41" s="4">
        <v>7.0100000000000007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/>
  </sheetViews>
  <sheetFormatPr defaultRowHeight="15" x14ac:dyDescent="0.25"/>
  <sheetData>
    <row r="1" spans="1:19" x14ac:dyDescent="0.25">
      <c r="A1" t="s">
        <v>48</v>
      </c>
    </row>
    <row r="4" spans="1:19" ht="135" x14ac:dyDescent="0.25">
      <c r="A4" s="2" t="s">
        <v>0</v>
      </c>
      <c r="B4" s="2" t="s">
        <v>6</v>
      </c>
      <c r="C4" s="2" t="s">
        <v>47</v>
      </c>
      <c r="D4" s="2" t="s">
        <v>18</v>
      </c>
      <c r="E4" s="2" t="s">
        <v>4</v>
      </c>
      <c r="F4" s="2" t="s">
        <v>3</v>
      </c>
      <c r="G4" s="2" t="s">
        <v>5</v>
      </c>
      <c r="H4" s="2" t="s">
        <v>7</v>
      </c>
      <c r="I4" s="2" t="s">
        <v>8</v>
      </c>
      <c r="J4" s="2" t="s">
        <v>9</v>
      </c>
      <c r="K4" s="22" t="s">
        <v>10</v>
      </c>
      <c r="L4" s="23" t="s">
        <v>11</v>
      </c>
      <c r="M4" s="23" t="s">
        <v>19</v>
      </c>
      <c r="N4" s="2" t="s">
        <v>12</v>
      </c>
      <c r="O4" s="3" t="s">
        <v>2</v>
      </c>
      <c r="P4" s="16" t="s">
        <v>16</v>
      </c>
      <c r="Q4" s="1"/>
      <c r="R4" s="64" t="s">
        <v>45</v>
      </c>
      <c r="S4" s="65" t="s">
        <v>46</v>
      </c>
    </row>
    <row r="5" spans="1:19" x14ac:dyDescent="0.25">
      <c r="A5" s="7">
        <v>301</v>
      </c>
      <c r="B5" s="4">
        <v>3.5</v>
      </c>
      <c r="C5" s="4">
        <f>B5+R5</f>
        <v>6</v>
      </c>
      <c r="D5" s="4">
        <v>-3.5</v>
      </c>
      <c r="E5" s="4">
        <v>4</v>
      </c>
      <c r="F5" s="4">
        <v>4</v>
      </c>
      <c r="G5" s="4">
        <v>8</v>
      </c>
      <c r="H5" s="4">
        <v>0</v>
      </c>
      <c r="I5" s="4">
        <v>6.5</v>
      </c>
      <c r="J5" s="4">
        <v>17.5</v>
      </c>
      <c r="K5" s="26">
        <f t="shared" ref="K5:K34" si="0">E5-D5</f>
        <v>7.5</v>
      </c>
      <c r="L5" s="25">
        <f t="shared" ref="L5:L34" si="1">F5-D5</f>
        <v>7.5</v>
      </c>
      <c r="M5" s="25">
        <f>J5-C5</f>
        <v>11.5</v>
      </c>
      <c r="N5" s="4">
        <f t="shared" ref="N5:N34" si="2">(G5+H5-I5+D5)*-1</f>
        <v>2</v>
      </c>
      <c r="O5" s="5">
        <f>100*N5/M5</f>
        <v>17.391304347826086</v>
      </c>
      <c r="P5" s="4">
        <f>-N5+L5</f>
        <v>5.5</v>
      </c>
      <c r="Q5" s="1"/>
      <c r="R5" s="66">
        <v>2.5</v>
      </c>
      <c r="S5" s="66">
        <f>M5-R5</f>
        <v>9</v>
      </c>
    </row>
    <row r="6" spans="1:19" x14ac:dyDescent="0.25">
      <c r="A6" s="8">
        <v>302</v>
      </c>
      <c r="B6" s="4">
        <v>5</v>
      </c>
      <c r="C6" s="4">
        <f t="shared" ref="C6:C34" si="3">B6+R6</f>
        <v>5</v>
      </c>
      <c r="D6" s="4">
        <v>-2.5</v>
      </c>
      <c r="E6" s="4">
        <v>9.5</v>
      </c>
      <c r="F6" s="4">
        <v>4</v>
      </c>
      <c r="G6" s="4">
        <v>7</v>
      </c>
      <c r="H6" s="4">
        <v>0</v>
      </c>
      <c r="I6" s="4">
        <v>7.5</v>
      </c>
      <c r="J6" s="4">
        <v>28</v>
      </c>
      <c r="K6" s="26">
        <f t="shared" si="0"/>
        <v>12</v>
      </c>
      <c r="L6" s="25">
        <f t="shared" si="1"/>
        <v>6.5</v>
      </c>
      <c r="M6" s="25">
        <f t="shared" ref="M6:M34" si="4">J6-B6</f>
        <v>23</v>
      </c>
      <c r="N6" s="4">
        <f t="shared" si="2"/>
        <v>3</v>
      </c>
      <c r="O6" s="5">
        <f t="shared" ref="O6:O34" si="5">100*N6/M6</f>
        <v>13.043478260869565</v>
      </c>
      <c r="P6" s="4">
        <f t="shared" ref="P6:P34" si="6">-N6+L6</f>
        <v>3.5</v>
      </c>
      <c r="Q6" s="1"/>
      <c r="R6" s="66">
        <v>0</v>
      </c>
      <c r="S6" s="66">
        <f t="shared" ref="S6:S34" si="7">M6-R6</f>
        <v>23</v>
      </c>
    </row>
    <row r="7" spans="1:19" x14ac:dyDescent="0.25">
      <c r="A7" s="8">
        <v>303</v>
      </c>
      <c r="B7" s="4">
        <v>6.5</v>
      </c>
      <c r="C7" s="4">
        <f t="shared" si="3"/>
        <v>6.5</v>
      </c>
      <c r="D7" s="4">
        <v>-2</v>
      </c>
      <c r="E7" s="4">
        <v>4.5</v>
      </c>
      <c r="F7" s="4">
        <v>4.5</v>
      </c>
      <c r="G7" s="4">
        <v>12</v>
      </c>
      <c r="H7" s="4">
        <v>0</v>
      </c>
      <c r="I7" s="4">
        <v>12</v>
      </c>
      <c r="J7" s="4">
        <v>21</v>
      </c>
      <c r="K7" s="26">
        <f t="shared" si="0"/>
        <v>6.5</v>
      </c>
      <c r="L7" s="25">
        <f t="shared" si="1"/>
        <v>6.5</v>
      </c>
      <c r="M7" s="25">
        <f t="shared" si="4"/>
        <v>14.5</v>
      </c>
      <c r="N7" s="4">
        <f t="shared" si="2"/>
        <v>2</v>
      </c>
      <c r="O7" s="5">
        <f t="shared" si="5"/>
        <v>13.793103448275861</v>
      </c>
      <c r="P7" s="4">
        <f>-N7+L7</f>
        <v>4.5</v>
      </c>
      <c r="Q7" s="1"/>
      <c r="R7" s="66">
        <v>0</v>
      </c>
      <c r="S7" s="66">
        <f t="shared" si="7"/>
        <v>14.5</v>
      </c>
    </row>
    <row r="8" spans="1:19" x14ac:dyDescent="0.25">
      <c r="A8" s="8">
        <v>304</v>
      </c>
      <c r="B8" s="4">
        <v>5.5</v>
      </c>
      <c r="C8" s="4">
        <f t="shared" si="3"/>
        <v>16.5</v>
      </c>
      <c r="D8" s="4">
        <v>-2.5</v>
      </c>
      <c r="E8" s="4">
        <v>10</v>
      </c>
      <c r="F8" s="4">
        <v>6</v>
      </c>
      <c r="G8" s="4">
        <v>8.5</v>
      </c>
      <c r="H8" s="4">
        <v>0</v>
      </c>
      <c r="I8" s="4">
        <v>12</v>
      </c>
      <c r="J8" s="4">
        <v>26.5</v>
      </c>
      <c r="K8" s="26">
        <f t="shared" si="0"/>
        <v>12.5</v>
      </c>
      <c r="L8" s="25">
        <f t="shared" si="1"/>
        <v>8.5</v>
      </c>
      <c r="M8" s="25">
        <f t="shared" si="4"/>
        <v>21</v>
      </c>
      <c r="N8" s="4">
        <f t="shared" si="2"/>
        <v>6</v>
      </c>
      <c r="O8" s="5">
        <f t="shared" si="5"/>
        <v>28.571428571428573</v>
      </c>
      <c r="P8" s="4">
        <f t="shared" si="6"/>
        <v>2.5</v>
      </c>
      <c r="Q8" s="1"/>
      <c r="R8" s="66">
        <v>11</v>
      </c>
      <c r="S8" s="66">
        <f t="shared" si="7"/>
        <v>10</v>
      </c>
    </row>
    <row r="9" spans="1:19" x14ac:dyDescent="0.25">
      <c r="A9" s="8">
        <v>305</v>
      </c>
      <c r="B9" s="4">
        <v>5</v>
      </c>
      <c r="C9" s="4">
        <f t="shared" si="3"/>
        <v>12</v>
      </c>
      <c r="D9" s="4">
        <v>-2</v>
      </c>
      <c r="E9" s="4">
        <v>9</v>
      </c>
      <c r="F9" s="4">
        <v>9</v>
      </c>
      <c r="G9" s="4">
        <v>6</v>
      </c>
      <c r="H9" s="4">
        <v>0</v>
      </c>
      <c r="I9" s="4">
        <v>10</v>
      </c>
      <c r="J9" s="4">
        <v>28.5</v>
      </c>
      <c r="K9" s="26">
        <f t="shared" si="0"/>
        <v>11</v>
      </c>
      <c r="L9" s="25">
        <f t="shared" si="1"/>
        <v>11</v>
      </c>
      <c r="M9" s="25">
        <f t="shared" si="4"/>
        <v>23.5</v>
      </c>
      <c r="N9" s="4">
        <f t="shared" si="2"/>
        <v>6</v>
      </c>
      <c r="O9" s="5">
        <f t="shared" si="5"/>
        <v>25.531914893617021</v>
      </c>
      <c r="P9" s="4">
        <f t="shared" si="6"/>
        <v>5</v>
      </c>
      <c r="Q9" s="1"/>
      <c r="R9" s="66">
        <v>7</v>
      </c>
      <c r="S9" s="66">
        <f t="shared" si="7"/>
        <v>16.5</v>
      </c>
    </row>
    <row r="10" spans="1:19" x14ac:dyDescent="0.25">
      <c r="A10" s="8">
        <v>306</v>
      </c>
      <c r="B10" s="4">
        <v>4.5</v>
      </c>
      <c r="C10" s="4">
        <f t="shared" si="3"/>
        <v>10.5</v>
      </c>
      <c r="D10" s="4">
        <v>-3.5</v>
      </c>
      <c r="E10" s="4">
        <v>1.5</v>
      </c>
      <c r="F10" s="4">
        <v>0</v>
      </c>
      <c r="G10" s="4">
        <v>6</v>
      </c>
      <c r="H10" s="4">
        <v>0</v>
      </c>
      <c r="I10" s="4">
        <v>2.5</v>
      </c>
      <c r="J10" s="4">
        <v>37</v>
      </c>
      <c r="K10" s="26">
        <f t="shared" si="0"/>
        <v>5</v>
      </c>
      <c r="L10" s="25">
        <f t="shared" si="1"/>
        <v>3.5</v>
      </c>
      <c r="M10" s="25">
        <f t="shared" si="4"/>
        <v>32.5</v>
      </c>
      <c r="N10" s="4">
        <f t="shared" si="2"/>
        <v>0</v>
      </c>
      <c r="O10" s="5">
        <f t="shared" si="5"/>
        <v>0</v>
      </c>
      <c r="P10" s="4">
        <f t="shared" si="6"/>
        <v>3.5</v>
      </c>
      <c r="Q10" s="1"/>
      <c r="R10" s="66">
        <v>6</v>
      </c>
      <c r="S10" s="66">
        <f t="shared" si="7"/>
        <v>26.5</v>
      </c>
    </row>
    <row r="11" spans="1:19" x14ac:dyDescent="0.25">
      <c r="A11" s="8">
        <v>307</v>
      </c>
      <c r="B11" s="4">
        <v>3.5</v>
      </c>
      <c r="C11" s="4">
        <f t="shared" si="3"/>
        <v>3.5</v>
      </c>
      <c r="D11" s="4">
        <v>-3.5</v>
      </c>
      <c r="E11" s="4">
        <v>2</v>
      </c>
      <c r="F11" s="4">
        <v>0.5</v>
      </c>
      <c r="G11" s="4">
        <v>8</v>
      </c>
      <c r="H11" s="4">
        <v>0</v>
      </c>
      <c r="I11" s="4">
        <v>1.5</v>
      </c>
      <c r="J11" s="4">
        <v>19</v>
      </c>
      <c r="K11" s="26">
        <f t="shared" si="0"/>
        <v>5.5</v>
      </c>
      <c r="L11" s="25">
        <f t="shared" si="1"/>
        <v>4</v>
      </c>
      <c r="M11" s="25">
        <f t="shared" si="4"/>
        <v>15.5</v>
      </c>
      <c r="N11" s="4">
        <f t="shared" si="2"/>
        <v>-3</v>
      </c>
      <c r="O11" s="5">
        <f t="shared" si="5"/>
        <v>-19.35483870967742</v>
      </c>
      <c r="P11" s="4">
        <f t="shared" si="6"/>
        <v>7</v>
      </c>
      <c r="Q11" s="1"/>
      <c r="R11" s="66">
        <v>0</v>
      </c>
      <c r="S11" s="66">
        <f t="shared" si="7"/>
        <v>15.5</v>
      </c>
    </row>
    <row r="12" spans="1:19" x14ac:dyDescent="0.25">
      <c r="A12" s="8">
        <v>308</v>
      </c>
      <c r="B12" s="4">
        <v>4.5</v>
      </c>
      <c r="C12" s="4">
        <f t="shared" si="3"/>
        <v>13.5</v>
      </c>
      <c r="D12" s="4">
        <v>-4</v>
      </c>
      <c r="E12" s="4">
        <v>1.5</v>
      </c>
      <c r="F12" s="4">
        <v>-0.5</v>
      </c>
      <c r="G12" s="4">
        <v>7</v>
      </c>
      <c r="H12" s="4">
        <v>0</v>
      </c>
      <c r="I12" s="4">
        <v>2</v>
      </c>
      <c r="J12" s="4">
        <v>28.5</v>
      </c>
      <c r="K12" s="26">
        <f t="shared" si="0"/>
        <v>5.5</v>
      </c>
      <c r="L12" s="25">
        <f t="shared" si="1"/>
        <v>3.5</v>
      </c>
      <c r="M12" s="25">
        <f t="shared" si="4"/>
        <v>24</v>
      </c>
      <c r="N12" s="4">
        <f t="shared" si="2"/>
        <v>-1</v>
      </c>
      <c r="O12" s="5">
        <f t="shared" si="5"/>
        <v>-4.166666666666667</v>
      </c>
      <c r="P12" s="4">
        <f t="shared" si="6"/>
        <v>4.5</v>
      </c>
      <c r="Q12" s="1"/>
      <c r="R12" s="66">
        <v>9</v>
      </c>
      <c r="S12" s="66">
        <f t="shared" si="7"/>
        <v>15</v>
      </c>
    </row>
    <row r="13" spans="1:19" x14ac:dyDescent="0.25">
      <c r="A13" s="8">
        <v>309</v>
      </c>
      <c r="B13" s="4">
        <v>5</v>
      </c>
      <c r="C13" s="4">
        <f t="shared" si="3"/>
        <v>5</v>
      </c>
      <c r="D13" s="4">
        <v>-4</v>
      </c>
      <c r="E13" s="4">
        <v>0.5</v>
      </c>
      <c r="F13" s="4">
        <v>-1</v>
      </c>
      <c r="G13" s="4">
        <v>7</v>
      </c>
      <c r="H13" s="4">
        <v>0</v>
      </c>
      <c r="I13" s="4">
        <v>0.5</v>
      </c>
      <c r="J13" s="4">
        <v>23.5</v>
      </c>
      <c r="K13" s="26">
        <f t="shared" si="0"/>
        <v>4.5</v>
      </c>
      <c r="L13" s="25">
        <f t="shared" si="1"/>
        <v>3</v>
      </c>
      <c r="M13" s="25">
        <f t="shared" si="4"/>
        <v>18.5</v>
      </c>
      <c r="N13" s="4">
        <f t="shared" si="2"/>
        <v>-2.5</v>
      </c>
      <c r="O13" s="5">
        <f t="shared" si="5"/>
        <v>-13.513513513513514</v>
      </c>
      <c r="P13" s="4">
        <f t="shared" si="6"/>
        <v>5.5</v>
      </c>
      <c r="Q13" s="1"/>
      <c r="R13" s="66">
        <v>0</v>
      </c>
      <c r="S13" s="66">
        <f t="shared" si="7"/>
        <v>18.5</v>
      </c>
    </row>
    <row r="14" spans="1:19" s="70" customFormat="1" x14ac:dyDescent="0.25">
      <c r="A14" s="8">
        <v>310</v>
      </c>
      <c r="B14" s="4">
        <v>6</v>
      </c>
      <c r="C14" s="4">
        <f t="shared" si="3"/>
        <v>6</v>
      </c>
      <c r="D14" s="4">
        <v>-4</v>
      </c>
      <c r="E14" s="4">
        <v>2.5</v>
      </c>
      <c r="F14" s="4">
        <v>-1</v>
      </c>
      <c r="G14" s="4">
        <v>5</v>
      </c>
      <c r="H14" s="4">
        <v>0</v>
      </c>
      <c r="I14" s="4">
        <v>-0.5</v>
      </c>
      <c r="J14" s="4">
        <v>16.5</v>
      </c>
      <c r="K14" s="68">
        <f>E14-D14</f>
        <v>6.5</v>
      </c>
      <c r="L14" s="4">
        <f t="shared" si="1"/>
        <v>3</v>
      </c>
      <c r="M14" s="4">
        <f t="shared" si="4"/>
        <v>10.5</v>
      </c>
      <c r="N14" s="4">
        <f t="shared" si="2"/>
        <v>-1.5</v>
      </c>
      <c r="O14" s="5">
        <f>100*N14/M14</f>
        <v>-14.285714285714286</v>
      </c>
      <c r="P14" s="4">
        <f t="shared" si="6"/>
        <v>4.5</v>
      </c>
      <c r="Q14" s="69"/>
      <c r="R14" s="66">
        <v>0</v>
      </c>
      <c r="S14" s="66">
        <f t="shared" si="7"/>
        <v>10.5</v>
      </c>
    </row>
    <row r="15" spans="1:19" x14ac:dyDescent="0.25">
      <c r="A15" s="8">
        <v>311</v>
      </c>
      <c r="B15" s="4">
        <v>4</v>
      </c>
      <c r="C15" s="4">
        <f t="shared" si="3"/>
        <v>4</v>
      </c>
      <c r="D15" s="4">
        <v>-3.5</v>
      </c>
      <c r="E15" s="4">
        <v>1</v>
      </c>
      <c r="F15" s="4">
        <v>-2.5</v>
      </c>
      <c r="G15" s="4">
        <v>9</v>
      </c>
      <c r="H15" s="4">
        <v>0</v>
      </c>
      <c r="I15" s="4">
        <v>2.5</v>
      </c>
      <c r="J15" s="4">
        <v>16.5</v>
      </c>
      <c r="K15" s="26">
        <f t="shared" si="0"/>
        <v>4.5</v>
      </c>
      <c r="L15" s="25">
        <f t="shared" si="1"/>
        <v>1</v>
      </c>
      <c r="M15" s="25">
        <f t="shared" si="4"/>
        <v>12.5</v>
      </c>
      <c r="N15" s="4">
        <f t="shared" si="2"/>
        <v>-3</v>
      </c>
      <c r="O15" s="5">
        <f t="shared" si="5"/>
        <v>-24</v>
      </c>
      <c r="P15" s="4">
        <f t="shared" si="6"/>
        <v>4</v>
      </c>
      <c r="Q15" s="1"/>
      <c r="R15" s="66">
        <v>0</v>
      </c>
      <c r="S15" s="66">
        <f t="shared" si="7"/>
        <v>12.5</v>
      </c>
    </row>
    <row r="16" spans="1:19" x14ac:dyDescent="0.25">
      <c r="A16" s="8">
        <v>312</v>
      </c>
      <c r="B16" s="4">
        <v>5</v>
      </c>
      <c r="C16" s="4">
        <f t="shared" si="3"/>
        <v>12</v>
      </c>
      <c r="D16" s="4">
        <v>-4.5</v>
      </c>
      <c r="E16" s="4">
        <v>3</v>
      </c>
      <c r="F16" s="4">
        <v>-2</v>
      </c>
      <c r="G16" s="4">
        <v>9</v>
      </c>
      <c r="H16" s="4">
        <v>0</v>
      </c>
      <c r="I16" s="4">
        <v>0</v>
      </c>
      <c r="J16" s="4">
        <v>23.5</v>
      </c>
      <c r="K16" s="26">
        <f t="shared" si="0"/>
        <v>7.5</v>
      </c>
      <c r="L16" s="25">
        <f t="shared" si="1"/>
        <v>2.5</v>
      </c>
      <c r="M16" s="25">
        <f t="shared" si="4"/>
        <v>18.5</v>
      </c>
      <c r="N16" s="4">
        <f t="shared" si="2"/>
        <v>-4.5</v>
      </c>
      <c r="O16" s="5">
        <f t="shared" si="5"/>
        <v>-24.324324324324323</v>
      </c>
      <c r="P16" s="4">
        <f t="shared" si="6"/>
        <v>7</v>
      </c>
      <c r="Q16" s="1"/>
      <c r="R16" s="66">
        <v>7</v>
      </c>
      <c r="S16" s="66">
        <f t="shared" si="7"/>
        <v>11.5</v>
      </c>
    </row>
    <row r="17" spans="1:19" x14ac:dyDescent="0.25">
      <c r="A17" s="8">
        <v>313</v>
      </c>
      <c r="B17" s="4">
        <v>3.5</v>
      </c>
      <c r="C17" s="4">
        <f t="shared" si="3"/>
        <v>3.5</v>
      </c>
      <c r="D17" s="4">
        <v>-4.5</v>
      </c>
      <c r="E17" s="4">
        <v>-1.5</v>
      </c>
      <c r="F17" s="4">
        <v>-1.5</v>
      </c>
      <c r="G17" s="4">
        <v>9</v>
      </c>
      <c r="H17" s="4">
        <v>0</v>
      </c>
      <c r="I17" s="4">
        <v>-1.5</v>
      </c>
      <c r="J17" s="4">
        <v>24.5</v>
      </c>
      <c r="K17" s="26">
        <f t="shared" si="0"/>
        <v>3</v>
      </c>
      <c r="L17" s="25">
        <f t="shared" si="1"/>
        <v>3</v>
      </c>
      <c r="M17" s="25">
        <f t="shared" si="4"/>
        <v>21</v>
      </c>
      <c r="N17" s="4">
        <f t="shared" si="2"/>
        <v>-6</v>
      </c>
      <c r="O17" s="5">
        <f t="shared" si="5"/>
        <v>-28.571428571428573</v>
      </c>
      <c r="P17" s="4">
        <f t="shared" si="6"/>
        <v>9</v>
      </c>
      <c r="Q17" s="1"/>
      <c r="R17" s="66">
        <v>0</v>
      </c>
      <c r="S17" s="66">
        <f t="shared" si="7"/>
        <v>21</v>
      </c>
    </row>
    <row r="18" spans="1:19" x14ac:dyDescent="0.25">
      <c r="A18" s="8">
        <v>314</v>
      </c>
      <c r="B18" s="4">
        <v>4</v>
      </c>
      <c r="C18" s="4">
        <f t="shared" si="3"/>
        <v>8</v>
      </c>
      <c r="D18" s="4">
        <v>-4.5</v>
      </c>
      <c r="E18" s="4">
        <v>1</v>
      </c>
      <c r="F18" s="4">
        <v>-3.5</v>
      </c>
      <c r="G18" s="4">
        <v>9</v>
      </c>
      <c r="H18" s="4">
        <v>0</v>
      </c>
      <c r="I18" s="4">
        <v>-3.5</v>
      </c>
      <c r="J18" s="4">
        <v>31</v>
      </c>
      <c r="K18" s="26">
        <f t="shared" si="0"/>
        <v>5.5</v>
      </c>
      <c r="L18" s="25">
        <f t="shared" si="1"/>
        <v>1</v>
      </c>
      <c r="M18" s="25">
        <f t="shared" si="4"/>
        <v>27</v>
      </c>
      <c r="N18" s="4">
        <f t="shared" si="2"/>
        <v>-8</v>
      </c>
      <c r="O18" s="5">
        <f t="shared" si="5"/>
        <v>-29.62962962962963</v>
      </c>
      <c r="P18" s="4">
        <f t="shared" si="6"/>
        <v>9</v>
      </c>
      <c r="Q18" s="1"/>
      <c r="R18" s="66">
        <v>4</v>
      </c>
      <c r="S18" s="66">
        <f t="shared" si="7"/>
        <v>23</v>
      </c>
    </row>
    <row r="19" spans="1:19" x14ac:dyDescent="0.25">
      <c r="A19" s="8">
        <v>315</v>
      </c>
      <c r="B19" s="4">
        <v>5.5</v>
      </c>
      <c r="C19" s="4">
        <f t="shared" si="3"/>
        <v>5.5</v>
      </c>
      <c r="D19" s="4">
        <v>-4.5</v>
      </c>
      <c r="E19" s="4">
        <v>0</v>
      </c>
      <c r="F19" s="4">
        <v>-2</v>
      </c>
      <c r="G19" s="4">
        <v>10</v>
      </c>
      <c r="H19" s="4">
        <v>0</v>
      </c>
      <c r="I19" s="4">
        <v>0.5</v>
      </c>
      <c r="J19" s="4">
        <v>24.5</v>
      </c>
      <c r="K19" s="26">
        <f t="shared" si="0"/>
        <v>4.5</v>
      </c>
      <c r="L19" s="25">
        <f t="shared" si="1"/>
        <v>2.5</v>
      </c>
      <c r="M19" s="25">
        <f t="shared" si="4"/>
        <v>19</v>
      </c>
      <c r="N19" s="4">
        <f t="shared" si="2"/>
        <v>-5</v>
      </c>
      <c r="O19" s="5">
        <f t="shared" si="5"/>
        <v>-26.315789473684209</v>
      </c>
      <c r="P19" s="4">
        <f t="shared" si="6"/>
        <v>7.5</v>
      </c>
      <c r="Q19" s="1"/>
      <c r="R19" s="66">
        <v>0</v>
      </c>
      <c r="S19" s="66">
        <f t="shared" si="7"/>
        <v>19</v>
      </c>
    </row>
    <row r="20" spans="1:19" x14ac:dyDescent="0.25">
      <c r="A20" s="8">
        <v>316</v>
      </c>
      <c r="B20" s="4">
        <v>5.5</v>
      </c>
      <c r="C20" s="4">
        <f t="shared" si="3"/>
        <v>5.5</v>
      </c>
      <c r="D20" s="4">
        <v>-4</v>
      </c>
      <c r="E20" s="4">
        <v>2</v>
      </c>
      <c r="F20" s="4">
        <v>-1.5</v>
      </c>
      <c r="G20" s="4">
        <v>9</v>
      </c>
      <c r="H20" s="4">
        <v>0</v>
      </c>
      <c r="I20" s="4">
        <v>-1.5</v>
      </c>
      <c r="J20" s="4">
        <v>25.5</v>
      </c>
      <c r="K20" s="26">
        <f t="shared" si="0"/>
        <v>6</v>
      </c>
      <c r="L20" s="25">
        <f t="shared" si="1"/>
        <v>2.5</v>
      </c>
      <c r="M20" s="25">
        <f t="shared" si="4"/>
        <v>20</v>
      </c>
      <c r="N20" s="4">
        <f t="shared" si="2"/>
        <v>-6.5</v>
      </c>
      <c r="O20" s="5">
        <f t="shared" si="5"/>
        <v>-32.5</v>
      </c>
      <c r="P20" s="4">
        <f t="shared" si="6"/>
        <v>9</v>
      </c>
      <c r="Q20" s="1"/>
      <c r="R20" s="66">
        <v>0</v>
      </c>
      <c r="S20" s="66">
        <f t="shared" si="7"/>
        <v>20</v>
      </c>
    </row>
    <row r="21" spans="1:19" x14ac:dyDescent="0.25">
      <c r="A21" s="8">
        <v>317</v>
      </c>
      <c r="B21" s="4">
        <v>8.5</v>
      </c>
      <c r="C21" s="4">
        <f t="shared" si="3"/>
        <v>18.5</v>
      </c>
      <c r="D21" s="4">
        <v>-6.5</v>
      </c>
      <c r="E21" s="4">
        <v>-3</v>
      </c>
      <c r="F21" s="4">
        <v>-4.5</v>
      </c>
      <c r="G21" s="4">
        <v>7</v>
      </c>
      <c r="H21" s="4">
        <v>0</v>
      </c>
      <c r="I21" s="4">
        <v>-5.5</v>
      </c>
      <c r="J21" s="4">
        <v>33</v>
      </c>
      <c r="K21" s="26">
        <f t="shared" si="0"/>
        <v>3.5</v>
      </c>
      <c r="L21" s="25">
        <f t="shared" si="1"/>
        <v>2</v>
      </c>
      <c r="M21" s="25">
        <f t="shared" si="4"/>
        <v>24.5</v>
      </c>
      <c r="N21" s="4">
        <f t="shared" si="2"/>
        <v>-6</v>
      </c>
      <c r="O21" s="5">
        <f t="shared" si="5"/>
        <v>-24.489795918367346</v>
      </c>
      <c r="P21" s="4">
        <f t="shared" si="6"/>
        <v>8</v>
      </c>
      <c r="Q21" s="1"/>
      <c r="R21" s="66">
        <v>10</v>
      </c>
      <c r="S21" s="66">
        <f t="shared" si="7"/>
        <v>14.5</v>
      </c>
    </row>
    <row r="22" spans="1:19" x14ac:dyDescent="0.25">
      <c r="A22" s="8">
        <v>318</v>
      </c>
      <c r="B22" s="4">
        <v>5</v>
      </c>
      <c r="C22" s="4">
        <f t="shared" si="3"/>
        <v>10</v>
      </c>
      <c r="D22" s="4">
        <v>-4</v>
      </c>
      <c r="E22" s="4">
        <v>0</v>
      </c>
      <c r="F22" s="4">
        <v>-4</v>
      </c>
      <c r="G22" s="4">
        <v>8</v>
      </c>
      <c r="H22" s="4">
        <v>0</v>
      </c>
      <c r="I22" s="4">
        <v>-3.5</v>
      </c>
      <c r="J22" s="4">
        <v>27</v>
      </c>
      <c r="K22" s="26">
        <f t="shared" si="0"/>
        <v>4</v>
      </c>
      <c r="L22" s="25">
        <f t="shared" si="1"/>
        <v>0</v>
      </c>
      <c r="M22" s="25">
        <f t="shared" si="4"/>
        <v>22</v>
      </c>
      <c r="N22" s="4">
        <f t="shared" si="2"/>
        <v>-7.5</v>
      </c>
      <c r="O22" s="5">
        <f t="shared" si="5"/>
        <v>-34.090909090909093</v>
      </c>
      <c r="P22" s="4">
        <f t="shared" si="6"/>
        <v>7.5</v>
      </c>
      <c r="Q22" s="1"/>
      <c r="R22" s="66">
        <v>5</v>
      </c>
      <c r="S22" s="66">
        <f t="shared" si="7"/>
        <v>17</v>
      </c>
    </row>
    <row r="23" spans="1:19" x14ac:dyDescent="0.25">
      <c r="A23" s="8">
        <v>319</v>
      </c>
      <c r="B23" s="4">
        <v>5</v>
      </c>
      <c r="C23" s="4">
        <f t="shared" si="3"/>
        <v>11</v>
      </c>
      <c r="D23" s="4">
        <v>-4.5</v>
      </c>
      <c r="E23" s="4">
        <v>-0.5</v>
      </c>
      <c r="F23" s="4">
        <v>-1.5</v>
      </c>
      <c r="G23" s="4">
        <v>9</v>
      </c>
      <c r="H23" s="4">
        <v>0</v>
      </c>
      <c r="I23" s="4">
        <v>0.5</v>
      </c>
      <c r="J23" s="4">
        <v>32.5</v>
      </c>
      <c r="K23" s="26">
        <f t="shared" si="0"/>
        <v>4</v>
      </c>
      <c r="L23" s="25">
        <f t="shared" si="1"/>
        <v>3</v>
      </c>
      <c r="M23" s="25">
        <f t="shared" si="4"/>
        <v>27.5</v>
      </c>
      <c r="N23" s="4">
        <f t="shared" si="2"/>
        <v>-4</v>
      </c>
      <c r="O23" s="5">
        <f t="shared" si="5"/>
        <v>-14.545454545454545</v>
      </c>
      <c r="P23" s="4">
        <f t="shared" si="6"/>
        <v>7</v>
      </c>
      <c r="Q23" s="1"/>
      <c r="R23" s="66">
        <v>6</v>
      </c>
      <c r="S23" s="66">
        <f t="shared" si="7"/>
        <v>21.5</v>
      </c>
    </row>
    <row r="24" spans="1:19" x14ac:dyDescent="0.25">
      <c r="A24" s="8">
        <v>320</v>
      </c>
      <c r="B24" s="4">
        <v>7</v>
      </c>
      <c r="C24" s="4">
        <f t="shared" si="3"/>
        <v>7</v>
      </c>
      <c r="D24" s="4">
        <v>-4</v>
      </c>
      <c r="E24" s="4">
        <v>1.5</v>
      </c>
      <c r="F24" s="4">
        <v>0</v>
      </c>
      <c r="G24" s="4">
        <v>9</v>
      </c>
      <c r="H24" s="4">
        <v>0</v>
      </c>
      <c r="I24" s="4">
        <v>3.5</v>
      </c>
      <c r="J24" s="4">
        <v>23.5</v>
      </c>
      <c r="K24" s="26">
        <f t="shared" si="0"/>
        <v>5.5</v>
      </c>
      <c r="L24" s="25">
        <f t="shared" si="1"/>
        <v>4</v>
      </c>
      <c r="M24" s="25">
        <f t="shared" si="4"/>
        <v>16.5</v>
      </c>
      <c r="N24" s="4">
        <f t="shared" si="2"/>
        <v>-1.5</v>
      </c>
      <c r="O24" s="5">
        <f t="shared" si="5"/>
        <v>-9.0909090909090917</v>
      </c>
      <c r="P24" s="4">
        <f t="shared" si="6"/>
        <v>5.5</v>
      </c>
      <c r="Q24" s="1"/>
      <c r="R24" s="66">
        <v>0</v>
      </c>
      <c r="S24" s="66">
        <f t="shared" si="7"/>
        <v>16.5</v>
      </c>
    </row>
    <row r="25" spans="1:19" x14ac:dyDescent="0.25">
      <c r="A25" s="8">
        <v>321</v>
      </c>
      <c r="B25" s="4">
        <v>5.5</v>
      </c>
      <c r="C25" s="4">
        <f t="shared" si="3"/>
        <v>5.5</v>
      </c>
      <c r="D25" s="4">
        <v>-3.5</v>
      </c>
      <c r="E25" s="4">
        <v>2.5</v>
      </c>
      <c r="F25" s="4">
        <v>2.5</v>
      </c>
      <c r="G25" s="4">
        <v>9</v>
      </c>
      <c r="H25" s="4">
        <v>0</v>
      </c>
      <c r="I25" s="4">
        <v>3.5</v>
      </c>
      <c r="J25" s="4">
        <v>22</v>
      </c>
      <c r="K25" s="26">
        <f>E25-D25</f>
        <v>6</v>
      </c>
      <c r="L25" s="25">
        <f t="shared" si="1"/>
        <v>6</v>
      </c>
      <c r="M25" s="25">
        <f t="shared" si="4"/>
        <v>16.5</v>
      </c>
      <c r="N25" s="4">
        <f t="shared" si="2"/>
        <v>-2</v>
      </c>
      <c r="O25" s="5">
        <f t="shared" si="5"/>
        <v>-12.121212121212121</v>
      </c>
      <c r="P25" s="4">
        <f t="shared" si="6"/>
        <v>8</v>
      </c>
      <c r="Q25" s="1"/>
      <c r="R25" s="66">
        <v>0</v>
      </c>
      <c r="S25" s="66">
        <f t="shared" si="7"/>
        <v>16.5</v>
      </c>
    </row>
    <row r="26" spans="1:19" x14ac:dyDescent="0.25">
      <c r="A26" s="8">
        <v>322</v>
      </c>
      <c r="B26" s="4">
        <v>9.5</v>
      </c>
      <c r="C26" s="4">
        <f t="shared" si="3"/>
        <v>12.5</v>
      </c>
      <c r="D26" s="4">
        <v>-3.5</v>
      </c>
      <c r="E26" s="4">
        <v>7.5</v>
      </c>
      <c r="F26" s="4">
        <v>5</v>
      </c>
      <c r="G26" s="4">
        <v>14</v>
      </c>
      <c r="H26" s="4">
        <v>0</v>
      </c>
      <c r="I26" s="4">
        <v>9</v>
      </c>
      <c r="J26" s="4">
        <v>33</v>
      </c>
      <c r="K26" s="26">
        <f t="shared" si="0"/>
        <v>11</v>
      </c>
      <c r="L26" s="25">
        <f t="shared" si="1"/>
        <v>8.5</v>
      </c>
      <c r="M26" s="25">
        <f t="shared" si="4"/>
        <v>23.5</v>
      </c>
      <c r="N26" s="4">
        <f t="shared" si="2"/>
        <v>-1.5</v>
      </c>
      <c r="O26" s="5">
        <f t="shared" si="5"/>
        <v>-6.3829787234042552</v>
      </c>
      <c r="P26" s="4">
        <f t="shared" si="6"/>
        <v>10</v>
      </c>
      <c r="Q26" s="1"/>
      <c r="R26" s="66">
        <v>3</v>
      </c>
      <c r="S26" s="66">
        <f t="shared" si="7"/>
        <v>20.5</v>
      </c>
    </row>
    <row r="27" spans="1:19" x14ac:dyDescent="0.25">
      <c r="A27" s="8">
        <v>323</v>
      </c>
      <c r="B27" s="4">
        <v>7</v>
      </c>
      <c r="C27" s="4">
        <f t="shared" si="3"/>
        <v>7</v>
      </c>
      <c r="D27" s="4">
        <v>-4</v>
      </c>
      <c r="E27" s="4">
        <v>5.5</v>
      </c>
      <c r="F27" s="4">
        <v>4.5</v>
      </c>
      <c r="G27" s="4">
        <v>14.5</v>
      </c>
      <c r="H27" s="4">
        <v>0</v>
      </c>
      <c r="I27" s="4">
        <v>8</v>
      </c>
      <c r="J27" s="4">
        <v>24</v>
      </c>
      <c r="K27" s="26">
        <f t="shared" si="0"/>
        <v>9.5</v>
      </c>
      <c r="L27" s="25">
        <f t="shared" si="1"/>
        <v>8.5</v>
      </c>
      <c r="M27" s="25">
        <f t="shared" si="4"/>
        <v>17</v>
      </c>
      <c r="N27" s="4">
        <f t="shared" si="2"/>
        <v>-2.5</v>
      </c>
      <c r="O27" s="5">
        <f t="shared" si="5"/>
        <v>-14.705882352941176</v>
      </c>
      <c r="P27" s="4">
        <f t="shared" si="6"/>
        <v>11</v>
      </c>
      <c r="Q27" s="1"/>
      <c r="R27" s="66">
        <v>0</v>
      </c>
      <c r="S27" s="66">
        <f t="shared" si="7"/>
        <v>17</v>
      </c>
    </row>
    <row r="28" spans="1:19" x14ac:dyDescent="0.25">
      <c r="A28" s="8">
        <v>324</v>
      </c>
      <c r="B28" s="4">
        <v>5</v>
      </c>
      <c r="C28" s="4">
        <f t="shared" si="3"/>
        <v>8.5</v>
      </c>
      <c r="D28" s="4">
        <v>-3.5</v>
      </c>
      <c r="E28" s="4">
        <v>5</v>
      </c>
      <c r="F28" s="4">
        <v>2.5</v>
      </c>
      <c r="G28" s="4">
        <v>11</v>
      </c>
      <c r="H28" s="4">
        <v>0</v>
      </c>
      <c r="I28" s="4">
        <v>5.5</v>
      </c>
      <c r="J28" s="4">
        <v>26.5</v>
      </c>
      <c r="K28" s="26">
        <f t="shared" si="0"/>
        <v>8.5</v>
      </c>
      <c r="L28" s="25">
        <f t="shared" si="1"/>
        <v>6</v>
      </c>
      <c r="M28" s="25">
        <f t="shared" si="4"/>
        <v>21.5</v>
      </c>
      <c r="N28" s="4">
        <f t="shared" si="2"/>
        <v>-2</v>
      </c>
      <c r="O28" s="5">
        <f t="shared" si="5"/>
        <v>-9.3023255813953494</v>
      </c>
      <c r="P28" s="4">
        <f t="shared" si="6"/>
        <v>8</v>
      </c>
      <c r="Q28" s="1"/>
      <c r="R28" s="66">
        <v>3.5</v>
      </c>
      <c r="S28" s="66">
        <f t="shared" si="7"/>
        <v>18</v>
      </c>
    </row>
    <row r="29" spans="1:19" x14ac:dyDescent="0.25">
      <c r="A29" s="8">
        <v>325</v>
      </c>
      <c r="B29" s="4">
        <v>9</v>
      </c>
      <c r="C29" s="4">
        <f t="shared" si="3"/>
        <v>9</v>
      </c>
      <c r="D29" s="4">
        <v>-4.5</v>
      </c>
      <c r="E29" s="4">
        <v>6.5</v>
      </c>
      <c r="F29" s="4">
        <v>3</v>
      </c>
      <c r="G29" s="4">
        <v>10.5</v>
      </c>
      <c r="H29" s="4">
        <v>0</v>
      </c>
      <c r="I29" s="4">
        <v>4.5</v>
      </c>
      <c r="J29" s="4">
        <v>19</v>
      </c>
      <c r="K29" s="26">
        <f t="shared" si="0"/>
        <v>11</v>
      </c>
      <c r="L29" s="25">
        <f t="shared" si="1"/>
        <v>7.5</v>
      </c>
      <c r="M29" s="25">
        <f t="shared" si="4"/>
        <v>10</v>
      </c>
      <c r="N29" s="4">
        <f t="shared" si="2"/>
        <v>-1.5</v>
      </c>
      <c r="O29" s="5">
        <f t="shared" si="5"/>
        <v>-15</v>
      </c>
      <c r="P29" s="4">
        <f t="shared" si="6"/>
        <v>9</v>
      </c>
      <c r="Q29" s="1"/>
      <c r="R29" s="66">
        <v>0</v>
      </c>
      <c r="S29" s="66">
        <f t="shared" si="7"/>
        <v>10</v>
      </c>
    </row>
    <row r="30" spans="1:19" x14ac:dyDescent="0.25">
      <c r="A30" s="8">
        <v>326</v>
      </c>
      <c r="B30" s="4">
        <v>9</v>
      </c>
      <c r="C30" s="4">
        <f t="shared" si="3"/>
        <v>9</v>
      </c>
      <c r="D30" s="4">
        <v>-3</v>
      </c>
      <c r="E30" s="4">
        <v>4</v>
      </c>
      <c r="F30" s="4">
        <v>4</v>
      </c>
      <c r="G30" s="4">
        <v>8</v>
      </c>
      <c r="H30" s="4">
        <v>0</v>
      </c>
      <c r="I30" s="4">
        <v>5.5</v>
      </c>
      <c r="J30" s="4">
        <v>25</v>
      </c>
      <c r="K30" s="26">
        <f t="shared" si="0"/>
        <v>7</v>
      </c>
      <c r="L30" s="25">
        <f t="shared" si="1"/>
        <v>7</v>
      </c>
      <c r="M30" s="25">
        <f t="shared" si="4"/>
        <v>16</v>
      </c>
      <c r="N30" s="4">
        <f t="shared" si="2"/>
        <v>0.5</v>
      </c>
      <c r="O30" s="5">
        <f t="shared" si="5"/>
        <v>3.125</v>
      </c>
      <c r="P30" s="4">
        <f t="shared" si="6"/>
        <v>6.5</v>
      </c>
      <c r="Q30" s="1"/>
      <c r="R30" s="66">
        <v>0</v>
      </c>
      <c r="S30" s="66">
        <f t="shared" si="7"/>
        <v>16</v>
      </c>
    </row>
    <row r="31" spans="1:19" x14ac:dyDescent="0.25">
      <c r="A31" s="8">
        <v>327</v>
      </c>
      <c r="B31" s="4">
        <v>5</v>
      </c>
      <c r="C31" s="4">
        <f t="shared" si="3"/>
        <v>5</v>
      </c>
      <c r="D31" s="4">
        <v>-2</v>
      </c>
      <c r="E31" s="4">
        <v>4.5</v>
      </c>
      <c r="F31" s="4">
        <v>4.5</v>
      </c>
      <c r="G31" s="4">
        <v>8</v>
      </c>
      <c r="H31" s="4">
        <v>0</v>
      </c>
      <c r="I31" s="4">
        <v>9.5</v>
      </c>
      <c r="J31" s="4">
        <v>26</v>
      </c>
      <c r="K31" s="26">
        <f t="shared" si="0"/>
        <v>6.5</v>
      </c>
      <c r="L31" s="25">
        <f t="shared" si="1"/>
        <v>6.5</v>
      </c>
      <c r="M31" s="25">
        <f t="shared" si="4"/>
        <v>21</v>
      </c>
      <c r="N31" s="4">
        <f t="shared" si="2"/>
        <v>3.5</v>
      </c>
      <c r="O31" s="5">
        <f t="shared" si="5"/>
        <v>16.666666666666668</v>
      </c>
      <c r="P31" s="4">
        <f t="shared" si="6"/>
        <v>3</v>
      </c>
      <c r="Q31" s="1"/>
      <c r="R31" s="66">
        <v>0</v>
      </c>
      <c r="S31" s="66">
        <f t="shared" si="7"/>
        <v>21</v>
      </c>
    </row>
    <row r="32" spans="1:19" x14ac:dyDescent="0.25">
      <c r="A32" s="8">
        <v>328</v>
      </c>
      <c r="B32" s="4">
        <v>4.5</v>
      </c>
      <c r="C32" s="4">
        <f t="shared" si="3"/>
        <v>4.5</v>
      </c>
      <c r="D32" s="4">
        <v>-1</v>
      </c>
      <c r="E32" s="4">
        <v>10</v>
      </c>
      <c r="F32" s="4">
        <v>7.5</v>
      </c>
      <c r="G32" s="4">
        <v>9</v>
      </c>
      <c r="H32" s="4">
        <v>0</v>
      </c>
      <c r="I32" s="4">
        <v>14.5</v>
      </c>
      <c r="J32" s="4">
        <v>22</v>
      </c>
      <c r="K32" s="26">
        <f t="shared" si="0"/>
        <v>11</v>
      </c>
      <c r="L32" s="25">
        <f t="shared" si="1"/>
        <v>8.5</v>
      </c>
      <c r="M32" s="25">
        <f t="shared" si="4"/>
        <v>17.5</v>
      </c>
      <c r="N32" s="4">
        <f t="shared" si="2"/>
        <v>6.5</v>
      </c>
      <c r="O32" s="5">
        <f t="shared" si="5"/>
        <v>37.142857142857146</v>
      </c>
      <c r="P32" s="4">
        <f t="shared" si="6"/>
        <v>2</v>
      </c>
      <c r="Q32" s="1"/>
      <c r="R32" s="66">
        <v>0</v>
      </c>
      <c r="S32" s="66">
        <f t="shared" si="7"/>
        <v>17.5</v>
      </c>
    </row>
    <row r="33" spans="1:19" x14ac:dyDescent="0.25">
      <c r="A33" s="8">
        <v>329</v>
      </c>
      <c r="B33" s="4">
        <v>6</v>
      </c>
      <c r="C33" s="4">
        <f t="shared" si="3"/>
        <v>6</v>
      </c>
      <c r="D33" s="4">
        <v>-1.5</v>
      </c>
      <c r="E33" s="4">
        <v>10.5</v>
      </c>
      <c r="F33" s="4">
        <v>6</v>
      </c>
      <c r="G33" s="4">
        <v>8</v>
      </c>
      <c r="H33" s="4">
        <v>0</v>
      </c>
      <c r="I33" s="4">
        <v>10</v>
      </c>
      <c r="J33" s="4">
        <v>27</v>
      </c>
      <c r="K33" s="26">
        <f t="shared" si="0"/>
        <v>12</v>
      </c>
      <c r="L33" s="25">
        <f t="shared" si="1"/>
        <v>7.5</v>
      </c>
      <c r="M33" s="25">
        <f t="shared" si="4"/>
        <v>21</v>
      </c>
      <c r="N33" s="4">
        <f t="shared" si="2"/>
        <v>3.5</v>
      </c>
      <c r="O33" s="5">
        <f t="shared" si="5"/>
        <v>16.666666666666668</v>
      </c>
      <c r="P33" s="4">
        <f t="shared" si="6"/>
        <v>4</v>
      </c>
      <c r="Q33" s="1"/>
      <c r="R33" s="66">
        <v>0</v>
      </c>
      <c r="S33" s="66">
        <f t="shared" si="7"/>
        <v>21</v>
      </c>
    </row>
    <row r="34" spans="1:19" x14ac:dyDescent="0.25">
      <c r="A34" s="8">
        <v>330</v>
      </c>
      <c r="B34" s="4">
        <v>4.5</v>
      </c>
      <c r="C34" s="4">
        <f t="shared" si="3"/>
        <v>4.5</v>
      </c>
      <c r="D34" s="4">
        <v>-2</v>
      </c>
      <c r="E34" s="4">
        <v>3.5</v>
      </c>
      <c r="F34" s="4">
        <v>3.5</v>
      </c>
      <c r="G34" s="4">
        <v>7</v>
      </c>
      <c r="H34" s="4">
        <v>0</v>
      </c>
      <c r="I34" s="4">
        <v>6.5</v>
      </c>
      <c r="J34" s="4">
        <v>20</v>
      </c>
      <c r="K34" s="26">
        <f t="shared" si="0"/>
        <v>5.5</v>
      </c>
      <c r="L34" s="25">
        <f t="shared" si="1"/>
        <v>5.5</v>
      </c>
      <c r="M34" s="25">
        <f t="shared" si="4"/>
        <v>15.5</v>
      </c>
      <c r="N34" s="4">
        <f t="shared" si="2"/>
        <v>1.5</v>
      </c>
      <c r="O34" s="5">
        <f t="shared" si="5"/>
        <v>9.67741935483871</v>
      </c>
      <c r="P34" s="4">
        <f t="shared" si="6"/>
        <v>4</v>
      </c>
      <c r="Q34" s="1"/>
      <c r="R34" s="67">
        <v>0</v>
      </c>
      <c r="S34" s="66">
        <f t="shared" si="7"/>
        <v>15.5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merged</vt:lpstr>
      <vt:lpstr>practice</vt:lpstr>
      <vt:lpstr>Wedge 5-14 5-2018</vt:lpstr>
      <vt:lpstr>5-14 Wedge 6-24-19</vt:lpstr>
      <vt:lpstr>5-14 Wedge 5-14-2020</vt:lpstr>
      <vt:lpstr>5-14- wedge 4-26-2021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Rosenthal</dc:creator>
  <cp:lastModifiedBy>Peter Smallidge</cp:lastModifiedBy>
  <dcterms:created xsi:type="dcterms:W3CDTF">2017-08-09T18:59:47Z</dcterms:created>
  <dcterms:modified xsi:type="dcterms:W3CDTF">2021-04-29T14:50:44Z</dcterms:modified>
</cp:coreProperties>
</file>