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t-home/Workspace/Gaussian OneDrive/OneDrive - Gaussian/Gaussian_Personal_OneDrive/@Gaussian_Archive/2019/Projects/Blog/Post-8-silver/data/"/>
    </mc:Choice>
  </mc:AlternateContent>
  <xr:revisionPtr revIDLastSave="234" documentId="8_{58F1EC1D-A8CE-174A-96AC-D092F5DA399C}" xr6:coauthVersionLast="44" xr6:coauthVersionMax="44" xr10:uidLastSave="{3ADB75AF-BDA4-A342-BEB3-DE861C1716DE}"/>
  <bookViews>
    <workbookView xWindow="0" yWindow="460" windowWidth="28800" windowHeight="17540" activeTab="2" xr2:uid="{BF39192C-ABD8-5D4C-B2DC-AFD05BE91881}"/>
  </bookViews>
  <sheets>
    <sheet name="Everything" sheetId="1" r:id="rId1"/>
    <sheet name="Supply" sheetId="2" r:id="rId2"/>
    <sheet name="Dem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3" l="1"/>
  <c r="L10" i="3"/>
  <c r="L9" i="3"/>
  <c r="L8" i="3"/>
  <c r="L7" i="3"/>
  <c r="L6" i="3"/>
  <c r="L5" i="3"/>
  <c r="L4" i="3"/>
  <c r="L3" i="3"/>
  <c r="L2" i="3"/>
  <c r="F11" i="2"/>
  <c r="F10" i="2"/>
  <c r="F9" i="2"/>
  <c r="F8" i="2"/>
  <c r="F7" i="2"/>
  <c r="F6" i="2"/>
  <c r="F5" i="2"/>
  <c r="F4" i="2"/>
  <c r="F3" i="2"/>
  <c r="F2" i="2"/>
  <c r="C23" i="1" l="1"/>
  <c r="D23" i="1"/>
  <c r="E23" i="1"/>
  <c r="F23" i="1"/>
  <c r="G23" i="1"/>
  <c r="H23" i="1"/>
  <c r="I23" i="1"/>
  <c r="J23" i="1"/>
  <c r="K23" i="1"/>
  <c r="B23" i="1"/>
  <c r="C20" i="1"/>
  <c r="D20" i="1"/>
  <c r="E20" i="1"/>
  <c r="F20" i="1"/>
  <c r="G20" i="1"/>
  <c r="H20" i="1"/>
  <c r="I20" i="1"/>
  <c r="J20" i="1"/>
  <c r="K20" i="1"/>
  <c r="B20" i="1"/>
  <c r="K19" i="1"/>
  <c r="J19" i="1"/>
  <c r="I19" i="1"/>
  <c r="H19" i="1"/>
  <c r="G19" i="1"/>
  <c r="F19" i="1"/>
  <c r="E19" i="1"/>
  <c r="D19" i="1"/>
  <c r="C19" i="1"/>
  <c r="B19" i="1"/>
  <c r="K7" i="1" l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<sst xmlns="http://schemas.openxmlformats.org/spreadsheetml/2006/main" count="43" uniqueCount="27">
  <si>
    <t>(million ounces)</t>
  </si>
  <si>
    <t>Supply</t>
  </si>
  <si>
    <t>Mine Production</t>
  </si>
  <si>
    <t>Net Government Sales</t>
  </si>
  <si>
    <t>Scrap</t>
  </si>
  <si>
    <t>Net Hedging Supply</t>
  </si>
  <si>
    <t>Total Supply</t>
  </si>
  <si>
    <t>Demand</t>
  </si>
  <si>
    <t>Jewelry</t>
  </si>
  <si>
    <t>Coins &amp; Bars</t>
  </si>
  <si>
    <t>Silverware</t>
  </si>
  <si>
    <t>Industrial Fabrication</t>
  </si>
  <si>
    <t>…of which Electrical &amp; Electronics</t>
  </si>
  <si>
    <t>…of which Brazing Alloys &amp; Solders</t>
  </si>
  <si>
    <t>…of which Photography</t>
  </si>
  <si>
    <t>…of which Photovoltaic*</t>
  </si>
  <si>
    <t>…of which Ethylene Oxide</t>
  </si>
  <si>
    <t>…of which Other Industrial*</t>
  </si>
  <si>
    <t>Physical Demand</t>
  </si>
  <si>
    <t>Physical Surplus/Deficit</t>
  </si>
  <si>
    <t>ETP Inventory Build</t>
  </si>
  <si>
    <t>Exchange Inventory Build</t>
  </si>
  <si>
    <t>Net Balance</t>
  </si>
  <si>
    <t>Silver Price, $ per oz.</t>
  </si>
  <si>
    <t>*Photovoltaic demand included in "Other Industrial priot to 2011</t>
  </si>
  <si>
    <t>Year</t>
  </si>
  <si>
    <t>Total Physical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</si>
</sst>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0D04-7249-7E46-B51C-B1D6442DF9DE}">
  <dimension ref="A1:K25"/>
  <sheetViews>
    <sheetView workbookViewId="0">
      <selection activeCell="A8" sqref="A8:K19"/>
    </sheetView>
  </sheetViews>
  <sheetFormatPr baseColWidth="10" defaultRowHeight="16" x14ac:dyDescent="0.2"/>
  <cols>
    <col min="1" max="1" width="30" bestFit="1" customWidth="1"/>
  </cols>
  <sheetData>
    <row r="1" spans="1:11" x14ac:dyDescent="0.2">
      <c r="A1" t="s">
        <v>0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s="3" t="s">
        <v>1</v>
      </c>
    </row>
    <row r="3" spans="1:11" x14ac:dyDescent="0.2">
      <c r="A3" s="1" t="s">
        <v>2</v>
      </c>
      <c r="B3">
        <v>717.3</v>
      </c>
      <c r="C3">
        <v>753</v>
      </c>
      <c r="D3">
        <v>758.3</v>
      </c>
      <c r="E3">
        <v>791.7</v>
      </c>
      <c r="F3">
        <v>823.3</v>
      </c>
      <c r="G3">
        <v>867.8</v>
      </c>
      <c r="H3">
        <v>893.7</v>
      </c>
      <c r="I3">
        <v>893.4</v>
      </c>
      <c r="J3">
        <v>876.9</v>
      </c>
      <c r="K3">
        <v>855.7</v>
      </c>
    </row>
    <row r="4" spans="1:11" x14ac:dyDescent="0.2">
      <c r="A4" s="1" t="s">
        <v>3</v>
      </c>
      <c r="B4">
        <v>15.6</v>
      </c>
      <c r="C4">
        <v>44.2</v>
      </c>
      <c r="D4">
        <v>12</v>
      </c>
      <c r="E4">
        <v>7.4</v>
      </c>
      <c r="F4">
        <v>7.9</v>
      </c>
    </row>
    <row r="5" spans="1:11" x14ac:dyDescent="0.2">
      <c r="A5" s="1" t="s">
        <v>4</v>
      </c>
      <c r="B5">
        <v>200.6</v>
      </c>
      <c r="C5">
        <v>227.2</v>
      </c>
      <c r="D5">
        <v>261.2</v>
      </c>
      <c r="E5">
        <v>253.8</v>
      </c>
      <c r="F5">
        <v>191.2</v>
      </c>
      <c r="G5">
        <v>167.4</v>
      </c>
      <c r="H5">
        <v>150.19999999999999</v>
      </c>
      <c r="I5">
        <v>151.80000000000001</v>
      </c>
      <c r="J5">
        <v>153.80000000000001</v>
      </c>
      <c r="K5">
        <v>151.30000000000001</v>
      </c>
    </row>
    <row r="6" spans="1:11" x14ac:dyDescent="0.2">
      <c r="A6" s="1" t="s">
        <v>5</v>
      </c>
      <c r="B6">
        <v>-17.399999999999999</v>
      </c>
      <c r="C6">
        <v>50.4</v>
      </c>
      <c r="D6">
        <v>12.2</v>
      </c>
      <c r="E6">
        <v>-47.1</v>
      </c>
      <c r="F6">
        <v>-34.799999999999997</v>
      </c>
      <c r="G6">
        <v>16.8</v>
      </c>
      <c r="H6">
        <v>7.8</v>
      </c>
      <c r="I6">
        <v>-19.399999999999999</v>
      </c>
      <c r="J6">
        <v>1.9</v>
      </c>
      <c r="K6">
        <v>-2.8</v>
      </c>
    </row>
    <row r="7" spans="1:11" x14ac:dyDescent="0.2">
      <c r="A7" s="2" t="s">
        <v>6</v>
      </c>
      <c r="B7">
        <f t="shared" ref="B7:K7" si="0">SUM(B3:B6)</f>
        <v>916.1</v>
      </c>
      <c r="C7">
        <f t="shared" si="0"/>
        <v>1074.8000000000002</v>
      </c>
      <c r="D7">
        <f t="shared" si="0"/>
        <v>1043.7</v>
      </c>
      <c r="E7">
        <f t="shared" si="0"/>
        <v>1005.8000000000001</v>
      </c>
      <c r="F7">
        <f t="shared" si="0"/>
        <v>987.59999999999991</v>
      </c>
      <c r="G7">
        <f t="shared" si="0"/>
        <v>1052</v>
      </c>
      <c r="H7">
        <f t="shared" si="0"/>
        <v>1051.7</v>
      </c>
      <c r="I7">
        <f t="shared" si="0"/>
        <v>1025.8</v>
      </c>
      <c r="J7">
        <f t="shared" si="0"/>
        <v>1032.6000000000001</v>
      </c>
      <c r="K7">
        <f t="shared" si="0"/>
        <v>1004.2</v>
      </c>
    </row>
    <row r="8" spans="1:11" x14ac:dyDescent="0.2">
      <c r="A8" s="4" t="s">
        <v>7</v>
      </c>
    </row>
    <row r="9" spans="1:11" x14ac:dyDescent="0.2">
      <c r="A9" s="1" t="s">
        <v>8</v>
      </c>
      <c r="B9">
        <v>176.9</v>
      </c>
      <c r="C9">
        <v>190</v>
      </c>
      <c r="D9">
        <v>191.5</v>
      </c>
      <c r="E9">
        <v>186.7</v>
      </c>
      <c r="F9">
        <v>219.7</v>
      </c>
      <c r="G9">
        <v>227.3</v>
      </c>
      <c r="H9">
        <v>223.3</v>
      </c>
      <c r="I9">
        <v>202.7</v>
      </c>
      <c r="J9">
        <v>204.5</v>
      </c>
      <c r="K9">
        <v>212.5</v>
      </c>
    </row>
    <row r="10" spans="1:11" x14ac:dyDescent="0.2">
      <c r="A10" s="1" t="s">
        <v>9</v>
      </c>
      <c r="B10">
        <v>79.599999999999994</v>
      </c>
      <c r="C10">
        <v>174.1</v>
      </c>
      <c r="D10">
        <v>211.7</v>
      </c>
      <c r="E10">
        <v>161.19999999999999</v>
      </c>
      <c r="F10">
        <v>240.7</v>
      </c>
      <c r="G10">
        <v>233.6</v>
      </c>
      <c r="H10">
        <v>293.60000000000002</v>
      </c>
      <c r="I10">
        <v>208.7</v>
      </c>
      <c r="J10">
        <v>150.4</v>
      </c>
      <c r="K10">
        <v>181.2</v>
      </c>
    </row>
    <row r="11" spans="1:11" x14ac:dyDescent="0.2">
      <c r="A11" s="1" t="s">
        <v>10</v>
      </c>
      <c r="B11">
        <v>53.2</v>
      </c>
      <c r="C11">
        <v>51.9</v>
      </c>
      <c r="D11">
        <v>47.5</v>
      </c>
      <c r="E11">
        <v>43.8</v>
      </c>
      <c r="F11">
        <v>59.3</v>
      </c>
      <c r="G11">
        <v>61.2</v>
      </c>
      <c r="H11">
        <v>63.2</v>
      </c>
      <c r="I11">
        <v>52.4</v>
      </c>
      <c r="J11">
        <v>57.6</v>
      </c>
      <c r="K11">
        <v>61.1</v>
      </c>
    </row>
    <row r="12" spans="1:11" x14ac:dyDescent="0.2">
      <c r="A12" s="1" t="s">
        <v>11</v>
      </c>
      <c r="B12">
        <v>528.20000000000005</v>
      </c>
      <c r="C12">
        <v>633.79999999999995</v>
      </c>
      <c r="D12">
        <v>653</v>
      </c>
      <c r="E12">
        <v>600.1</v>
      </c>
      <c r="F12">
        <v>604.6</v>
      </c>
      <c r="G12">
        <v>596.29999999999995</v>
      </c>
      <c r="H12">
        <v>582.6</v>
      </c>
      <c r="I12">
        <v>566.4</v>
      </c>
      <c r="J12">
        <v>585.79999999999995</v>
      </c>
      <c r="K12">
        <v>578.6</v>
      </c>
    </row>
    <row r="13" spans="1:11" x14ac:dyDescent="0.2">
      <c r="A13" s="1" t="s">
        <v>12</v>
      </c>
      <c r="B13">
        <v>227.4</v>
      </c>
      <c r="C13">
        <v>301.2</v>
      </c>
      <c r="D13">
        <v>290.8</v>
      </c>
      <c r="E13">
        <v>266.7</v>
      </c>
      <c r="F13">
        <v>266</v>
      </c>
      <c r="G13">
        <v>263.89999999999998</v>
      </c>
      <c r="H13">
        <v>246</v>
      </c>
      <c r="I13">
        <v>233.9</v>
      </c>
      <c r="J13">
        <v>243.1</v>
      </c>
      <c r="K13">
        <v>248.5</v>
      </c>
    </row>
    <row r="14" spans="1:11" x14ac:dyDescent="0.2">
      <c r="A14" s="1" t="s">
        <v>13</v>
      </c>
      <c r="B14">
        <v>53.8</v>
      </c>
      <c r="C14">
        <v>61.2</v>
      </c>
      <c r="D14">
        <v>63.2</v>
      </c>
      <c r="E14">
        <v>61.1</v>
      </c>
      <c r="F14">
        <v>63.7</v>
      </c>
      <c r="G14">
        <v>66.7</v>
      </c>
      <c r="H14">
        <v>61.5</v>
      </c>
      <c r="I14">
        <v>55.3</v>
      </c>
      <c r="J14">
        <v>57.5</v>
      </c>
      <c r="K14">
        <v>58</v>
      </c>
    </row>
    <row r="15" spans="1:11" x14ac:dyDescent="0.2">
      <c r="A15" s="1" t="s">
        <v>14</v>
      </c>
      <c r="B15">
        <v>76.400000000000006</v>
      </c>
      <c r="C15">
        <v>67.5</v>
      </c>
      <c r="D15">
        <v>61.2</v>
      </c>
      <c r="E15">
        <v>54.2</v>
      </c>
      <c r="F15">
        <v>50.5</v>
      </c>
      <c r="G15">
        <v>48.5</v>
      </c>
      <c r="H15">
        <v>46.1</v>
      </c>
      <c r="I15">
        <v>44.7</v>
      </c>
      <c r="J15">
        <v>40.9</v>
      </c>
      <c r="K15">
        <v>39.299999999999997</v>
      </c>
    </row>
    <row r="16" spans="1:11" x14ac:dyDescent="0.2">
      <c r="A16" s="1" t="s">
        <v>15</v>
      </c>
      <c r="D16">
        <v>67.400000000000006</v>
      </c>
      <c r="E16">
        <v>64.400000000000006</v>
      </c>
      <c r="F16">
        <v>54.8</v>
      </c>
      <c r="G16">
        <v>53.9</v>
      </c>
      <c r="H16">
        <v>64.5</v>
      </c>
      <c r="I16">
        <v>74.900000000000006</v>
      </c>
      <c r="J16">
        <v>88.9</v>
      </c>
      <c r="K16">
        <v>80.5</v>
      </c>
    </row>
    <row r="17" spans="1:11" x14ac:dyDescent="0.2">
      <c r="A17" s="1" t="s">
        <v>16</v>
      </c>
      <c r="B17">
        <v>4.8</v>
      </c>
      <c r="C17">
        <v>8.6999999999999993</v>
      </c>
      <c r="D17">
        <v>6.2</v>
      </c>
      <c r="E17">
        <v>4.7</v>
      </c>
      <c r="F17">
        <v>7.7</v>
      </c>
      <c r="G17">
        <v>5</v>
      </c>
      <c r="H17">
        <v>10.199999999999999</v>
      </c>
      <c r="I17">
        <v>10.199999999999999</v>
      </c>
      <c r="J17">
        <v>6.9</v>
      </c>
      <c r="K17">
        <v>5.4</v>
      </c>
    </row>
    <row r="18" spans="1:11" x14ac:dyDescent="0.2">
      <c r="A18" s="1" t="s">
        <v>17</v>
      </c>
      <c r="B18">
        <v>165.8</v>
      </c>
      <c r="C18">
        <v>195.2</v>
      </c>
      <c r="D18">
        <v>164.2</v>
      </c>
      <c r="E18">
        <v>148.9</v>
      </c>
      <c r="F18">
        <v>162</v>
      </c>
      <c r="G18">
        <v>158.5</v>
      </c>
      <c r="H18">
        <v>154.4</v>
      </c>
      <c r="I18">
        <v>147.30000000000001</v>
      </c>
      <c r="J18">
        <v>148.4</v>
      </c>
      <c r="K18">
        <v>146.9</v>
      </c>
    </row>
    <row r="19" spans="1:11" x14ac:dyDescent="0.2">
      <c r="A19" s="5" t="s">
        <v>18</v>
      </c>
      <c r="B19">
        <f t="shared" ref="B19:K19" si="1">SUM(B9:B12)</f>
        <v>837.90000000000009</v>
      </c>
      <c r="C19">
        <f t="shared" si="1"/>
        <v>1049.8</v>
      </c>
      <c r="D19">
        <f t="shared" si="1"/>
        <v>1103.7</v>
      </c>
      <c r="E19">
        <f t="shared" si="1"/>
        <v>991.8</v>
      </c>
      <c r="F19">
        <f t="shared" si="1"/>
        <v>1124.3</v>
      </c>
      <c r="G19">
        <f t="shared" si="1"/>
        <v>1118.4000000000001</v>
      </c>
      <c r="H19">
        <f t="shared" si="1"/>
        <v>1162.7000000000003</v>
      </c>
      <c r="I19">
        <f t="shared" si="1"/>
        <v>1030.1999999999998</v>
      </c>
      <c r="J19">
        <f t="shared" si="1"/>
        <v>998.3</v>
      </c>
      <c r="K19">
        <f t="shared" si="1"/>
        <v>1033.4000000000001</v>
      </c>
    </row>
    <row r="20" spans="1:11" x14ac:dyDescent="0.2">
      <c r="A20" s="6" t="s">
        <v>19</v>
      </c>
      <c r="B20">
        <f>B7-B19</f>
        <v>78.199999999999932</v>
      </c>
      <c r="C20">
        <f t="shared" ref="C20:K20" si="2">C7-C19</f>
        <v>25.000000000000227</v>
      </c>
      <c r="D20">
        <f t="shared" si="2"/>
        <v>-60</v>
      </c>
      <c r="E20">
        <f t="shared" si="2"/>
        <v>14.000000000000114</v>
      </c>
      <c r="F20">
        <f t="shared" si="2"/>
        <v>-136.70000000000005</v>
      </c>
      <c r="G20">
        <f t="shared" si="2"/>
        <v>-66.400000000000091</v>
      </c>
      <c r="H20">
        <f t="shared" si="2"/>
        <v>-111.00000000000023</v>
      </c>
      <c r="I20">
        <f t="shared" si="2"/>
        <v>-4.3999999999998636</v>
      </c>
      <c r="J20">
        <f t="shared" si="2"/>
        <v>34.300000000000182</v>
      </c>
      <c r="K20">
        <f t="shared" si="2"/>
        <v>-29.200000000000045</v>
      </c>
    </row>
    <row r="21" spans="1:11" x14ac:dyDescent="0.2">
      <c r="A21" s="1" t="s">
        <v>20</v>
      </c>
      <c r="B21">
        <v>156.9</v>
      </c>
      <c r="C21">
        <v>129.5</v>
      </c>
      <c r="D21">
        <v>-24</v>
      </c>
      <c r="E21">
        <v>55.3</v>
      </c>
      <c r="F21">
        <v>2.5</v>
      </c>
      <c r="G21">
        <v>1.4</v>
      </c>
      <c r="H21">
        <v>-17.8</v>
      </c>
      <c r="I21">
        <v>49.8</v>
      </c>
      <c r="J21">
        <v>2.4</v>
      </c>
      <c r="K21">
        <v>-20.3</v>
      </c>
    </row>
    <row r="22" spans="1:11" x14ac:dyDescent="0.2">
      <c r="A22" s="1" t="s">
        <v>21</v>
      </c>
      <c r="B22">
        <v>-15.3</v>
      </c>
      <c r="C22">
        <v>-7.4</v>
      </c>
      <c r="D22">
        <v>12.2</v>
      </c>
      <c r="E22">
        <v>62.2</v>
      </c>
      <c r="F22">
        <v>8.8000000000000007</v>
      </c>
      <c r="G22">
        <v>-5.3</v>
      </c>
      <c r="H22">
        <v>12.6</v>
      </c>
      <c r="I22">
        <v>79.8</v>
      </c>
      <c r="J22">
        <v>51.5</v>
      </c>
      <c r="K22">
        <v>71.2</v>
      </c>
    </row>
    <row r="23" spans="1:11" x14ac:dyDescent="0.2">
      <c r="A23" s="6" t="s">
        <v>22</v>
      </c>
      <c r="B23">
        <f>B20-SUM(B21:B22)</f>
        <v>-63.400000000000063</v>
      </c>
      <c r="C23">
        <f t="shared" ref="C23:K23" si="3">C20-SUM(C21:C22)</f>
        <v>-97.099999999999767</v>
      </c>
      <c r="D23">
        <f t="shared" si="3"/>
        <v>-48.2</v>
      </c>
      <c r="E23">
        <f t="shared" si="3"/>
        <v>-103.49999999999989</v>
      </c>
      <c r="F23">
        <f t="shared" si="3"/>
        <v>-148.00000000000006</v>
      </c>
      <c r="G23">
        <f t="shared" si="3"/>
        <v>-62.500000000000092</v>
      </c>
      <c r="H23">
        <f t="shared" si="3"/>
        <v>-105.80000000000022</v>
      </c>
      <c r="I23">
        <f t="shared" si="3"/>
        <v>-133.99999999999986</v>
      </c>
      <c r="J23">
        <f t="shared" si="3"/>
        <v>-19.599999999999817</v>
      </c>
      <c r="K23">
        <f t="shared" si="3"/>
        <v>-80.100000000000051</v>
      </c>
    </row>
    <row r="24" spans="1:11" x14ac:dyDescent="0.2">
      <c r="A24" s="7" t="s">
        <v>23</v>
      </c>
      <c r="B24">
        <v>14.67</v>
      </c>
      <c r="C24">
        <v>20.190000000000001</v>
      </c>
      <c r="D24">
        <v>35.119999999999997</v>
      </c>
      <c r="E24">
        <v>31.15</v>
      </c>
      <c r="F24">
        <v>23.79</v>
      </c>
      <c r="G24">
        <v>19.079999999999998</v>
      </c>
      <c r="H24">
        <v>15.68</v>
      </c>
      <c r="I24">
        <v>17.14</v>
      </c>
      <c r="J24">
        <v>17.05</v>
      </c>
      <c r="K24">
        <v>15.71</v>
      </c>
    </row>
    <row r="25" spans="1:11" x14ac:dyDescent="0.2">
      <c r="A25" s="8" t="s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</row>
  </sheetData>
  <mergeCells count="1">
    <mergeCell ref="A25:K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F3CC-844B-D14C-96C2-3D4C3B1BCF01}">
  <dimension ref="A1:F24"/>
  <sheetViews>
    <sheetView workbookViewId="0">
      <selection sqref="A1:A11"/>
    </sheetView>
  </sheetViews>
  <sheetFormatPr baseColWidth="10" defaultRowHeight="16" x14ac:dyDescent="0.2"/>
  <cols>
    <col min="1" max="1" width="12.5" bestFit="1" customWidth="1"/>
    <col min="2" max="2" width="14.5" bestFit="1" customWidth="1"/>
    <col min="3" max="3" width="19.83203125" bestFit="1" customWidth="1"/>
    <col min="4" max="4" width="6.1640625" bestFit="1" customWidth="1"/>
    <col min="5" max="5" width="17.33203125" bestFit="1" customWidth="1"/>
    <col min="6" max="6" width="11.33203125" bestFit="1" customWidth="1"/>
  </cols>
  <sheetData>
    <row r="1" spans="1:6" x14ac:dyDescent="0.2">
      <c r="A1" t="s">
        <v>25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</row>
    <row r="2" spans="1:6" x14ac:dyDescent="0.2">
      <c r="A2">
        <v>2009</v>
      </c>
      <c r="B2">
        <v>717.3</v>
      </c>
      <c r="C2">
        <v>15.6</v>
      </c>
      <c r="D2">
        <v>200.6</v>
      </c>
      <c r="E2">
        <v>-17.399999999999999</v>
      </c>
      <c r="F2">
        <f>SUM(B2:E2)</f>
        <v>916.1</v>
      </c>
    </row>
    <row r="3" spans="1:6" x14ac:dyDescent="0.2">
      <c r="A3">
        <v>2010</v>
      </c>
      <c r="B3">
        <v>753</v>
      </c>
      <c r="C3">
        <v>44.2</v>
      </c>
      <c r="D3">
        <v>227.2</v>
      </c>
      <c r="E3">
        <v>50.4</v>
      </c>
      <c r="F3">
        <f>SUM(B3:E3)</f>
        <v>1074.8000000000002</v>
      </c>
    </row>
    <row r="4" spans="1:6" x14ac:dyDescent="0.2">
      <c r="A4">
        <v>2011</v>
      </c>
      <c r="B4">
        <v>758.3</v>
      </c>
      <c r="C4">
        <v>12</v>
      </c>
      <c r="D4">
        <v>261.2</v>
      </c>
      <c r="E4">
        <v>12.2</v>
      </c>
      <c r="F4">
        <f>SUM(B4:E4)</f>
        <v>1043.7</v>
      </c>
    </row>
    <row r="5" spans="1:6" x14ac:dyDescent="0.2">
      <c r="A5">
        <v>2012</v>
      </c>
      <c r="B5">
        <v>791.7</v>
      </c>
      <c r="C5">
        <v>7.4</v>
      </c>
      <c r="D5">
        <v>253.8</v>
      </c>
      <c r="E5">
        <v>-47.1</v>
      </c>
      <c r="F5">
        <f>SUM(B5:E5)</f>
        <v>1005.8000000000001</v>
      </c>
    </row>
    <row r="6" spans="1:6" x14ac:dyDescent="0.2">
      <c r="A6">
        <v>2013</v>
      </c>
      <c r="B6">
        <v>823.3</v>
      </c>
      <c r="C6">
        <v>7.9</v>
      </c>
      <c r="D6">
        <v>191.2</v>
      </c>
      <c r="E6">
        <v>-34.799999999999997</v>
      </c>
      <c r="F6">
        <f>SUM(B6:E6)</f>
        <v>987.59999999999991</v>
      </c>
    </row>
    <row r="7" spans="1:6" x14ac:dyDescent="0.2">
      <c r="A7">
        <v>2014</v>
      </c>
      <c r="B7">
        <v>867.8</v>
      </c>
      <c r="D7">
        <v>167.4</v>
      </c>
      <c r="E7">
        <v>16.8</v>
      </c>
      <c r="F7">
        <f>SUM(B7:E7)</f>
        <v>1052</v>
      </c>
    </row>
    <row r="8" spans="1:6" x14ac:dyDescent="0.2">
      <c r="A8">
        <v>2015</v>
      </c>
      <c r="B8">
        <v>893.7</v>
      </c>
      <c r="D8">
        <v>150.19999999999999</v>
      </c>
      <c r="E8">
        <v>7.8</v>
      </c>
      <c r="F8">
        <f>SUM(B8:E8)</f>
        <v>1051.7</v>
      </c>
    </row>
    <row r="9" spans="1:6" x14ac:dyDescent="0.2">
      <c r="A9">
        <v>2016</v>
      </c>
      <c r="B9">
        <v>893.4</v>
      </c>
      <c r="D9">
        <v>151.80000000000001</v>
      </c>
      <c r="E9">
        <v>-19.399999999999999</v>
      </c>
      <c r="F9">
        <f>SUM(B9:E9)</f>
        <v>1025.8</v>
      </c>
    </row>
    <row r="10" spans="1:6" x14ac:dyDescent="0.2">
      <c r="A10">
        <v>2017</v>
      </c>
      <c r="B10">
        <v>876.9</v>
      </c>
      <c r="D10">
        <v>153.80000000000001</v>
      </c>
      <c r="E10">
        <v>1.9</v>
      </c>
      <c r="F10">
        <f>SUM(B10:E10)</f>
        <v>1032.6000000000001</v>
      </c>
    </row>
    <row r="11" spans="1:6" x14ac:dyDescent="0.2">
      <c r="A11">
        <v>2018</v>
      </c>
      <c r="B11">
        <v>855.7</v>
      </c>
      <c r="D11">
        <v>151.30000000000001</v>
      </c>
      <c r="E11">
        <v>-2.8</v>
      </c>
      <c r="F11">
        <f>SUM(B11:E11)</f>
        <v>1004.2</v>
      </c>
    </row>
    <row r="19" spans="1:1" x14ac:dyDescent="0.2">
      <c r="A19" s="6"/>
    </row>
    <row r="20" spans="1:1" x14ac:dyDescent="0.2">
      <c r="A20" s="6"/>
    </row>
    <row r="21" spans="1:1" x14ac:dyDescent="0.2">
      <c r="A21" s="1"/>
    </row>
    <row r="22" spans="1:1" x14ac:dyDescent="0.2">
      <c r="A22" s="1"/>
    </row>
    <row r="23" spans="1:1" x14ac:dyDescent="0.2">
      <c r="A23" s="6"/>
    </row>
    <row r="24" spans="1:1" x14ac:dyDescent="0.2">
      <c r="A2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CEF0-8B71-B54E-B7C6-90DDA68996BA}">
  <dimension ref="A1:L17"/>
  <sheetViews>
    <sheetView tabSelected="1" workbookViewId="0">
      <selection activeCell="D14" sqref="D14"/>
    </sheetView>
  </sheetViews>
  <sheetFormatPr baseColWidth="10" defaultRowHeight="16" x14ac:dyDescent="0.2"/>
  <cols>
    <col min="1" max="1" width="5.1640625" bestFit="1" customWidth="1"/>
    <col min="2" max="2" width="7.33203125" bestFit="1" customWidth="1"/>
    <col min="3" max="3" width="11.5" bestFit="1" customWidth="1"/>
    <col min="4" max="4" width="9.83203125" bestFit="1" customWidth="1"/>
    <col min="5" max="5" width="18.6640625" bestFit="1" customWidth="1"/>
    <col min="6" max="6" width="29" bestFit="1" customWidth="1"/>
    <col min="7" max="7" width="30" bestFit="1" customWidth="1"/>
    <col min="8" max="8" width="20.6640625" bestFit="1" customWidth="1"/>
    <col min="9" max="9" width="21.5" bestFit="1" customWidth="1"/>
    <col min="10" max="10" width="22.5" bestFit="1" customWidth="1"/>
    <col min="11" max="11" width="24.1640625" bestFit="1" customWidth="1"/>
    <col min="12" max="12" width="20.1640625" bestFit="1" customWidth="1"/>
  </cols>
  <sheetData>
    <row r="1" spans="1:12" x14ac:dyDescent="0.2">
      <c r="A1" t="s">
        <v>25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5" t="s">
        <v>26</v>
      </c>
    </row>
    <row r="2" spans="1:12" x14ac:dyDescent="0.2">
      <c r="A2">
        <v>2009</v>
      </c>
      <c r="B2">
        <v>176.9</v>
      </c>
      <c r="C2">
        <v>79.599999999999994</v>
      </c>
      <c r="D2">
        <v>53.2</v>
      </c>
      <c r="E2">
        <v>528.20000000000005</v>
      </c>
      <c r="F2">
        <v>227.4</v>
      </c>
      <c r="G2">
        <v>53.8</v>
      </c>
      <c r="H2">
        <v>76.400000000000006</v>
      </c>
      <c r="J2">
        <v>4.8</v>
      </c>
      <c r="K2">
        <v>165.8</v>
      </c>
      <c r="L2">
        <f>SUM(B2:E2)</f>
        <v>837.90000000000009</v>
      </c>
    </row>
    <row r="3" spans="1:12" x14ac:dyDescent="0.2">
      <c r="A3">
        <v>2010</v>
      </c>
      <c r="B3">
        <v>190</v>
      </c>
      <c r="C3">
        <v>174.1</v>
      </c>
      <c r="D3">
        <v>51.9</v>
      </c>
      <c r="E3">
        <v>633.79999999999995</v>
      </c>
      <c r="F3">
        <v>301.2</v>
      </c>
      <c r="G3">
        <v>61.2</v>
      </c>
      <c r="H3">
        <v>67.5</v>
      </c>
      <c r="J3">
        <v>8.6999999999999993</v>
      </c>
      <c r="K3">
        <v>195.2</v>
      </c>
      <c r="L3">
        <f>SUM(B3:E3)</f>
        <v>1049.8</v>
      </c>
    </row>
    <row r="4" spans="1:12" x14ac:dyDescent="0.2">
      <c r="A4">
        <v>2011</v>
      </c>
      <c r="B4">
        <v>191.5</v>
      </c>
      <c r="C4">
        <v>211.7</v>
      </c>
      <c r="D4">
        <v>47.5</v>
      </c>
      <c r="E4">
        <v>653</v>
      </c>
      <c r="F4">
        <v>290.8</v>
      </c>
      <c r="G4">
        <v>63.2</v>
      </c>
      <c r="H4">
        <v>61.2</v>
      </c>
      <c r="I4">
        <v>67.400000000000006</v>
      </c>
      <c r="J4">
        <v>6.2</v>
      </c>
      <c r="K4">
        <v>164.2</v>
      </c>
      <c r="L4">
        <f>SUM(B4:E4)</f>
        <v>1103.7</v>
      </c>
    </row>
    <row r="5" spans="1:12" x14ac:dyDescent="0.2">
      <c r="A5">
        <v>2012</v>
      </c>
      <c r="B5">
        <v>186.7</v>
      </c>
      <c r="C5">
        <v>161.19999999999999</v>
      </c>
      <c r="D5">
        <v>43.8</v>
      </c>
      <c r="E5">
        <v>600.1</v>
      </c>
      <c r="F5">
        <v>266.7</v>
      </c>
      <c r="G5">
        <v>61.1</v>
      </c>
      <c r="H5">
        <v>54.2</v>
      </c>
      <c r="I5">
        <v>64.400000000000006</v>
      </c>
      <c r="J5">
        <v>4.7</v>
      </c>
      <c r="K5">
        <v>148.9</v>
      </c>
      <c r="L5">
        <f>SUM(B5:E5)</f>
        <v>991.8</v>
      </c>
    </row>
    <row r="6" spans="1:12" x14ac:dyDescent="0.2">
      <c r="A6">
        <v>2013</v>
      </c>
      <c r="B6">
        <v>219.7</v>
      </c>
      <c r="C6">
        <v>240.7</v>
      </c>
      <c r="D6">
        <v>59.3</v>
      </c>
      <c r="E6">
        <v>604.6</v>
      </c>
      <c r="F6">
        <v>266</v>
      </c>
      <c r="G6">
        <v>63.7</v>
      </c>
      <c r="H6">
        <v>50.5</v>
      </c>
      <c r="I6">
        <v>54.8</v>
      </c>
      <c r="J6">
        <v>7.7</v>
      </c>
      <c r="K6">
        <v>162</v>
      </c>
      <c r="L6">
        <f>SUM(B6:E6)</f>
        <v>1124.3</v>
      </c>
    </row>
    <row r="7" spans="1:12" x14ac:dyDescent="0.2">
      <c r="A7">
        <v>2014</v>
      </c>
      <c r="B7">
        <v>227.3</v>
      </c>
      <c r="C7">
        <v>233.6</v>
      </c>
      <c r="D7">
        <v>61.2</v>
      </c>
      <c r="E7">
        <v>596.29999999999995</v>
      </c>
      <c r="F7">
        <v>263.89999999999998</v>
      </c>
      <c r="G7">
        <v>66.7</v>
      </c>
      <c r="H7">
        <v>48.5</v>
      </c>
      <c r="I7">
        <v>53.9</v>
      </c>
      <c r="J7">
        <v>5</v>
      </c>
      <c r="K7">
        <v>158.5</v>
      </c>
      <c r="L7">
        <f>SUM(B7:E7)</f>
        <v>1118.4000000000001</v>
      </c>
    </row>
    <row r="8" spans="1:12" x14ac:dyDescent="0.2">
      <c r="A8">
        <v>2015</v>
      </c>
      <c r="B8">
        <v>223.3</v>
      </c>
      <c r="C8">
        <v>293.60000000000002</v>
      </c>
      <c r="D8">
        <v>63.2</v>
      </c>
      <c r="E8">
        <v>582.6</v>
      </c>
      <c r="F8">
        <v>246</v>
      </c>
      <c r="G8">
        <v>61.5</v>
      </c>
      <c r="H8">
        <v>46.1</v>
      </c>
      <c r="I8">
        <v>64.5</v>
      </c>
      <c r="J8">
        <v>10.199999999999999</v>
      </c>
      <c r="K8">
        <v>154.4</v>
      </c>
      <c r="L8">
        <f>SUM(B8:E8)</f>
        <v>1162.7000000000003</v>
      </c>
    </row>
    <row r="9" spans="1:12" x14ac:dyDescent="0.2">
      <c r="A9">
        <v>2016</v>
      </c>
      <c r="B9">
        <v>202.7</v>
      </c>
      <c r="C9">
        <v>208.7</v>
      </c>
      <c r="D9">
        <v>52.4</v>
      </c>
      <c r="E9">
        <v>566.4</v>
      </c>
      <c r="F9">
        <v>233.9</v>
      </c>
      <c r="G9">
        <v>55.3</v>
      </c>
      <c r="H9">
        <v>44.7</v>
      </c>
      <c r="I9">
        <v>74.900000000000006</v>
      </c>
      <c r="J9">
        <v>10.199999999999999</v>
      </c>
      <c r="K9">
        <v>147.30000000000001</v>
      </c>
      <c r="L9">
        <f>SUM(B9:E9)</f>
        <v>1030.1999999999998</v>
      </c>
    </row>
    <row r="10" spans="1:12" x14ac:dyDescent="0.2">
      <c r="A10">
        <v>2017</v>
      </c>
      <c r="B10">
        <v>204.5</v>
      </c>
      <c r="C10">
        <v>150.4</v>
      </c>
      <c r="D10">
        <v>57.6</v>
      </c>
      <c r="E10">
        <v>585.79999999999995</v>
      </c>
      <c r="F10">
        <v>243.1</v>
      </c>
      <c r="G10">
        <v>57.5</v>
      </c>
      <c r="H10">
        <v>40.9</v>
      </c>
      <c r="I10">
        <v>88.9</v>
      </c>
      <c r="J10">
        <v>6.9</v>
      </c>
      <c r="K10">
        <v>148.4</v>
      </c>
      <c r="L10">
        <f>SUM(B10:E10)</f>
        <v>998.3</v>
      </c>
    </row>
    <row r="11" spans="1:12" x14ac:dyDescent="0.2">
      <c r="A11">
        <v>2018</v>
      </c>
      <c r="B11">
        <v>212.5</v>
      </c>
      <c r="C11">
        <v>181.2</v>
      </c>
      <c r="D11">
        <v>61.1</v>
      </c>
      <c r="E11">
        <v>578.6</v>
      </c>
      <c r="F11">
        <v>248.5</v>
      </c>
      <c r="G11">
        <v>58</v>
      </c>
      <c r="H11">
        <v>39.299999999999997</v>
      </c>
      <c r="I11">
        <v>80.5</v>
      </c>
      <c r="J11">
        <v>5.4</v>
      </c>
      <c r="K11">
        <v>146.9</v>
      </c>
      <c r="L11">
        <f>SUM(B11:E11)</f>
        <v>1033.4000000000001</v>
      </c>
    </row>
    <row r="12" spans="1:12" x14ac:dyDescent="0.2">
      <c r="A12" s="6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Everything</vt:lpstr>
      <vt:lpstr>Supply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Turner</cp:lastModifiedBy>
  <dcterms:created xsi:type="dcterms:W3CDTF">2019-08-22T14:29:10Z</dcterms:created>
  <dcterms:modified xsi:type="dcterms:W3CDTF">2019-08-26T16:47:34Z</dcterms:modified>
</cp:coreProperties>
</file>