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hehartford-my.sharepoint.com/personal/peter_alonzo_thehartford_com/Documents/Documents/Adhoc Projects/2025-04-02 Drips Auto Health Check/"/>
    </mc:Choice>
  </mc:AlternateContent>
  <xr:revisionPtr revIDLastSave="316" documentId="8_{2A107D47-75CE-4D67-96FF-FCDD4FB51131}" xr6:coauthVersionLast="47" xr6:coauthVersionMax="47" xr10:uidLastSave="{001E0185-0174-4C92-994A-8B9F56A3E997}"/>
  <bookViews>
    <workbookView xWindow="-120" yWindow="-120" windowWidth="29040" windowHeight="15720" activeTab="2" xr2:uid="{6049D084-C4E0-45DE-AA40-FEF94DEB4578}"/>
  </bookViews>
  <sheets>
    <sheet name="E+0 Lapse Weekly" sheetId="1" r:id="rId1"/>
    <sheet name="E+30 Non-Lapse Weekly" sheetId="2" r:id="rId2"/>
    <sheet name="Control and Test Policies" sheetId="5" r:id="rId3"/>
    <sheet name="AUTO_DRIPS Table Query" sheetId="3" r:id="rId4"/>
    <sheet name="E+0 &amp; E+30 Persistency Queri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D4" i="2"/>
  <c r="D5" i="2"/>
  <c r="D4" i="1"/>
  <c r="D5" i="1"/>
  <c r="L16" i="1"/>
  <c r="K16" i="1"/>
  <c r="I16" i="1"/>
  <c r="H16" i="1"/>
  <c r="K14" i="2"/>
  <c r="L14" i="2"/>
  <c r="I14" i="2"/>
  <c r="H14" i="2"/>
  <c r="M21" i="2"/>
  <c r="J21" i="2"/>
  <c r="D21" i="2"/>
  <c r="F21" i="2" s="1"/>
  <c r="M18" i="2"/>
  <c r="J18" i="2"/>
  <c r="D18" i="2"/>
  <c r="F18" i="2" s="1"/>
  <c r="M13" i="2"/>
  <c r="J13" i="2"/>
  <c r="D13" i="2"/>
  <c r="M12" i="2"/>
  <c r="J12" i="2"/>
  <c r="D12" i="2"/>
  <c r="M11" i="2"/>
  <c r="J11" i="2"/>
  <c r="D11" i="2"/>
  <c r="M10" i="2"/>
  <c r="J10" i="2"/>
  <c r="D10" i="2"/>
  <c r="M9" i="2"/>
  <c r="J9" i="2"/>
  <c r="D9" i="2"/>
  <c r="M8" i="2"/>
  <c r="J8" i="2"/>
  <c r="D8" i="2"/>
  <c r="M7" i="2"/>
  <c r="J7" i="2"/>
  <c r="O7" i="2" s="1"/>
  <c r="D7" i="2"/>
  <c r="M6" i="2"/>
  <c r="J6" i="2"/>
  <c r="D6" i="2"/>
  <c r="M5" i="2"/>
  <c r="J5" i="2"/>
  <c r="M4" i="2"/>
  <c r="J4" i="2"/>
  <c r="M23" i="1"/>
  <c r="J23" i="1"/>
  <c r="D23" i="1"/>
  <c r="F23" i="1" s="1"/>
  <c r="M20" i="1"/>
  <c r="J20" i="1"/>
  <c r="D20" i="1"/>
  <c r="F20" i="1" s="1"/>
  <c r="D6" i="1"/>
  <c r="D7" i="1"/>
  <c r="D8" i="1"/>
  <c r="D9" i="1"/>
  <c r="D10" i="1"/>
  <c r="D11" i="1"/>
  <c r="D12" i="1"/>
  <c r="D13" i="1"/>
  <c r="D14" i="1"/>
  <c r="D15" i="1"/>
  <c r="M15" i="1"/>
  <c r="J15" i="1"/>
  <c r="M14" i="1"/>
  <c r="J14" i="1"/>
  <c r="M13" i="1"/>
  <c r="J13" i="1"/>
  <c r="M5" i="1"/>
  <c r="M6" i="1"/>
  <c r="M7" i="1"/>
  <c r="M8" i="1"/>
  <c r="M9" i="1"/>
  <c r="M10" i="1"/>
  <c r="M11" i="1"/>
  <c r="M12" i="1"/>
  <c r="M4" i="1"/>
  <c r="J5" i="1"/>
  <c r="J6" i="1"/>
  <c r="J7" i="1"/>
  <c r="J8" i="1"/>
  <c r="J9" i="1"/>
  <c r="J10" i="1"/>
  <c r="J11" i="1"/>
  <c r="J12" i="1"/>
  <c r="J4" i="1"/>
  <c r="O13" i="2" l="1"/>
  <c r="O12" i="2"/>
  <c r="O11" i="2"/>
  <c r="O10" i="2"/>
  <c r="J14" i="2"/>
  <c r="O9" i="2"/>
  <c r="O8" i="2"/>
  <c r="D14" i="2"/>
  <c r="F4" i="2" s="1"/>
  <c r="O6" i="2"/>
  <c r="O5" i="2"/>
  <c r="M14" i="2"/>
  <c r="O14" i="2" s="1"/>
  <c r="O4" i="2"/>
  <c r="O23" i="1"/>
  <c r="O20" i="1"/>
  <c r="O15" i="1"/>
  <c r="O6" i="1"/>
  <c r="D16" i="1"/>
  <c r="F13" i="1" s="1"/>
  <c r="O18" i="2"/>
  <c r="O21" i="2"/>
  <c r="O7" i="1"/>
  <c r="O14" i="1"/>
  <c r="O13" i="1"/>
  <c r="M16" i="1"/>
  <c r="O11" i="1"/>
  <c r="O10" i="1"/>
  <c r="O9" i="1"/>
  <c r="O8" i="1"/>
  <c r="O5" i="1"/>
  <c r="O4" i="1"/>
  <c r="J16" i="1"/>
  <c r="O12" i="1"/>
  <c r="F8" i="2" l="1"/>
  <c r="F12" i="2"/>
  <c r="F6" i="2"/>
  <c r="F14" i="2"/>
  <c r="F5" i="2"/>
  <c r="F13" i="2"/>
  <c r="F7" i="2"/>
  <c r="F11" i="2"/>
  <c r="F10" i="2"/>
  <c r="F9" i="2"/>
  <c r="F7" i="1"/>
  <c r="F8" i="1"/>
  <c r="F9" i="1"/>
  <c r="F14" i="1"/>
  <c r="F15" i="1"/>
  <c r="F16" i="1"/>
  <c r="F5" i="1"/>
  <c r="F4" i="1"/>
  <c r="F6" i="1"/>
  <c r="F10" i="1"/>
  <c r="F11" i="1"/>
  <c r="F12" i="1"/>
  <c r="O16" i="1"/>
</calcChain>
</file>

<file path=xl/sharedStrings.xml><?xml version="1.0" encoding="utf-8"?>
<sst xmlns="http://schemas.openxmlformats.org/spreadsheetml/2006/main" count="199" uniqueCount="145">
  <si>
    <t>12/12 - 12/19</t>
  </si>
  <si>
    <t>12/20 - 12/27</t>
  </si>
  <si>
    <t>12/28 - 1/4</t>
  </si>
  <si>
    <t>1/5 - 1/12</t>
  </si>
  <si>
    <t>1/13 - 1/20</t>
  </si>
  <si>
    <t>1/21 - 1/28</t>
  </si>
  <si>
    <t>1/29 - 2/5</t>
  </si>
  <si>
    <t>2/6 - 2/13</t>
  </si>
  <si>
    <t>Total</t>
  </si>
  <si>
    <t>Active</t>
  </si>
  <si>
    <t>Cancel</t>
  </si>
  <si>
    <t>Control</t>
  </si>
  <si>
    <t>Test</t>
  </si>
  <si>
    <t>E+0</t>
  </si>
  <si>
    <t>Date Range</t>
  </si>
  <si>
    <t>% Diff</t>
  </si>
  <si>
    <t>E+30</t>
  </si>
  <si>
    <t>Note:</t>
  </si>
  <si>
    <t>This data is for Lapse States (CW xAZ,OH,WV)</t>
  </si>
  <si>
    <t>Policies pay in-full on a on-demand basis</t>
  </si>
  <si>
    <t>This data is for Non-Lapse States (AZ,OH,WV)</t>
  </si>
  <si>
    <t>/* Grabs all auto POL_IDs from DRIPS data */</t>
  </si>
  <si>
    <t>CREATE OR REPLACE TRANSIENT TABLE USER_DB.AD1_PA08042.AUTO_DRIPS</t>
  </si>
  <si>
    <t>AS</t>
  </si>
  <si>
    <t>(</t>
  </si>
  <si>
    <t xml:space="preserve">    WITH auto_drips AS</t>
  </si>
  <si>
    <t xml:space="preserve">    (</t>
  </si>
  <si>
    <t xml:space="preserve">        SELECT *,</t>
  </si>
  <si>
    <t xml:space="preserve">        CASE WHEN CTRL_TEST_CD = 'C' THEN 1 ELSE 2 END AS EXCLUDE_TEST</t>
  </si>
  <si>
    <t xml:space="preserve">        FROM PRD_PL_DB.APP_DCPA_DM.DRIPS_EXTRACT</t>
  </si>
  <si>
    <t xml:space="preserve">        WHERE LOI_CD = 'AUTO'</t>
  </si>
  <si>
    <t xml:space="preserve">        AND BILL_EXTRCT_TYP_DESC = 'RecordInsert'</t>
  </si>
  <si>
    <t xml:space="preserve">        AND DO_NOT_CALL_CNTCT_LIST_IND = 'N'</t>
  </si>
  <si>
    <t xml:space="preserve">    ),</t>
  </si>
  <si>
    <t xml:space="preserve">    /* Excludes auto policies that are both Control and Test */</t>
  </si>
  <si>
    <t xml:space="preserve">    exclude_dups AS</t>
  </si>
  <si>
    <t xml:space="preserve">        SELECT POL_ID, AVG(EXCLUDE_TEST) AS CNT FROM auto_drips</t>
  </si>
  <si>
    <t xml:space="preserve">        GROUP BY POL_ID</t>
  </si>
  <si>
    <t xml:space="preserve">        HAVING CNT = 1 OR CNT = 2</t>
  </si>
  <si>
    <t xml:space="preserve">    /* Keeps records that are only in one group (Control or Test) */</t>
  </si>
  <si>
    <t xml:space="preserve">    final_auto_drips AS</t>
  </si>
  <si>
    <t xml:space="preserve">        SELECT * from auto_drips</t>
  </si>
  <si>
    <t xml:space="preserve">        WHERE POL_ID IN (SELECT POL_ID FROM exclude_dups)</t>
  </si>
  <si>
    <t xml:space="preserve">    </t>
  </si>
  <si>
    <t xml:space="preserve">    /* Labels every necessary record in Home Persistency */</t>
  </si>
  <si>
    <t xml:space="preserve">    ap_labeled AS</t>
  </si>
  <si>
    <t xml:space="preserve">        SELECT * ,</t>
  </si>
  <si>
    <t xml:space="preserve">        ROW_NUMBER() OVER (PARTITION BY POL_ID ORDER BY POL_EFF_DT DESC) AS auto_rn,</t>
  </si>
  <si>
    <t xml:space="preserve">        FROM "DSC_PLBI_DB"."APP_AUTO_PRD"."AUTO_PERSISTENCY_COMBINED"</t>
  </si>
  <si>
    <t xml:space="preserve">    /* Takes most recent record for each necessary POL_ID */</t>
  </si>
  <si>
    <t xml:space="preserve">    ap_filtered AS</t>
  </si>
  <si>
    <t xml:space="preserve">    SELECT * FROM ap_labeled WHERE auto_rn = 1</t>
  </si>
  <si>
    <t xml:space="preserve">    billing_data AS</t>
  </si>
  <si>
    <t xml:space="preserve">    SELECT ACCOUNT.BILL_ACCT_ID</t>
  </si>
  <si>
    <t xml:space="preserve">          ,TERM.POL_TERM_ID</t>
  </si>
  <si>
    <t xml:space="preserve">          ,TERM.POL_ID</t>
  </si>
  <si>
    <t xml:space="preserve">          ,TERM.POL_TERM_EFF_DT POL_EFF_DT</t>
  </si>
  <si>
    <t xml:space="preserve">          ,TERM.POL_TERM_EXP_DT POL_EXP_DT</t>
  </si>
  <si>
    <t xml:space="preserve">          ,ACCOUNT.BILL_ACCT_PLAN_TYP_CD</t>
  </si>
  <si>
    <t xml:space="preserve">          ,ACCOUNT.BILL_ACCT_PLAN_TYP_DESC</t>
  </si>
  <si>
    <t xml:space="preserve">          ,TERM_DATA.BILL_INSTAL_TYP_DESC</t>
  </si>
  <si>
    <t xml:space="preserve">    FROM  PRD_PL_DB.APP_DCPA_BILL_CURATE.DC_BIL_ACCOUNT_LTST_VW ACCOUNT,</t>
  </si>
  <si>
    <t xml:space="preserve">          PRD_PL_DB.APP_DCPA_BILL_CURATE.DC_BIL_POLICYTERM_LTST_VW TERM,</t>
  </si>
  <si>
    <t xml:space="preserve">          PRD_PL_DB.APP_DCPA_BILL_CURATE.DC_BIL_POLICYTERMDATA_LTST_VW TERM_DATA</t>
  </si>
  <si>
    <t xml:space="preserve">    WHERE ACCOUNT.BILL_ACCT_ID = TERM.ORIG_BILL_ACCT_ID</t>
  </si>
  <si>
    <t xml:space="preserve">    AND   TERM.POL_TERM_ID = TERM_DATA.POL_TERM_ID</t>
  </si>
  <si>
    <t xml:space="preserve">    )</t>
  </si>
  <si>
    <t xml:space="preserve">    SELECT fad.POL_ID,</t>
  </si>
  <si>
    <t xml:space="preserve">    fad.CTRL_TEST_CD,</t>
  </si>
  <si>
    <t xml:space="preserve">    fad.BILL_INSTAL_TYP_DESC, </t>
  </si>
  <si>
    <t xml:space="preserve">    ap.POL_EFF_DT,</t>
  </si>
  <si>
    <t xml:space="preserve">    ap.CANCEL_FLAG,</t>
  </si>
  <si>
    <t xml:space="preserve">    ap.POL_TRANS_EFF_DT AS LATST_TRANS_DT,</t>
  </si>
  <si>
    <t xml:space="preserve">    ap.TRANS_TYP_DESC,</t>
  </si>
  <si>
    <t xml:space="preserve">    CASE WHEN</t>
  </si>
  <si>
    <t xml:space="preserve">    bd.BILL_ACCT_PLAN_TYP_CD IN ('HIG_ACT_A1','HIG_ACT_A2','HIG_ACT_A3','HIG_ACT_A4') THEN 'Auto Pay'</t>
  </si>
  <si>
    <t xml:space="preserve">    ELSE 'On Demand' END AS PYMT_TYPE,</t>
  </si>
  <si>
    <t xml:space="preserve">    ap.ATR_E_FLAT,</t>
  </si>
  <si>
    <t xml:space="preserve">    ap.ATR_E_30,</t>
  </si>
  <si>
    <t xml:space="preserve">    ap.CANCEL_E_FLAT,</t>
  </si>
  <si>
    <t xml:space="preserve">    ap.CANCEL_E_30,</t>
  </si>
  <si>
    <t xml:space="preserve">    ap.RISK_ST_ABBR</t>
  </si>
  <si>
    <t xml:space="preserve">    FROM final_auto_drips AS fad</t>
  </si>
  <si>
    <t xml:space="preserve">    JOIN ap_filtered AS ap</t>
  </si>
  <si>
    <t xml:space="preserve">    ON fad.POL_ID = ap.POL_ID</t>
  </si>
  <si>
    <t xml:space="preserve">    JOIN billing_data bd</t>
  </si>
  <si>
    <t xml:space="preserve">    ON ap.POL_ID = bd.POL_ID AND ap.POL_EFF_DT = bd.POL_EFF_DT</t>
  </si>
  <si>
    <t>)</t>
  </si>
  <si>
    <t>To make this table, you must change the schema name "AD1_PA08042" to your schema name.</t>
  </si>
  <si>
    <t>SELECT CTRL_TEST_CD,</t>
  </si>
  <si>
    <t>BILL_INSTAL_TYP_DESC,</t>
  </si>
  <si>
    <t xml:space="preserve">CASE </t>
  </si>
  <si>
    <t>WHEN ATR_E_FLAT = 1 AND CANCEL_E_FLAT = 0 THEN 'Active'</t>
  </si>
  <si>
    <t>WHEN ATR_E_FLAT = 1 AND CANCEL_E_FLAT = 1 THEN 'Cancel'</t>
  </si>
  <si>
    <t>WHEN ATR_E_FLAT = 0 AND CANCEL_E_FLAT = 0 AND CANCEL_FLAG = 1 THEN 'Cancel'</t>
  </si>
  <si>
    <t>ELSE 'Pending' END AS STATUS,</t>
  </si>
  <si>
    <t>COUNT(DISTINCT POL_ID) AS CNT</t>
  </si>
  <si>
    <t>FROM USER_DB.AD1_PA08042.AUTO_DRIPS</t>
  </si>
  <si>
    <t>AND POL_EFF_DT BETWEEN '2024-12-12' AND '2025-02-19'</t>
  </si>
  <si>
    <t>GROUP BY CTRL_TEST_CD, BILL_INSTAL_TYP_DESC, STATUS</t>
  </si>
  <si>
    <t>ORDER BY BILL_INSTAL_TYP_DESC, CTRL_TEST_CD, STATUS</t>
  </si>
  <si>
    <t>WHEN ATR_E_30 = 1 AND CANCEL_E_30 = 0 THEN 'Active'</t>
  </si>
  <si>
    <t>WHEN ATR_E_30 = 1 AND CANCEL_E_30 = 1 THEN 'Cancel'</t>
  </si>
  <si>
    <t>WHEN ATR_E_30 = 0 AND CANCEL_E_30 = 0 AND CANCEL_FLAG = 1 THEN 'Cancel'</t>
  </si>
  <si>
    <t>AND POL_EFF_DT BETWEEN '2024-12-12' AND '2025-02-04'</t>
  </si>
  <si>
    <t>E+0 Query</t>
  </si>
  <si>
    <t>E+30 Query</t>
  </si>
  <si>
    <t>To run these queries, you need to have made the AUTO_DRIPS table first.</t>
  </si>
  <si>
    <t>In each query, you also need to switch the schema name "AD1_PA08042" to your schema.</t>
  </si>
  <si>
    <t>Policies in Control OR Test</t>
  </si>
  <si>
    <t>Policies in Control AND Test</t>
  </si>
  <si>
    <t>Checking Policies in Control/Test</t>
  </si>
  <si>
    <t>Query Used for Extraction</t>
  </si>
  <si>
    <t>WITH start_data AS</t>
  </si>
  <si>
    <t xml:space="preserve">    SELECT * FROM PRD_PL_DB.APP_DCPA_DM.DRIPS_EXTRACT</t>
  </si>
  <si>
    <t xml:space="preserve">    WHERE LOI_CD = 'AUTO'</t>
  </si>
  <si>
    <t xml:space="preserve">    AND BILL_EXTRCT_TYP_DESC = 'RecordInsert'</t>
  </si>
  <si>
    <t xml:space="preserve">    AND DO_NOT_CALL_CNTCT_LIST_IND = 'N'</t>
  </si>
  <si>
    <t>),</t>
  </si>
  <si>
    <t>agg AS</t>
  </si>
  <si>
    <t xml:space="preserve">    SELECT POL_ID, COUNT(DISTINCT CTRL_TEST_CD) AS CNT</t>
  </si>
  <si>
    <t xml:space="preserve">    FROM start_data</t>
  </si>
  <si>
    <t xml:space="preserve">    GROUP BY POL_ID</t>
  </si>
  <si>
    <t>FROM agg</t>
  </si>
  <si>
    <t>2/14 - 2/21</t>
  </si>
  <si>
    <t>2/22- 3/1</t>
  </si>
  <si>
    <t>3/2- 3/9</t>
  </si>
  <si>
    <t>3/10- 3/15</t>
  </si>
  <si>
    <t>Policy Count</t>
  </si>
  <si>
    <t>% of Policy Volume</t>
  </si>
  <si>
    <t>2/3 - 3/15</t>
  </si>
  <si>
    <t>12/12 -2/2</t>
  </si>
  <si>
    <t>50:50 Full Campaign Test for E+0 Persistency (12/12 - 2/2)</t>
  </si>
  <si>
    <t>90:10 Current Campaign Test for E+0 Persistency (2/3 - 3/15)</t>
  </si>
  <si>
    <t>2/22- 2/28</t>
  </si>
  <si>
    <t>50:50 Full Campaign Test for E+30 Persistency (12/12 - 2/2)</t>
  </si>
  <si>
    <t>90:10 Current Campaign Test for E+30 Persistency (2/3 - 2/28)</t>
  </si>
  <si>
    <t>2/3 - 2/28</t>
  </si>
  <si>
    <t>WHERE PYMT_TYPE = 'On Demand' AND BILL_INSTAL_TYP_DESC = 'Full Pay'</t>
  </si>
  <si>
    <t xml:space="preserve">AND RISK_ST_ABBR NOT IN ('AZ', 'OH', 'WV') </t>
  </si>
  <si>
    <t xml:space="preserve">AND RISK_ST_ABBR IN ('AZ', 'OH', 'WV') </t>
  </si>
  <si>
    <t>12/12 - 2/2</t>
  </si>
  <si>
    <t>SELECT CASE WHEN CNT &gt; 1 THEN 'Both' ELSE 'One' END CT_CHECK,</t>
  </si>
  <si>
    <t>COUNT(DISTINCT POL_ID) AS CNT_POL</t>
  </si>
  <si>
    <t>GROUP BY CT_CHECK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</si>
</sst>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4" borderId="6" xfId="0" applyFill="1" applyBorder="1"/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4" fontId="0" fillId="4" borderId="5" xfId="1" applyNumberFormat="1" applyFont="1" applyFill="1" applyBorder="1"/>
    <xf numFmtId="164" fontId="0" fillId="4" borderId="6" xfId="1" applyNumberFormat="1" applyFont="1" applyFill="1" applyBorder="1"/>
    <xf numFmtId="164" fontId="0" fillId="0" borderId="5" xfId="0" applyNumberFormat="1" applyBorder="1"/>
    <xf numFmtId="164" fontId="0" fillId="0" borderId="6" xfId="0" applyNumberFormat="1" applyBorder="1"/>
    <xf numFmtId="164" fontId="3" fillId="0" borderId="1" xfId="0" applyNumberFormat="1" applyFont="1" applyBorder="1"/>
    <xf numFmtId="0" fontId="3" fillId="4" borderId="1" xfId="0" applyFont="1" applyFill="1" applyBorder="1"/>
    <xf numFmtId="164" fontId="3" fillId="4" borderId="1" xfId="1" applyNumberFormat="1" applyFont="1" applyFill="1" applyBorder="1"/>
    <xf numFmtId="0" fontId="3" fillId="6" borderId="1" xfId="0" applyFont="1" applyFill="1" applyBorder="1" applyAlignment="1">
      <alignment horizontal="center"/>
    </xf>
    <xf numFmtId="0" fontId="0" fillId="7" borderId="6" xfId="0" applyFill="1" applyBorder="1"/>
    <xf numFmtId="164" fontId="0" fillId="7" borderId="6" xfId="1" applyNumberFormat="1" applyFont="1" applyFill="1" applyBorder="1"/>
    <xf numFmtId="0" fontId="3" fillId="7" borderId="1" xfId="0" applyFont="1" applyFill="1" applyBorder="1"/>
    <xf numFmtId="164" fontId="3" fillId="7" borderId="1" xfId="1" applyNumberFormat="1" applyFont="1" applyFill="1" applyBorder="1"/>
    <xf numFmtId="0" fontId="3" fillId="10" borderId="1" xfId="0" applyFont="1" applyFill="1" applyBorder="1" applyAlignment="1">
      <alignment horizontal="center"/>
    </xf>
    <xf numFmtId="0" fontId="0" fillId="12" borderId="8" xfId="0" applyFill="1" applyBorder="1"/>
    <xf numFmtId="0" fontId="0" fillId="12" borderId="14" xfId="0" applyFill="1" applyBorder="1"/>
    <xf numFmtId="0" fontId="0" fillId="12" borderId="9" xfId="0" applyFill="1" applyBorder="1"/>
    <xf numFmtId="0" fontId="0" fillId="12" borderId="12" xfId="0" applyFill="1" applyBorder="1"/>
    <xf numFmtId="0" fontId="0" fillId="12" borderId="15" xfId="0" applyFill="1" applyBorder="1"/>
    <xf numFmtId="0" fontId="0" fillId="12" borderId="13" xfId="0" applyFill="1" applyBorder="1"/>
    <xf numFmtId="0" fontId="0" fillId="9" borderId="8" xfId="0" applyFill="1" applyBorder="1"/>
    <xf numFmtId="0" fontId="0" fillId="9" borderId="14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0" xfId="0" applyFill="1"/>
    <xf numFmtId="0" fontId="0" fillId="9" borderId="11" xfId="0" applyFill="1" applyBorder="1"/>
    <xf numFmtId="0" fontId="0" fillId="9" borderId="12" xfId="0" applyFill="1" applyBorder="1"/>
    <xf numFmtId="0" fontId="0" fillId="9" borderId="15" xfId="0" applyFill="1" applyBorder="1"/>
    <xf numFmtId="0" fontId="0" fillId="9" borderId="13" xfId="0" applyFill="1" applyBorder="1"/>
    <xf numFmtId="0" fontId="2" fillId="9" borderId="8" xfId="0" applyFont="1" applyFill="1" applyBorder="1"/>
    <xf numFmtId="0" fontId="2" fillId="9" borderId="10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3" fillId="14" borderId="7" xfId="0" applyFont="1" applyFill="1" applyBorder="1"/>
    <xf numFmtId="0" fontId="0" fillId="14" borderId="1" xfId="0" applyFill="1" applyBorder="1"/>
    <xf numFmtId="0" fontId="0" fillId="7" borderId="11" xfId="0" applyFill="1" applyBorder="1"/>
    <xf numFmtId="0" fontId="0" fillId="7" borderId="22" xfId="0" applyFill="1" applyBorder="1"/>
    <xf numFmtId="0" fontId="0" fillId="7" borderId="23" xfId="0" applyFill="1" applyBorder="1"/>
    <xf numFmtId="164" fontId="0" fillId="7" borderId="23" xfId="1" applyNumberFormat="1" applyFont="1" applyFill="1" applyBorder="1"/>
    <xf numFmtId="0" fontId="0" fillId="4" borderId="23" xfId="0" applyFill="1" applyBorder="1"/>
    <xf numFmtId="164" fontId="0" fillId="4" borderId="23" xfId="1" applyNumberFormat="1" applyFont="1" applyFill="1" applyBorder="1"/>
    <xf numFmtId="0" fontId="0" fillId="16" borderId="23" xfId="0" applyFill="1" applyBorder="1"/>
    <xf numFmtId="164" fontId="0" fillId="0" borderId="24" xfId="0" applyNumberFormat="1" applyBorder="1"/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9" fontId="0" fillId="9" borderId="14" xfId="1" applyFont="1" applyFill="1" applyBorder="1" applyAlignment="1">
      <alignment horizontal="center"/>
    </xf>
    <xf numFmtId="9" fontId="0" fillId="9" borderId="9" xfId="1" applyFont="1" applyFill="1" applyBorder="1" applyAlignment="1">
      <alignment horizontal="center"/>
    </xf>
    <xf numFmtId="9" fontId="3" fillId="8" borderId="2" xfId="1" applyFont="1" applyFill="1" applyBorder="1" applyAlignment="1">
      <alignment horizontal="center"/>
    </xf>
    <xf numFmtId="9" fontId="3" fillId="8" borderId="4" xfId="1" applyFont="1" applyFill="1" applyBorder="1" applyAlignment="1">
      <alignment horizontal="center"/>
    </xf>
    <xf numFmtId="0" fontId="3" fillId="17" borderId="16" xfId="0" applyFont="1" applyFill="1" applyBorder="1" applyAlignment="1">
      <alignment horizontal="center"/>
    </xf>
    <xf numFmtId="0" fontId="3" fillId="17" borderId="17" xfId="0" applyFont="1" applyFill="1" applyBorder="1" applyAlignment="1">
      <alignment horizontal="center"/>
    </xf>
    <xf numFmtId="0" fontId="3" fillId="17" borderId="18" xfId="0" applyFont="1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9" borderId="22" xfId="0" applyFill="1" applyBorder="1" applyAlignment="1">
      <alignment horizontal="center"/>
    </xf>
    <xf numFmtId="9" fontId="0" fillId="9" borderId="20" xfId="1" applyFont="1" applyFill="1" applyBorder="1" applyAlignment="1">
      <alignment horizontal="center"/>
    </xf>
    <xf numFmtId="9" fontId="0" fillId="9" borderId="22" xfId="1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3" fillId="14" borderId="12" xfId="0" applyFont="1" applyFill="1" applyBorder="1" applyAlignment="1">
      <alignment horizontal="center"/>
    </xf>
    <xf numFmtId="0" fontId="3" fillId="14" borderId="15" xfId="0" applyFont="1" applyFill="1" applyBorder="1" applyAlignment="1">
      <alignment horizontal="center"/>
    </xf>
    <xf numFmtId="0" fontId="3" fillId="14" borderId="13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/>
    </xf>
    <xf numFmtId="0" fontId="3" fillId="15" borderId="10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9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08B9-C6DF-47F8-B640-3249702A239A}">
  <dimension ref="B2:U23"/>
  <sheetViews>
    <sheetView workbookViewId="0">
      <selection activeCell="M23" sqref="M23"/>
    </sheetView>
  </sheetViews>
  <sheetFormatPr defaultRowHeight="15" x14ac:dyDescent="0.25"/>
  <sheetData>
    <row r="2" spans="2:21" x14ac:dyDescent="0.25">
      <c r="H2" s="60" t="s">
        <v>11</v>
      </c>
      <c r="I2" s="61"/>
      <c r="J2" s="62"/>
      <c r="K2" s="57" t="s">
        <v>12</v>
      </c>
      <c r="L2" s="58"/>
      <c r="M2" s="59"/>
    </row>
    <row r="3" spans="2:21" x14ac:dyDescent="0.25">
      <c r="B3" s="63" t="s">
        <v>14</v>
      </c>
      <c r="C3" s="64"/>
      <c r="D3" s="52" t="s">
        <v>128</v>
      </c>
      <c r="E3" s="53"/>
      <c r="F3" s="63" t="s">
        <v>129</v>
      </c>
      <c r="G3" s="64"/>
      <c r="H3" s="11" t="s">
        <v>9</v>
      </c>
      <c r="I3" s="11" t="s">
        <v>10</v>
      </c>
      <c r="J3" s="11" t="s">
        <v>13</v>
      </c>
      <c r="K3" s="2" t="s">
        <v>9</v>
      </c>
      <c r="L3" s="2" t="s">
        <v>10</v>
      </c>
      <c r="M3" s="3" t="s">
        <v>13</v>
      </c>
      <c r="O3" s="16" t="s">
        <v>15</v>
      </c>
      <c r="Q3" s="47" t="s">
        <v>17</v>
      </c>
      <c r="R3" s="48"/>
      <c r="S3" s="48"/>
      <c r="T3" s="48"/>
      <c r="U3" s="49"/>
    </row>
    <row r="4" spans="2:21" x14ac:dyDescent="0.25">
      <c r="B4" s="65" t="s">
        <v>0</v>
      </c>
      <c r="C4" s="66"/>
      <c r="D4" s="50">
        <f t="shared" ref="D4:D15" si="0" xml:space="preserve"> $H4 + $I4 + $K4 + $L4</f>
        <v>230</v>
      </c>
      <c r="E4" s="56"/>
      <c r="F4" s="70">
        <f xml:space="preserve"> $D4 / $D$16</f>
        <v>2.0543051089674885E-2</v>
      </c>
      <c r="G4" s="71"/>
      <c r="H4" s="39">
        <v>68</v>
      </c>
      <c r="I4" s="12">
        <v>13</v>
      </c>
      <c r="J4" s="13">
        <f t="shared" ref="J4:J16" si="1">$H4 / ($H4 + $I4)</f>
        <v>0.83950617283950613</v>
      </c>
      <c r="K4" s="1">
        <v>135</v>
      </c>
      <c r="L4" s="1">
        <v>14</v>
      </c>
      <c r="M4" s="4">
        <f t="shared" ref="M4:M16" si="2">$K4 / ($K4 + $L4)</f>
        <v>0.90604026845637586</v>
      </c>
      <c r="O4" s="6">
        <f t="shared" ref="O4:O16" si="3">$M4 - $J4</f>
        <v>6.6534095616869737E-2</v>
      </c>
      <c r="Q4" s="17" t="s">
        <v>18</v>
      </c>
      <c r="R4" s="18"/>
      <c r="S4" s="18"/>
      <c r="T4" s="18"/>
      <c r="U4" s="19"/>
    </row>
    <row r="5" spans="2:21" x14ac:dyDescent="0.25">
      <c r="B5" s="50" t="s">
        <v>1</v>
      </c>
      <c r="C5" s="51"/>
      <c r="D5" s="50">
        <f t="shared" si="0"/>
        <v>839</v>
      </c>
      <c r="E5" s="56"/>
      <c r="F5" s="70">
        <f t="shared" ref="F5:F16" si="4" xml:space="preserve"> $D5 / $D$16</f>
        <v>7.4937477670596636E-2</v>
      </c>
      <c r="G5" s="71"/>
      <c r="H5" s="39">
        <v>308</v>
      </c>
      <c r="I5" s="12">
        <v>79</v>
      </c>
      <c r="J5" s="13">
        <f t="shared" si="1"/>
        <v>0.79586563307493541</v>
      </c>
      <c r="K5" s="1">
        <v>390</v>
      </c>
      <c r="L5" s="1">
        <v>62</v>
      </c>
      <c r="M5" s="5">
        <f t="shared" si="2"/>
        <v>0.86283185840707965</v>
      </c>
      <c r="O5" s="7">
        <f t="shared" si="3"/>
        <v>6.6966225332144247E-2</v>
      </c>
      <c r="Q5" s="20" t="s">
        <v>19</v>
      </c>
      <c r="R5" s="21"/>
      <c r="S5" s="21"/>
      <c r="T5" s="21"/>
      <c r="U5" s="22"/>
    </row>
    <row r="6" spans="2:21" x14ac:dyDescent="0.25">
      <c r="B6" s="50" t="s">
        <v>2</v>
      </c>
      <c r="C6" s="51"/>
      <c r="D6" s="50">
        <f t="shared" si="0"/>
        <v>1065</v>
      </c>
      <c r="E6" s="56"/>
      <c r="F6" s="70">
        <f t="shared" si="4"/>
        <v>9.5123258306538047E-2</v>
      </c>
      <c r="G6" s="71"/>
      <c r="H6" s="39">
        <v>400</v>
      </c>
      <c r="I6" s="12">
        <v>92</v>
      </c>
      <c r="J6" s="13">
        <f t="shared" si="1"/>
        <v>0.81300813008130079</v>
      </c>
      <c r="K6" s="1">
        <v>488</v>
      </c>
      <c r="L6" s="1">
        <v>85</v>
      </c>
      <c r="M6" s="5">
        <f t="shared" si="2"/>
        <v>0.85165794066317624</v>
      </c>
      <c r="O6" s="7">
        <f t="shared" si="3"/>
        <v>3.8649810581875443E-2</v>
      </c>
    </row>
    <row r="7" spans="2:21" x14ac:dyDescent="0.25">
      <c r="B7" s="50" t="s">
        <v>3</v>
      </c>
      <c r="C7" s="51"/>
      <c r="D7" s="50">
        <f t="shared" si="0"/>
        <v>1013</v>
      </c>
      <c r="E7" s="56"/>
      <c r="F7" s="70">
        <f t="shared" si="4"/>
        <v>9.0478742408002855E-2</v>
      </c>
      <c r="G7" s="71"/>
      <c r="H7" s="39">
        <v>381</v>
      </c>
      <c r="I7" s="12">
        <v>104</v>
      </c>
      <c r="J7" s="13">
        <f t="shared" si="1"/>
        <v>0.78556701030927834</v>
      </c>
      <c r="K7" s="1">
        <v>455</v>
      </c>
      <c r="L7" s="1">
        <v>73</v>
      </c>
      <c r="M7" s="5">
        <f t="shared" si="2"/>
        <v>0.8617424242424242</v>
      </c>
      <c r="O7" s="7">
        <f t="shared" si="3"/>
        <v>7.6175413933145864E-2</v>
      </c>
    </row>
    <row r="8" spans="2:21" x14ac:dyDescent="0.25">
      <c r="B8" s="50" t="s">
        <v>4</v>
      </c>
      <c r="C8" s="51"/>
      <c r="D8" s="50">
        <f t="shared" si="0"/>
        <v>960</v>
      </c>
      <c r="E8" s="56"/>
      <c r="F8" s="70">
        <f t="shared" si="4"/>
        <v>8.5744908896034297E-2</v>
      </c>
      <c r="G8" s="71"/>
      <c r="H8" s="39">
        <v>381</v>
      </c>
      <c r="I8" s="12">
        <v>90</v>
      </c>
      <c r="J8" s="13">
        <f t="shared" si="1"/>
        <v>0.80891719745222934</v>
      </c>
      <c r="K8" s="1">
        <v>422</v>
      </c>
      <c r="L8" s="1">
        <v>67</v>
      </c>
      <c r="M8" s="5">
        <f t="shared" si="2"/>
        <v>0.86298568507157469</v>
      </c>
      <c r="O8" s="7">
        <f t="shared" si="3"/>
        <v>5.4068487619345351E-2</v>
      </c>
    </row>
    <row r="9" spans="2:21" x14ac:dyDescent="0.25">
      <c r="B9" s="50" t="s">
        <v>5</v>
      </c>
      <c r="C9" s="51"/>
      <c r="D9" s="50">
        <f t="shared" si="0"/>
        <v>876</v>
      </c>
      <c r="E9" s="56"/>
      <c r="F9" s="70">
        <f t="shared" si="4"/>
        <v>7.8242229367631297E-2</v>
      </c>
      <c r="G9" s="71"/>
      <c r="H9" s="39">
        <v>312</v>
      </c>
      <c r="I9" s="12">
        <v>85</v>
      </c>
      <c r="J9" s="13">
        <f t="shared" si="1"/>
        <v>0.78589420654911835</v>
      </c>
      <c r="K9" s="1">
        <v>396</v>
      </c>
      <c r="L9" s="1">
        <v>83</v>
      </c>
      <c r="M9" s="5">
        <f t="shared" si="2"/>
        <v>0.82672233820459295</v>
      </c>
      <c r="O9" s="7">
        <f t="shared" si="3"/>
        <v>4.0828131655474609E-2</v>
      </c>
    </row>
    <row r="10" spans="2:21" x14ac:dyDescent="0.25">
      <c r="B10" s="50" t="s">
        <v>6</v>
      </c>
      <c r="C10" s="51"/>
      <c r="D10" s="50">
        <f t="shared" si="0"/>
        <v>1112</v>
      </c>
      <c r="E10" s="56"/>
      <c r="F10" s="70">
        <f t="shared" si="4"/>
        <v>9.93211861379064E-2</v>
      </c>
      <c r="G10" s="71"/>
      <c r="H10" s="39">
        <v>371</v>
      </c>
      <c r="I10" s="12">
        <v>143</v>
      </c>
      <c r="J10" s="13">
        <f t="shared" si="1"/>
        <v>0.72178988326848248</v>
      </c>
      <c r="K10" s="1">
        <v>482</v>
      </c>
      <c r="L10" s="1">
        <v>116</v>
      </c>
      <c r="M10" s="5">
        <f t="shared" si="2"/>
        <v>0.80602006688963213</v>
      </c>
      <c r="O10" s="7">
        <f t="shared" si="3"/>
        <v>8.4230183621149646E-2</v>
      </c>
    </row>
    <row r="11" spans="2:21" x14ac:dyDescent="0.25">
      <c r="B11" s="50" t="s">
        <v>7</v>
      </c>
      <c r="C11" s="51"/>
      <c r="D11" s="50">
        <f t="shared" si="0"/>
        <v>934</v>
      </c>
      <c r="E11" s="56"/>
      <c r="F11" s="70">
        <f t="shared" si="4"/>
        <v>8.3422650946766708E-2</v>
      </c>
      <c r="G11" s="71"/>
      <c r="H11" s="39">
        <v>128</v>
      </c>
      <c r="I11" s="12">
        <v>48</v>
      </c>
      <c r="J11" s="13">
        <f t="shared" si="1"/>
        <v>0.72727272727272729</v>
      </c>
      <c r="K11" s="1">
        <v>565</v>
      </c>
      <c r="L11" s="1">
        <v>193</v>
      </c>
      <c r="M11" s="5">
        <f t="shared" si="2"/>
        <v>0.74538258575197891</v>
      </c>
      <c r="O11" s="7">
        <f t="shared" si="3"/>
        <v>1.8109858479251617E-2</v>
      </c>
    </row>
    <row r="12" spans="2:21" x14ac:dyDescent="0.25">
      <c r="B12" s="50" t="s">
        <v>124</v>
      </c>
      <c r="C12" s="51"/>
      <c r="D12" s="50">
        <f t="shared" si="0"/>
        <v>997</v>
      </c>
      <c r="E12" s="56"/>
      <c r="F12" s="70">
        <f t="shared" si="4"/>
        <v>8.9049660593068958E-2</v>
      </c>
      <c r="G12" s="71"/>
      <c r="H12" s="39">
        <v>91</v>
      </c>
      <c r="I12" s="12">
        <v>29</v>
      </c>
      <c r="J12" s="13">
        <f t="shared" si="1"/>
        <v>0.7583333333333333</v>
      </c>
      <c r="K12" s="1">
        <v>658</v>
      </c>
      <c r="L12" s="1">
        <v>219</v>
      </c>
      <c r="M12" s="5">
        <f t="shared" si="2"/>
        <v>0.75028506271379702</v>
      </c>
      <c r="O12" s="7">
        <f t="shared" si="3"/>
        <v>-8.0482706195362796E-3</v>
      </c>
    </row>
    <row r="13" spans="2:21" x14ac:dyDescent="0.25">
      <c r="B13" s="50" t="s">
        <v>125</v>
      </c>
      <c r="C13" s="51"/>
      <c r="D13" s="50">
        <f t="shared" si="0"/>
        <v>1465</v>
      </c>
      <c r="E13" s="56"/>
      <c r="F13" s="70">
        <f t="shared" si="4"/>
        <v>0.13085030367988568</v>
      </c>
      <c r="G13" s="71"/>
      <c r="H13" s="39">
        <v>118</v>
      </c>
      <c r="I13" s="12">
        <v>54</v>
      </c>
      <c r="J13" s="13">
        <f t="shared" si="1"/>
        <v>0.68604651162790697</v>
      </c>
      <c r="K13" s="1">
        <v>1006</v>
      </c>
      <c r="L13" s="1">
        <v>287</v>
      </c>
      <c r="M13" s="5">
        <f t="shared" si="2"/>
        <v>0.77803557617942765</v>
      </c>
      <c r="O13" s="7">
        <f t="shared" si="3"/>
        <v>9.1989064551520672E-2</v>
      </c>
    </row>
    <row r="14" spans="2:21" x14ac:dyDescent="0.25">
      <c r="B14" s="50" t="s">
        <v>126</v>
      </c>
      <c r="C14" s="51"/>
      <c r="D14" s="50">
        <f t="shared" si="0"/>
        <v>939</v>
      </c>
      <c r="E14" s="56"/>
      <c r="F14" s="70">
        <f t="shared" si="4"/>
        <v>8.3869239013933547E-2</v>
      </c>
      <c r="G14" s="71"/>
      <c r="H14" s="39">
        <v>64</v>
      </c>
      <c r="I14" s="12">
        <v>26</v>
      </c>
      <c r="J14" s="13">
        <f t="shared" si="1"/>
        <v>0.71111111111111114</v>
      </c>
      <c r="K14" s="1">
        <v>671</v>
      </c>
      <c r="L14" s="1">
        <v>178</v>
      </c>
      <c r="M14" s="5">
        <f t="shared" si="2"/>
        <v>0.79034157832744401</v>
      </c>
      <c r="O14" s="7">
        <f t="shared" si="3"/>
        <v>7.9230467216332867E-2</v>
      </c>
    </row>
    <row r="15" spans="2:21" x14ac:dyDescent="0.25">
      <c r="B15" s="54" t="s">
        <v>127</v>
      </c>
      <c r="C15" s="55"/>
      <c r="D15" s="54">
        <f t="shared" si="0"/>
        <v>766</v>
      </c>
      <c r="E15" s="67"/>
      <c r="F15" s="70">
        <f t="shared" si="4"/>
        <v>6.8417291889960694E-2</v>
      </c>
      <c r="G15" s="71"/>
      <c r="H15" s="39">
        <v>68</v>
      </c>
      <c r="I15" s="12">
        <v>23</v>
      </c>
      <c r="J15" s="13">
        <f t="shared" si="1"/>
        <v>0.74725274725274726</v>
      </c>
      <c r="K15" s="1">
        <v>516</v>
      </c>
      <c r="L15" s="1">
        <v>159</v>
      </c>
      <c r="M15" s="5">
        <f t="shared" si="2"/>
        <v>0.76444444444444448</v>
      </c>
      <c r="O15" s="7">
        <f t="shared" si="3"/>
        <v>1.7191697191697219E-2</v>
      </c>
    </row>
    <row r="16" spans="2:21" x14ac:dyDescent="0.25">
      <c r="B16" s="52" t="s">
        <v>8</v>
      </c>
      <c r="C16" s="53"/>
      <c r="D16" s="68">
        <f>SUM(D4:E15)</f>
        <v>11196</v>
      </c>
      <c r="E16" s="69"/>
      <c r="F16" s="72">
        <f t="shared" si="4"/>
        <v>1</v>
      </c>
      <c r="G16" s="73"/>
      <c r="H16" s="14">
        <f>SUM(H$4:H$15)</f>
        <v>2690</v>
      </c>
      <c r="I16" s="14">
        <f>SUM(I$4:I$15)</f>
        <v>786</v>
      </c>
      <c r="J16" s="15">
        <f t="shared" si="1"/>
        <v>0.77387802071346379</v>
      </c>
      <c r="K16" s="9">
        <f>SUM(K$4:K$15)</f>
        <v>6184</v>
      </c>
      <c r="L16" s="9">
        <f>SUM(L$4:L$15)</f>
        <v>1536</v>
      </c>
      <c r="M16" s="10">
        <f t="shared" si="2"/>
        <v>0.80103626943005179</v>
      </c>
      <c r="O16" s="8">
        <f t="shared" si="3"/>
        <v>2.7158248716588007E-2</v>
      </c>
    </row>
    <row r="18" spans="2:15" ht="15.75" thickBot="1" x14ac:dyDescent="0.3"/>
    <row r="19" spans="2:15" x14ac:dyDescent="0.25">
      <c r="B19" s="74" t="s">
        <v>132</v>
      </c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</row>
    <row r="20" spans="2:15" ht="15.75" thickBot="1" x14ac:dyDescent="0.3">
      <c r="B20" s="77" t="s">
        <v>131</v>
      </c>
      <c r="C20" s="78"/>
      <c r="D20" s="79">
        <f t="shared" ref="D20" si="5" xml:space="preserve"> $H20 + $I20 + $K20 + $L20</f>
        <v>5750</v>
      </c>
      <c r="E20" s="80"/>
      <c r="F20" s="81">
        <f xml:space="preserve"> $D20 / $D$20</f>
        <v>1</v>
      </c>
      <c r="G20" s="82"/>
      <c r="H20" s="40">
        <v>2114</v>
      </c>
      <c r="I20" s="41">
        <v>558</v>
      </c>
      <c r="J20" s="42">
        <f>$H20 / ($H20 + $I20)</f>
        <v>0.79116766467065869</v>
      </c>
      <c r="K20" s="43">
        <v>2617</v>
      </c>
      <c r="L20" s="43">
        <v>461</v>
      </c>
      <c r="M20" s="44">
        <f>$K20 / ($K20 + $L20)</f>
        <v>0.85022742040285904</v>
      </c>
      <c r="N20" s="45"/>
      <c r="O20" s="46">
        <f>$M20 - $J20</f>
        <v>5.9059755732200347E-2</v>
      </c>
    </row>
    <row r="21" spans="2:15" ht="15.75" thickBot="1" x14ac:dyDescent="0.3"/>
    <row r="22" spans="2:15" x14ac:dyDescent="0.25">
      <c r="B22" s="74" t="s">
        <v>133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</row>
    <row r="23" spans="2:15" ht="15.75" thickBot="1" x14ac:dyDescent="0.3">
      <c r="B23" s="77" t="s">
        <v>130</v>
      </c>
      <c r="C23" s="78"/>
      <c r="D23" s="79">
        <f t="shared" ref="D23" si="6" xml:space="preserve"> $H23 + $I23 + $K23 + $L23</f>
        <v>5446</v>
      </c>
      <c r="E23" s="80"/>
      <c r="F23" s="81">
        <f xml:space="preserve"> $D23 / $D$23</f>
        <v>1</v>
      </c>
      <c r="G23" s="82"/>
      <c r="H23" s="40">
        <v>576</v>
      </c>
      <c r="I23" s="41">
        <v>228</v>
      </c>
      <c r="J23" s="42">
        <f>$H23 / ($H23 + $I23)</f>
        <v>0.71641791044776115</v>
      </c>
      <c r="K23" s="43">
        <v>3567</v>
      </c>
      <c r="L23" s="43">
        <v>1075</v>
      </c>
      <c r="M23" s="44">
        <f>$K23 / ($K23 + $L23)</f>
        <v>0.76841878500646277</v>
      </c>
      <c r="N23" s="45"/>
      <c r="O23" s="46">
        <f>$M23 - $J23</f>
        <v>5.2000874558701615E-2</v>
      </c>
    </row>
  </sheetData>
  <mergeCells count="53">
    <mergeCell ref="B19:O19"/>
    <mergeCell ref="B22:O22"/>
    <mergeCell ref="B20:C20"/>
    <mergeCell ref="B23:C23"/>
    <mergeCell ref="D20:E20"/>
    <mergeCell ref="F20:G20"/>
    <mergeCell ref="D23:E23"/>
    <mergeCell ref="F23:G23"/>
    <mergeCell ref="D15:E15"/>
    <mergeCell ref="D16:E16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D10:E10"/>
    <mergeCell ref="D11:E11"/>
    <mergeCell ref="D12:E12"/>
    <mergeCell ref="D13:E13"/>
    <mergeCell ref="D14:E14"/>
    <mergeCell ref="K2:M2"/>
    <mergeCell ref="H2:J2"/>
    <mergeCell ref="B3:C3"/>
    <mergeCell ref="B4:C4"/>
    <mergeCell ref="B5:C5"/>
    <mergeCell ref="D3:E3"/>
    <mergeCell ref="D4:E4"/>
    <mergeCell ref="D5:E5"/>
    <mergeCell ref="Q3:U3"/>
    <mergeCell ref="B10:C10"/>
    <mergeCell ref="B11:C11"/>
    <mergeCell ref="B12:C12"/>
    <mergeCell ref="B16:C16"/>
    <mergeCell ref="B6:C6"/>
    <mergeCell ref="B7:C7"/>
    <mergeCell ref="B8:C8"/>
    <mergeCell ref="B9:C9"/>
    <mergeCell ref="B13:C13"/>
    <mergeCell ref="B14:C14"/>
    <mergeCell ref="B15:C15"/>
    <mergeCell ref="D6:E6"/>
    <mergeCell ref="D7:E7"/>
    <mergeCell ref="D8:E8"/>
    <mergeCell ref="D9:E9"/>
  </mergeCells>
  <conditionalFormatting sqref="O4:O16">
    <cfRule type="cellIs" dxfId="7" priority="1" operator="lessThan">
      <formula>0</formula>
    </cfRule>
    <cfRule type="cellIs" dxfId="6" priority="4" operator="greaterThan">
      <formula>0</formula>
    </cfRule>
  </conditionalFormatting>
  <conditionalFormatting sqref="O20">
    <cfRule type="cellIs" dxfId="5" priority="3" operator="greaterThan">
      <formula>0</formula>
    </cfRule>
  </conditionalFormatting>
  <conditionalFormatting sqref="O23">
    <cfRule type="cellIs" dxfId="4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F977-9BDF-499A-AB69-DC420A6B5030}">
  <dimension ref="B2:U21"/>
  <sheetViews>
    <sheetView workbookViewId="0">
      <selection activeCell="M21" sqref="M21"/>
    </sheetView>
  </sheetViews>
  <sheetFormatPr defaultRowHeight="15" x14ac:dyDescent="0.25"/>
  <sheetData>
    <row r="2" spans="2:21" x14ac:dyDescent="0.25">
      <c r="H2" s="60" t="s">
        <v>11</v>
      </c>
      <c r="I2" s="61"/>
      <c r="J2" s="62"/>
      <c r="K2" s="57" t="s">
        <v>12</v>
      </c>
      <c r="L2" s="58"/>
      <c r="M2" s="59"/>
    </row>
    <row r="3" spans="2:21" x14ac:dyDescent="0.25">
      <c r="B3" s="63" t="s">
        <v>14</v>
      </c>
      <c r="C3" s="64"/>
      <c r="D3" s="52" t="s">
        <v>128</v>
      </c>
      <c r="E3" s="53"/>
      <c r="F3" s="63" t="s">
        <v>129</v>
      </c>
      <c r="G3" s="64"/>
      <c r="H3" s="11" t="s">
        <v>9</v>
      </c>
      <c r="I3" s="11" t="s">
        <v>10</v>
      </c>
      <c r="J3" s="11" t="s">
        <v>16</v>
      </c>
      <c r="K3" s="2" t="s">
        <v>9</v>
      </c>
      <c r="L3" s="2" t="s">
        <v>10</v>
      </c>
      <c r="M3" s="3" t="s">
        <v>16</v>
      </c>
      <c r="O3" s="16" t="s">
        <v>15</v>
      </c>
      <c r="Q3" s="47" t="s">
        <v>17</v>
      </c>
      <c r="R3" s="48"/>
      <c r="S3" s="48"/>
      <c r="T3" s="48"/>
      <c r="U3" s="49"/>
    </row>
    <row r="4" spans="2:21" x14ac:dyDescent="0.25">
      <c r="B4" s="65" t="s">
        <v>0</v>
      </c>
      <c r="C4" s="66"/>
      <c r="D4" s="50">
        <f t="shared" ref="D4:D13" si="0" xml:space="preserve"> $H4 + $I4 + $K4 + $L4</f>
        <v>24</v>
      </c>
      <c r="E4" s="56"/>
      <c r="F4" s="70">
        <f t="shared" ref="F4:F14" si="1" xml:space="preserve"> $D4 / $D$14</f>
        <v>1.8376722817764167E-2</v>
      </c>
      <c r="G4" s="71"/>
      <c r="H4" s="39">
        <v>6</v>
      </c>
      <c r="I4" s="12">
        <v>0</v>
      </c>
      <c r="J4" s="13">
        <f t="shared" ref="J4:J14" si="2">$H4 / ($H4 + $I4)</f>
        <v>1</v>
      </c>
      <c r="K4" s="1">
        <v>14</v>
      </c>
      <c r="L4" s="1">
        <v>4</v>
      </c>
      <c r="M4" s="4">
        <f t="shared" ref="M4:M14" si="3">$K4 / ($K4 + $L4)</f>
        <v>0.77777777777777779</v>
      </c>
      <c r="O4" s="6">
        <f t="shared" ref="O4:O14" si="4">$M4 - $J4</f>
        <v>-0.22222222222222221</v>
      </c>
      <c r="Q4" s="17" t="s">
        <v>20</v>
      </c>
      <c r="R4" s="18"/>
      <c r="S4" s="18"/>
      <c r="T4" s="18"/>
      <c r="U4" s="19"/>
    </row>
    <row r="5" spans="2:21" x14ac:dyDescent="0.25">
      <c r="B5" s="50" t="s">
        <v>1</v>
      </c>
      <c r="C5" s="51"/>
      <c r="D5" s="50">
        <f t="shared" si="0"/>
        <v>119</v>
      </c>
      <c r="E5" s="56"/>
      <c r="F5" s="70">
        <f t="shared" si="1"/>
        <v>9.1117917304747317E-2</v>
      </c>
      <c r="G5" s="71"/>
      <c r="H5" s="39">
        <v>43</v>
      </c>
      <c r="I5" s="12">
        <v>12</v>
      </c>
      <c r="J5" s="13">
        <f t="shared" si="2"/>
        <v>0.78181818181818186</v>
      </c>
      <c r="K5" s="1">
        <v>55</v>
      </c>
      <c r="L5" s="1">
        <v>9</v>
      </c>
      <c r="M5" s="5">
        <f t="shared" si="3"/>
        <v>0.859375</v>
      </c>
      <c r="O5" s="7">
        <f t="shared" si="4"/>
        <v>7.7556818181818143E-2</v>
      </c>
      <c r="Q5" s="20" t="s">
        <v>19</v>
      </c>
      <c r="R5" s="21"/>
      <c r="S5" s="21"/>
      <c r="T5" s="21"/>
      <c r="U5" s="22"/>
    </row>
    <row r="6" spans="2:21" x14ac:dyDescent="0.25">
      <c r="B6" s="50" t="s">
        <v>2</v>
      </c>
      <c r="C6" s="51"/>
      <c r="D6" s="50">
        <f t="shared" si="0"/>
        <v>167</v>
      </c>
      <c r="E6" s="56"/>
      <c r="F6" s="70">
        <f t="shared" si="1"/>
        <v>0.12787136294027565</v>
      </c>
      <c r="G6" s="71"/>
      <c r="H6" s="39">
        <v>69</v>
      </c>
      <c r="I6" s="12">
        <v>14</v>
      </c>
      <c r="J6" s="13">
        <f t="shared" si="2"/>
        <v>0.83132530120481929</v>
      </c>
      <c r="K6" s="1">
        <v>72</v>
      </c>
      <c r="L6" s="1">
        <v>12</v>
      </c>
      <c r="M6" s="5">
        <f t="shared" si="3"/>
        <v>0.8571428571428571</v>
      </c>
      <c r="O6" s="7">
        <f t="shared" si="4"/>
        <v>2.5817555938037806E-2</v>
      </c>
    </row>
    <row r="7" spans="2:21" x14ac:dyDescent="0.25">
      <c r="B7" s="50" t="s">
        <v>3</v>
      </c>
      <c r="C7" s="51"/>
      <c r="D7" s="50">
        <f t="shared" si="0"/>
        <v>153</v>
      </c>
      <c r="E7" s="56"/>
      <c r="F7" s="70">
        <f t="shared" si="1"/>
        <v>0.11715160796324656</v>
      </c>
      <c r="G7" s="71"/>
      <c r="H7" s="39">
        <v>53</v>
      </c>
      <c r="I7" s="12">
        <v>10</v>
      </c>
      <c r="J7" s="13">
        <f t="shared" si="2"/>
        <v>0.84126984126984128</v>
      </c>
      <c r="K7" s="1">
        <v>74</v>
      </c>
      <c r="L7" s="1">
        <v>16</v>
      </c>
      <c r="M7" s="5">
        <f t="shared" si="3"/>
        <v>0.82222222222222219</v>
      </c>
      <c r="O7" s="7">
        <f t="shared" si="4"/>
        <v>-1.9047619047619091E-2</v>
      </c>
    </row>
    <row r="8" spans="2:21" x14ac:dyDescent="0.25">
      <c r="B8" s="50" t="s">
        <v>4</v>
      </c>
      <c r="C8" s="51"/>
      <c r="D8" s="50">
        <f t="shared" si="0"/>
        <v>139</v>
      </c>
      <c r="E8" s="56"/>
      <c r="F8" s="70">
        <f t="shared" si="1"/>
        <v>0.10643185298621746</v>
      </c>
      <c r="G8" s="71"/>
      <c r="H8" s="39">
        <v>54</v>
      </c>
      <c r="I8" s="12">
        <v>10</v>
      </c>
      <c r="J8" s="13">
        <f t="shared" si="2"/>
        <v>0.84375</v>
      </c>
      <c r="K8" s="1">
        <v>61</v>
      </c>
      <c r="L8" s="1">
        <v>14</v>
      </c>
      <c r="M8" s="5">
        <f t="shared" si="3"/>
        <v>0.81333333333333335</v>
      </c>
      <c r="O8" s="7">
        <f t="shared" si="4"/>
        <v>-3.0416666666666647E-2</v>
      </c>
    </row>
    <row r="9" spans="2:21" x14ac:dyDescent="0.25">
      <c r="B9" s="50" t="s">
        <v>5</v>
      </c>
      <c r="C9" s="51"/>
      <c r="D9" s="50">
        <f t="shared" si="0"/>
        <v>122</v>
      </c>
      <c r="E9" s="56"/>
      <c r="F9" s="70">
        <f t="shared" si="1"/>
        <v>9.3415007656967836E-2</v>
      </c>
      <c r="G9" s="71"/>
      <c r="H9" s="39">
        <v>53</v>
      </c>
      <c r="I9" s="12">
        <v>12</v>
      </c>
      <c r="J9" s="13">
        <f t="shared" si="2"/>
        <v>0.81538461538461537</v>
      </c>
      <c r="K9" s="1">
        <v>51</v>
      </c>
      <c r="L9" s="1">
        <v>6</v>
      </c>
      <c r="M9" s="5">
        <f t="shared" si="3"/>
        <v>0.89473684210526316</v>
      </c>
      <c r="O9" s="7">
        <f t="shared" si="4"/>
        <v>7.9352226720647789E-2</v>
      </c>
    </row>
    <row r="10" spans="2:21" x14ac:dyDescent="0.25">
      <c r="B10" s="50" t="s">
        <v>6</v>
      </c>
      <c r="C10" s="51"/>
      <c r="D10" s="50">
        <f t="shared" si="0"/>
        <v>193</v>
      </c>
      <c r="E10" s="56"/>
      <c r="F10" s="70">
        <f t="shared" si="1"/>
        <v>0.14777947932618682</v>
      </c>
      <c r="G10" s="71"/>
      <c r="H10" s="39">
        <v>73</v>
      </c>
      <c r="I10" s="12">
        <v>18</v>
      </c>
      <c r="J10" s="13">
        <f t="shared" si="2"/>
        <v>0.80219780219780223</v>
      </c>
      <c r="K10" s="1">
        <v>83</v>
      </c>
      <c r="L10" s="1">
        <v>19</v>
      </c>
      <c r="M10" s="5">
        <f t="shared" si="3"/>
        <v>0.81372549019607843</v>
      </c>
      <c r="O10" s="7">
        <f t="shared" si="4"/>
        <v>1.1527687998276193E-2</v>
      </c>
    </row>
    <row r="11" spans="2:21" x14ac:dyDescent="0.25">
      <c r="B11" s="50" t="s">
        <v>7</v>
      </c>
      <c r="C11" s="51"/>
      <c r="D11" s="50">
        <f t="shared" si="0"/>
        <v>113</v>
      </c>
      <c r="E11" s="56"/>
      <c r="F11" s="70">
        <f t="shared" si="1"/>
        <v>8.6523736600306281E-2</v>
      </c>
      <c r="G11" s="71"/>
      <c r="H11" s="39">
        <v>22</v>
      </c>
      <c r="I11" s="12">
        <v>6</v>
      </c>
      <c r="J11" s="13">
        <f t="shared" si="2"/>
        <v>0.7857142857142857</v>
      </c>
      <c r="K11" s="1">
        <v>69</v>
      </c>
      <c r="L11" s="1">
        <v>16</v>
      </c>
      <c r="M11" s="5">
        <f t="shared" si="3"/>
        <v>0.81176470588235294</v>
      </c>
      <c r="O11" s="7">
        <f t="shared" si="4"/>
        <v>2.6050420168067245E-2</v>
      </c>
    </row>
    <row r="12" spans="2:21" x14ac:dyDescent="0.25">
      <c r="B12" s="50" t="s">
        <v>124</v>
      </c>
      <c r="C12" s="51"/>
      <c r="D12" s="50">
        <f t="shared" si="0"/>
        <v>122</v>
      </c>
      <c r="E12" s="56"/>
      <c r="F12" s="70">
        <f t="shared" si="1"/>
        <v>9.3415007656967836E-2</v>
      </c>
      <c r="G12" s="71"/>
      <c r="H12" s="39">
        <v>5</v>
      </c>
      <c r="I12" s="12">
        <v>3</v>
      </c>
      <c r="J12" s="13">
        <f t="shared" si="2"/>
        <v>0.625</v>
      </c>
      <c r="K12" s="1">
        <v>89</v>
      </c>
      <c r="L12" s="1">
        <v>25</v>
      </c>
      <c r="M12" s="5">
        <f t="shared" si="3"/>
        <v>0.7807017543859649</v>
      </c>
      <c r="O12" s="7">
        <f t="shared" si="4"/>
        <v>0.1557017543859649</v>
      </c>
    </row>
    <row r="13" spans="2:21" x14ac:dyDescent="0.25">
      <c r="B13" s="50" t="s">
        <v>134</v>
      </c>
      <c r="C13" s="51"/>
      <c r="D13" s="50">
        <f t="shared" si="0"/>
        <v>154</v>
      </c>
      <c r="E13" s="56"/>
      <c r="F13" s="70">
        <f t="shared" si="1"/>
        <v>0.11791730474732007</v>
      </c>
      <c r="G13" s="71"/>
      <c r="H13" s="39">
        <v>10</v>
      </c>
      <c r="I13" s="12">
        <v>2</v>
      </c>
      <c r="J13" s="13">
        <f t="shared" si="2"/>
        <v>0.83333333333333337</v>
      </c>
      <c r="K13" s="1">
        <v>121</v>
      </c>
      <c r="L13" s="1">
        <v>21</v>
      </c>
      <c r="M13" s="5">
        <f t="shared" si="3"/>
        <v>0.852112676056338</v>
      </c>
      <c r="O13" s="7">
        <f t="shared" si="4"/>
        <v>1.8779342723004633E-2</v>
      </c>
    </row>
    <row r="14" spans="2:21" x14ac:dyDescent="0.25">
      <c r="B14" s="52" t="s">
        <v>8</v>
      </c>
      <c r="C14" s="53"/>
      <c r="D14" s="52">
        <f>SUM(D4:E13)</f>
        <v>1306</v>
      </c>
      <c r="E14" s="53"/>
      <c r="F14" s="72">
        <f t="shared" si="1"/>
        <v>1</v>
      </c>
      <c r="G14" s="73"/>
      <c r="H14" s="14">
        <f>SUM(H$4:H$13)</f>
        <v>388</v>
      </c>
      <c r="I14" s="14">
        <f>SUM(I$4:I$13)</f>
        <v>87</v>
      </c>
      <c r="J14" s="15">
        <f t="shared" si="2"/>
        <v>0.81684210526315792</v>
      </c>
      <c r="K14" s="9">
        <f>SUM(K$4:K$13)</f>
        <v>689</v>
      </c>
      <c r="L14" s="9">
        <f>SUM(L$4:L$13)</f>
        <v>142</v>
      </c>
      <c r="M14" s="10">
        <f t="shared" si="3"/>
        <v>0.8291215403128761</v>
      </c>
      <c r="O14" s="8">
        <f t="shared" si="4"/>
        <v>1.2279435049718179E-2</v>
      </c>
    </row>
    <row r="16" spans="2:21" ht="15.75" thickBot="1" x14ac:dyDescent="0.3"/>
    <row r="17" spans="2:15" x14ac:dyDescent="0.25">
      <c r="B17" s="74" t="s">
        <v>135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6"/>
    </row>
    <row r="18" spans="2:15" ht="15.75" thickBot="1" x14ac:dyDescent="0.3">
      <c r="B18" s="77" t="s">
        <v>141</v>
      </c>
      <c r="C18" s="78"/>
      <c r="D18" s="79">
        <f xml:space="preserve"> $H18 + $I18 + $K18 + $L18</f>
        <v>856</v>
      </c>
      <c r="E18" s="80"/>
      <c r="F18" s="81">
        <f xml:space="preserve"> $D18 / $D$18</f>
        <v>1</v>
      </c>
      <c r="G18" s="82"/>
      <c r="H18" s="40">
        <v>328</v>
      </c>
      <c r="I18" s="41">
        <v>70</v>
      </c>
      <c r="J18" s="42">
        <f>$H18 / ($H18 + $I18)</f>
        <v>0.82412060301507539</v>
      </c>
      <c r="K18" s="43">
        <v>382</v>
      </c>
      <c r="L18" s="43">
        <v>76</v>
      </c>
      <c r="M18" s="44">
        <f>$K18 / ($K18 + $L18)</f>
        <v>0.83406113537117899</v>
      </c>
      <c r="N18" s="45"/>
      <c r="O18" s="46">
        <f>$M18 - $J18</f>
        <v>9.940532356103593E-3</v>
      </c>
    </row>
    <row r="19" spans="2:15" ht="15.75" thickBot="1" x14ac:dyDescent="0.3"/>
    <row r="20" spans="2:15" x14ac:dyDescent="0.25">
      <c r="B20" s="74" t="s">
        <v>136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6"/>
    </row>
    <row r="21" spans="2:15" ht="15.75" thickBot="1" x14ac:dyDescent="0.3">
      <c r="B21" s="77" t="s">
        <v>137</v>
      </c>
      <c r="C21" s="78"/>
      <c r="D21" s="79">
        <f xml:space="preserve"> $H21 + $I21 + $K21 + $L21</f>
        <v>450</v>
      </c>
      <c r="E21" s="80"/>
      <c r="F21" s="81">
        <f xml:space="preserve"> $D21 / $D$21</f>
        <v>1</v>
      </c>
      <c r="G21" s="82"/>
      <c r="H21" s="40">
        <v>60</v>
      </c>
      <c r="I21" s="41">
        <v>17</v>
      </c>
      <c r="J21" s="42">
        <f>$H21 / ($H21 + $I21)</f>
        <v>0.77922077922077926</v>
      </c>
      <c r="K21" s="43">
        <v>307</v>
      </c>
      <c r="L21" s="43">
        <v>66</v>
      </c>
      <c r="M21" s="44">
        <f>$K21 / ($K21 + $L21)</f>
        <v>0.82305630026809651</v>
      </c>
      <c r="N21" s="45"/>
      <c r="O21" s="46">
        <f>$M21 - $J21</f>
        <v>4.383552104731725E-2</v>
      </c>
    </row>
  </sheetData>
  <mergeCells count="47">
    <mergeCell ref="B20:O20"/>
    <mergeCell ref="B21:C21"/>
    <mergeCell ref="D21:E21"/>
    <mergeCell ref="F21:G21"/>
    <mergeCell ref="B14:C14"/>
    <mergeCell ref="D14:E14"/>
    <mergeCell ref="F14:G14"/>
    <mergeCell ref="B17:O17"/>
    <mergeCell ref="B18:C18"/>
    <mergeCell ref="D18:E18"/>
    <mergeCell ref="F18:G18"/>
    <mergeCell ref="B12:C12"/>
    <mergeCell ref="D12:E12"/>
    <mergeCell ref="F12:G12"/>
    <mergeCell ref="B13:C13"/>
    <mergeCell ref="D13:E13"/>
    <mergeCell ref="F13:G13"/>
    <mergeCell ref="B10:C10"/>
    <mergeCell ref="D10:E10"/>
    <mergeCell ref="F10:G10"/>
    <mergeCell ref="B11:C11"/>
    <mergeCell ref="D11:E11"/>
    <mergeCell ref="F11:G11"/>
    <mergeCell ref="B8:C8"/>
    <mergeCell ref="D8:E8"/>
    <mergeCell ref="F8:G8"/>
    <mergeCell ref="B9:C9"/>
    <mergeCell ref="D9:E9"/>
    <mergeCell ref="F9:G9"/>
    <mergeCell ref="B6:C6"/>
    <mergeCell ref="D6:E6"/>
    <mergeCell ref="F6:G6"/>
    <mergeCell ref="B7:C7"/>
    <mergeCell ref="D7:E7"/>
    <mergeCell ref="F7:G7"/>
    <mergeCell ref="B4:C4"/>
    <mergeCell ref="D4:E4"/>
    <mergeCell ref="F4:G4"/>
    <mergeCell ref="B5:C5"/>
    <mergeCell ref="D5:E5"/>
    <mergeCell ref="F5:G5"/>
    <mergeCell ref="Q3:U3"/>
    <mergeCell ref="H2:J2"/>
    <mergeCell ref="K2:M2"/>
    <mergeCell ref="B3:C3"/>
    <mergeCell ref="D3:E3"/>
    <mergeCell ref="F3:G3"/>
  </mergeCells>
  <conditionalFormatting sqref="O4:O14">
    <cfRule type="cellIs" dxfId="3" priority="1" operator="lessThan">
      <formula>0</formula>
    </cfRule>
    <cfRule type="cellIs" dxfId="2" priority="4" operator="greaterThan">
      <formula>0</formula>
    </cfRule>
  </conditionalFormatting>
  <conditionalFormatting sqref="O18">
    <cfRule type="cellIs" dxfId="1" priority="3" operator="greaterThan">
      <formula>0</formula>
    </cfRule>
  </conditionalFormatting>
  <conditionalFormatting sqref="O21"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F963-A48C-41AC-BF6E-9325E1FE887B}">
  <dimension ref="B1:M20"/>
  <sheetViews>
    <sheetView tabSelected="1" workbookViewId="0">
      <selection activeCell="E16" sqref="E16"/>
    </sheetView>
  </sheetViews>
  <sheetFormatPr defaultRowHeight="15" x14ac:dyDescent="0.25"/>
  <sheetData>
    <row r="1" spans="2:13" x14ac:dyDescent="0.25">
      <c r="G1" s="92" t="s">
        <v>112</v>
      </c>
      <c r="H1" s="93"/>
      <c r="I1" s="93"/>
      <c r="J1" s="93"/>
      <c r="K1" s="93"/>
      <c r="L1" s="93"/>
      <c r="M1" s="93"/>
    </row>
    <row r="2" spans="2:13" x14ac:dyDescent="0.25">
      <c r="B2" s="89" t="s">
        <v>111</v>
      </c>
      <c r="C2" s="90"/>
      <c r="D2" s="90"/>
      <c r="E2" s="91"/>
      <c r="G2" s="23" t="s">
        <v>113</v>
      </c>
      <c r="H2" s="24"/>
      <c r="I2" s="24"/>
      <c r="J2" s="24"/>
      <c r="K2" s="24"/>
      <c r="L2" s="24"/>
      <c r="M2" s="25"/>
    </row>
    <row r="3" spans="2:13" x14ac:dyDescent="0.25">
      <c r="B3" s="83" t="s">
        <v>109</v>
      </c>
      <c r="C3" s="84"/>
      <c r="D3" s="85"/>
      <c r="E3" s="38">
        <v>24533</v>
      </c>
      <c r="G3" s="26" t="s">
        <v>24</v>
      </c>
      <c r="H3" s="27"/>
      <c r="I3" s="27"/>
      <c r="J3" s="27"/>
      <c r="K3" s="27"/>
      <c r="L3" s="27"/>
      <c r="M3" s="28"/>
    </row>
    <row r="4" spans="2:13" x14ac:dyDescent="0.25">
      <c r="B4" s="83" t="s">
        <v>110</v>
      </c>
      <c r="C4" s="84"/>
      <c r="D4" s="85"/>
      <c r="E4" s="38">
        <v>4930</v>
      </c>
      <c r="G4" s="26" t="s">
        <v>114</v>
      </c>
      <c r="H4" s="27"/>
      <c r="I4" s="27"/>
      <c r="J4" s="27"/>
      <c r="K4" s="27"/>
      <c r="L4" s="27"/>
      <c r="M4" s="28"/>
    </row>
    <row r="5" spans="2:13" x14ac:dyDescent="0.25">
      <c r="B5" s="86" t="s">
        <v>8</v>
      </c>
      <c r="C5" s="87"/>
      <c r="D5" s="88"/>
      <c r="E5" s="37">
        <f>SUM(E3:E4)</f>
        <v>29463</v>
      </c>
      <c r="G5" s="26" t="s">
        <v>115</v>
      </c>
      <c r="H5" s="27"/>
      <c r="I5" s="27"/>
      <c r="J5" s="27"/>
      <c r="K5" s="27"/>
      <c r="L5" s="27"/>
      <c r="M5" s="28"/>
    </row>
    <row r="6" spans="2:13" x14ac:dyDescent="0.25">
      <c r="G6" s="26" t="s">
        <v>116</v>
      </c>
      <c r="H6" s="27"/>
      <c r="I6" s="27"/>
      <c r="J6" s="27"/>
      <c r="K6" s="27"/>
      <c r="L6" s="27"/>
      <c r="M6" s="28"/>
    </row>
    <row r="7" spans="2:13" x14ac:dyDescent="0.25">
      <c r="G7" s="26" t="s">
        <v>117</v>
      </c>
      <c r="H7" s="27"/>
      <c r="I7" s="27"/>
      <c r="J7" s="27"/>
      <c r="K7" s="27"/>
      <c r="L7" s="27"/>
      <c r="M7" s="28"/>
    </row>
    <row r="8" spans="2:13" x14ac:dyDescent="0.25">
      <c r="G8" s="26" t="s">
        <v>118</v>
      </c>
      <c r="H8" s="27"/>
      <c r="I8" s="27"/>
      <c r="J8" s="27"/>
      <c r="K8" s="27"/>
      <c r="L8" s="27"/>
      <c r="M8" s="28"/>
    </row>
    <row r="9" spans="2:13" x14ac:dyDescent="0.25">
      <c r="G9" s="26"/>
      <c r="H9" s="27"/>
      <c r="I9" s="27"/>
      <c r="J9" s="27"/>
      <c r="K9" s="27"/>
      <c r="L9" s="27"/>
      <c r="M9" s="28"/>
    </row>
    <row r="10" spans="2:13" x14ac:dyDescent="0.25">
      <c r="G10" s="26" t="s">
        <v>119</v>
      </c>
      <c r="H10" s="27"/>
      <c r="I10" s="27"/>
      <c r="J10" s="27"/>
      <c r="K10" s="27"/>
      <c r="L10" s="27"/>
      <c r="M10" s="28"/>
    </row>
    <row r="11" spans="2:13" x14ac:dyDescent="0.25">
      <c r="G11" s="26" t="s">
        <v>24</v>
      </c>
      <c r="H11" s="27"/>
      <c r="I11" s="27"/>
      <c r="J11" s="27"/>
      <c r="K11" s="27"/>
      <c r="L11" s="27"/>
      <c r="M11" s="28"/>
    </row>
    <row r="12" spans="2:13" x14ac:dyDescent="0.25">
      <c r="G12" s="26" t="s">
        <v>120</v>
      </c>
      <c r="H12" s="27"/>
      <c r="I12" s="27"/>
      <c r="J12" s="27"/>
      <c r="K12" s="27"/>
      <c r="L12" s="27"/>
      <c r="M12" s="28"/>
    </row>
    <row r="13" spans="2:13" x14ac:dyDescent="0.25">
      <c r="G13" s="26" t="s">
        <v>121</v>
      </c>
      <c r="H13" s="27"/>
      <c r="I13" s="27"/>
      <c r="J13" s="27"/>
      <c r="K13" s="27"/>
      <c r="L13" s="27"/>
      <c r="M13" s="28"/>
    </row>
    <row r="14" spans="2:13" x14ac:dyDescent="0.25">
      <c r="G14" s="26" t="s">
        <v>122</v>
      </c>
      <c r="H14" s="27"/>
      <c r="I14" s="27"/>
      <c r="J14" s="27"/>
      <c r="K14" s="27"/>
      <c r="L14" s="27"/>
      <c r="M14" s="28"/>
    </row>
    <row r="15" spans="2:13" x14ac:dyDescent="0.25">
      <c r="G15" s="26" t="s">
        <v>87</v>
      </c>
      <c r="H15" s="27"/>
      <c r="I15" s="27"/>
      <c r="J15" s="27"/>
      <c r="K15" s="27"/>
      <c r="L15" s="27"/>
      <c r="M15" s="28"/>
    </row>
    <row r="16" spans="2:13" x14ac:dyDescent="0.25">
      <c r="G16" s="26"/>
      <c r="H16" s="27"/>
      <c r="I16" s="27"/>
      <c r="J16" s="27"/>
      <c r="K16" s="27"/>
      <c r="L16" s="27"/>
      <c r="M16" s="28"/>
    </row>
    <row r="17" spans="7:13" x14ac:dyDescent="0.25">
      <c r="G17" s="26" t="s">
        <v>142</v>
      </c>
      <c r="H17" s="27"/>
      <c r="I17" s="27"/>
      <c r="J17" s="27"/>
      <c r="K17" s="27"/>
      <c r="L17" s="27"/>
      <c r="M17" s="28"/>
    </row>
    <row r="18" spans="7:13" x14ac:dyDescent="0.25">
      <c r="G18" s="26" t="s">
        <v>143</v>
      </c>
      <c r="H18" s="27"/>
      <c r="I18" s="27"/>
      <c r="J18" s="27"/>
      <c r="K18" s="27"/>
      <c r="L18" s="27"/>
      <c r="M18" s="28"/>
    </row>
    <row r="19" spans="7:13" x14ac:dyDescent="0.25">
      <c r="G19" s="26" t="s">
        <v>123</v>
      </c>
      <c r="H19" s="27"/>
      <c r="I19" s="27"/>
      <c r="J19" s="27"/>
      <c r="K19" s="27"/>
      <c r="L19" s="27"/>
      <c r="M19" s="28"/>
    </row>
    <row r="20" spans="7:13" x14ac:dyDescent="0.25">
      <c r="G20" s="29" t="s">
        <v>144</v>
      </c>
      <c r="H20" s="30"/>
      <c r="I20" s="30"/>
      <c r="J20" s="30"/>
      <c r="K20" s="30"/>
      <c r="L20" s="30"/>
      <c r="M20" s="31"/>
    </row>
  </sheetData>
  <mergeCells count="5">
    <mergeCell ref="B3:D3"/>
    <mergeCell ref="B4:D4"/>
    <mergeCell ref="B5:D5"/>
    <mergeCell ref="B2:E2"/>
    <mergeCell ref="G1:M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9899-B607-494C-9EA6-01D8314263AD}">
  <dimension ref="A1:T82"/>
  <sheetViews>
    <sheetView workbookViewId="0">
      <selection activeCell="N26" sqref="N26"/>
    </sheetView>
  </sheetViews>
  <sheetFormatPr defaultRowHeight="15" x14ac:dyDescent="0.25"/>
  <sheetData>
    <row r="1" spans="1:20" x14ac:dyDescent="0.25">
      <c r="A1" s="32" t="s">
        <v>21</v>
      </c>
      <c r="B1" s="24"/>
      <c r="C1" s="24"/>
      <c r="D1" s="24"/>
      <c r="E1" s="24"/>
      <c r="F1" s="24"/>
      <c r="G1" s="24"/>
      <c r="H1" s="24"/>
      <c r="I1" s="24"/>
      <c r="J1" s="25"/>
    </row>
    <row r="2" spans="1:20" x14ac:dyDescent="0.25">
      <c r="A2" s="26" t="s">
        <v>22</v>
      </c>
      <c r="B2" s="27"/>
      <c r="C2" s="27"/>
      <c r="D2" s="27"/>
      <c r="E2" s="27"/>
      <c r="F2" s="27"/>
      <c r="G2" s="27"/>
      <c r="H2" s="27"/>
      <c r="I2" s="27"/>
      <c r="J2" s="28"/>
    </row>
    <row r="3" spans="1:20" x14ac:dyDescent="0.25">
      <c r="A3" s="26" t="s">
        <v>23</v>
      </c>
      <c r="B3" s="27"/>
      <c r="C3" s="27"/>
      <c r="D3" s="27"/>
      <c r="E3" s="27"/>
      <c r="F3" s="27"/>
      <c r="G3" s="27"/>
      <c r="H3" s="27"/>
      <c r="I3" s="27"/>
      <c r="J3" s="28"/>
      <c r="L3" s="47" t="s">
        <v>17</v>
      </c>
      <c r="M3" s="48"/>
      <c r="N3" s="48"/>
      <c r="O3" s="48"/>
      <c r="P3" s="48"/>
      <c r="Q3" s="48"/>
      <c r="R3" s="48"/>
      <c r="S3" s="48"/>
      <c r="T3" s="49"/>
    </row>
    <row r="4" spans="1:20" x14ac:dyDescent="0.25">
      <c r="A4" s="26" t="s">
        <v>24</v>
      </c>
      <c r="B4" s="27"/>
      <c r="C4" s="27"/>
      <c r="D4" s="27"/>
      <c r="E4" s="27"/>
      <c r="F4" s="27"/>
      <c r="G4" s="27"/>
      <c r="H4" s="27"/>
      <c r="I4" s="27"/>
      <c r="J4" s="28"/>
      <c r="L4" s="34" t="s">
        <v>88</v>
      </c>
      <c r="M4" s="35"/>
      <c r="N4" s="35"/>
      <c r="O4" s="35"/>
      <c r="P4" s="35"/>
      <c r="Q4" s="35"/>
      <c r="R4" s="35"/>
      <c r="S4" s="35"/>
      <c r="T4" s="36"/>
    </row>
    <row r="5" spans="1:20" x14ac:dyDescent="0.25">
      <c r="A5" s="26" t="s">
        <v>25</v>
      </c>
      <c r="B5" s="27"/>
      <c r="C5" s="27"/>
      <c r="D5" s="27"/>
      <c r="E5" s="27"/>
      <c r="F5" s="27"/>
      <c r="G5" s="27"/>
      <c r="H5" s="27"/>
      <c r="I5" s="27"/>
      <c r="J5" s="28"/>
    </row>
    <row r="6" spans="1:20" x14ac:dyDescent="0.25">
      <c r="A6" s="26" t="s">
        <v>26</v>
      </c>
      <c r="B6" s="27"/>
      <c r="C6" s="27"/>
      <c r="D6" s="27"/>
      <c r="E6" s="27"/>
      <c r="F6" s="27"/>
      <c r="G6" s="27"/>
      <c r="H6" s="27"/>
      <c r="I6" s="27"/>
      <c r="J6" s="28"/>
    </row>
    <row r="7" spans="1:20" x14ac:dyDescent="0.25">
      <c r="A7" s="26" t="s">
        <v>27</v>
      </c>
      <c r="B7" s="27"/>
      <c r="C7" s="27"/>
      <c r="D7" s="27"/>
      <c r="E7" s="27"/>
      <c r="F7" s="27"/>
      <c r="G7" s="27"/>
      <c r="H7" s="27"/>
      <c r="I7" s="27"/>
      <c r="J7" s="28"/>
    </row>
    <row r="8" spans="1:20" x14ac:dyDescent="0.25">
      <c r="A8" s="26" t="s">
        <v>28</v>
      </c>
      <c r="B8" s="27"/>
      <c r="C8" s="27"/>
      <c r="D8" s="27"/>
      <c r="E8" s="27"/>
      <c r="F8" s="27"/>
      <c r="G8" s="27"/>
      <c r="H8" s="27"/>
      <c r="I8" s="27"/>
      <c r="J8" s="28"/>
    </row>
    <row r="9" spans="1:20" x14ac:dyDescent="0.25">
      <c r="A9" s="26" t="s">
        <v>29</v>
      </c>
      <c r="B9" s="27"/>
      <c r="C9" s="27"/>
      <c r="D9" s="27"/>
      <c r="E9" s="27"/>
      <c r="F9" s="27"/>
      <c r="G9" s="27"/>
      <c r="H9" s="27"/>
      <c r="I9" s="27"/>
      <c r="J9" s="28"/>
    </row>
    <row r="10" spans="1:20" x14ac:dyDescent="0.25">
      <c r="A10" s="26" t="s">
        <v>30</v>
      </c>
      <c r="B10" s="27"/>
      <c r="C10" s="27"/>
      <c r="D10" s="27"/>
      <c r="E10" s="27"/>
      <c r="F10" s="27"/>
      <c r="G10" s="27"/>
      <c r="H10" s="27"/>
      <c r="I10" s="27"/>
      <c r="J10" s="28"/>
    </row>
    <row r="11" spans="1:20" x14ac:dyDescent="0.25">
      <c r="A11" s="26" t="s">
        <v>31</v>
      </c>
      <c r="B11" s="27"/>
      <c r="C11" s="27"/>
      <c r="D11" s="27"/>
      <c r="E11" s="27"/>
      <c r="F11" s="27"/>
      <c r="G11" s="27"/>
      <c r="H11" s="27"/>
      <c r="I11" s="27"/>
      <c r="J11" s="28"/>
    </row>
    <row r="12" spans="1:20" x14ac:dyDescent="0.25">
      <c r="A12" s="26" t="s">
        <v>32</v>
      </c>
      <c r="B12" s="27"/>
      <c r="C12" s="27"/>
      <c r="D12" s="27"/>
      <c r="E12" s="27"/>
      <c r="F12" s="27"/>
      <c r="G12" s="27"/>
      <c r="H12" s="27"/>
      <c r="I12" s="27"/>
      <c r="J12" s="28"/>
    </row>
    <row r="13" spans="1:20" x14ac:dyDescent="0.25">
      <c r="A13" s="26" t="s">
        <v>33</v>
      </c>
      <c r="B13" s="27"/>
      <c r="C13" s="27"/>
      <c r="D13" s="27"/>
      <c r="E13" s="27"/>
      <c r="F13" s="27"/>
      <c r="G13" s="27"/>
      <c r="H13" s="27"/>
      <c r="I13" s="27"/>
      <c r="J13" s="28"/>
    </row>
    <row r="14" spans="1:20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8"/>
    </row>
    <row r="15" spans="1:20" x14ac:dyDescent="0.25">
      <c r="A15" s="33" t="s">
        <v>34</v>
      </c>
      <c r="B15" s="27"/>
      <c r="C15" s="27"/>
      <c r="D15" s="27"/>
      <c r="E15" s="27"/>
      <c r="F15" s="27"/>
      <c r="G15" s="27"/>
      <c r="H15" s="27"/>
      <c r="I15" s="27"/>
      <c r="J15" s="28"/>
    </row>
    <row r="16" spans="1:20" x14ac:dyDescent="0.25">
      <c r="A16" s="26" t="s">
        <v>35</v>
      </c>
      <c r="B16" s="27"/>
      <c r="C16" s="27"/>
      <c r="D16" s="27"/>
      <c r="E16" s="27"/>
      <c r="F16" s="27"/>
      <c r="G16" s="27"/>
      <c r="H16" s="27"/>
      <c r="I16" s="27"/>
      <c r="J16" s="28"/>
    </row>
    <row r="17" spans="1:10" x14ac:dyDescent="0.25">
      <c r="A17" s="26" t="s">
        <v>26</v>
      </c>
      <c r="B17" s="27"/>
      <c r="C17" s="27"/>
      <c r="D17" s="27"/>
      <c r="E17" s="27"/>
      <c r="F17" s="27"/>
      <c r="G17" s="27"/>
      <c r="H17" s="27"/>
      <c r="I17" s="27"/>
      <c r="J17" s="28"/>
    </row>
    <row r="18" spans="1:10" x14ac:dyDescent="0.25">
      <c r="A18" s="26" t="s">
        <v>36</v>
      </c>
      <c r="B18" s="27"/>
      <c r="C18" s="27"/>
      <c r="D18" s="27"/>
      <c r="E18" s="27"/>
      <c r="F18" s="27"/>
      <c r="G18" s="27"/>
      <c r="H18" s="27"/>
      <c r="I18" s="27"/>
      <c r="J18" s="28"/>
    </row>
    <row r="19" spans="1:10" x14ac:dyDescent="0.25">
      <c r="A19" s="26" t="s">
        <v>37</v>
      </c>
      <c r="B19" s="27"/>
      <c r="C19" s="27"/>
      <c r="D19" s="27"/>
      <c r="E19" s="27"/>
      <c r="F19" s="27"/>
      <c r="G19" s="27"/>
      <c r="H19" s="27"/>
      <c r="I19" s="27"/>
      <c r="J19" s="28"/>
    </row>
    <row r="20" spans="1:10" x14ac:dyDescent="0.25">
      <c r="A20" s="26" t="s">
        <v>38</v>
      </c>
      <c r="B20" s="27"/>
      <c r="C20" s="27"/>
      <c r="D20" s="27"/>
      <c r="E20" s="27"/>
      <c r="F20" s="27"/>
      <c r="G20" s="27"/>
      <c r="H20" s="27"/>
      <c r="I20" s="27"/>
      <c r="J20" s="28"/>
    </row>
    <row r="21" spans="1:10" x14ac:dyDescent="0.25">
      <c r="A21" s="26" t="s">
        <v>33</v>
      </c>
      <c r="B21" s="27"/>
      <c r="C21" s="27"/>
      <c r="D21" s="27"/>
      <c r="E21" s="27"/>
      <c r="F21" s="27"/>
      <c r="G21" s="27"/>
      <c r="H21" s="27"/>
      <c r="I21" s="27"/>
      <c r="J21" s="28"/>
    </row>
    <row r="22" spans="1:10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8"/>
    </row>
    <row r="23" spans="1:10" x14ac:dyDescent="0.25">
      <c r="A23" s="33" t="s">
        <v>39</v>
      </c>
      <c r="B23" s="27"/>
      <c r="C23" s="27"/>
      <c r="D23" s="27"/>
      <c r="E23" s="27"/>
      <c r="F23" s="27"/>
      <c r="G23" s="27"/>
      <c r="H23" s="27"/>
      <c r="I23" s="27"/>
      <c r="J23" s="28"/>
    </row>
    <row r="24" spans="1:10" x14ac:dyDescent="0.25">
      <c r="A24" s="26" t="s">
        <v>40</v>
      </c>
      <c r="B24" s="27"/>
      <c r="C24" s="27"/>
      <c r="D24" s="27"/>
      <c r="E24" s="27"/>
      <c r="F24" s="27"/>
      <c r="G24" s="27"/>
      <c r="H24" s="27"/>
      <c r="I24" s="27"/>
      <c r="J24" s="28"/>
    </row>
    <row r="25" spans="1:10" x14ac:dyDescent="0.25">
      <c r="A25" s="26" t="s">
        <v>26</v>
      </c>
      <c r="B25" s="27"/>
      <c r="C25" s="27"/>
      <c r="D25" s="27"/>
      <c r="E25" s="27"/>
      <c r="F25" s="27"/>
      <c r="G25" s="27"/>
      <c r="H25" s="27"/>
      <c r="I25" s="27"/>
      <c r="J25" s="28"/>
    </row>
    <row r="26" spans="1:10" x14ac:dyDescent="0.25">
      <c r="A26" s="26" t="s">
        <v>41</v>
      </c>
      <c r="B26" s="27"/>
      <c r="C26" s="27"/>
      <c r="D26" s="27"/>
      <c r="E26" s="27"/>
      <c r="F26" s="27"/>
      <c r="G26" s="27"/>
      <c r="H26" s="27"/>
      <c r="I26" s="27"/>
      <c r="J26" s="28"/>
    </row>
    <row r="27" spans="1:10" x14ac:dyDescent="0.25">
      <c r="A27" s="26" t="s">
        <v>42</v>
      </c>
      <c r="B27" s="27"/>
      <c r="C27" s="27"/>
      <c r="D27" s="27"/>
      <c r="E27" s="27"/>
      <c r="F27" s="27"/>
      <c r="G27" s="27"/>
      <c r="H27" s="27"/>
      <c r="I27" s="27"/>
      <c r="J27" s="28"/>
    </row>
    <row r="28" spans="1:10" x14ac:dyDescent="0.25">
      <c r="A28" s="26" t="s">
        <v>33</v>
      </c>
      <c r="B28" s="27"/>
      <c r="C28" s="27"/>
      <c r="D28" s="27"/>
      <c r="E28" s="27"/>
      <c r="F28" s="27"/>
      <c r="G28" s="27"/>
      <c r="H28" s="27"/>
      <c r="I28" s="27"/>
      <c r="J28" s="28"/>
    </row>
    <row r="29" spans="1:10" x14ac:dyDescent="0.25">
      <c r="A29" s="26" t="s">
        <v>43</v>
      </c>
      <c r="B29" s="27"/>
      <c r="C29" s="27"/>
      <c r="D29" s="27"/>
      <c r="E29" s="27"/>
      <c r="F29" s="27"/>
      <c r="G29" s="27"/>
      <c r="H29" s="27"/>
      <c r="I29" s="27"/>
      <c r="J29" s="28"/>
    </row>
    <row r="30" spans="1:10" x14ac:dyDescent="0.25">
      <c r="A30" s="33" t="s">
        <v>44</v>
      </c>
      <c r="B30" s="27"/>
      <c r="C30" s="27"/>
      <c r="D30" s="27"/>
      <c r="E30" s="27"/>
      <c r="F30" s="27"/>
      <c r="G30" s="27"/>
      <c r="H30" s="27"/>
      <c r="I30" s="27"/>
      <c r="J30" s="28"/>
    </row>
    <row r="31" spans="1:10" x14ac:dyDescent="0.25">
      <c r="A31" s="26" t="s">
        <v>45</v>
      </c>
      <c r="B31" s="27"/>
      <c r="C31" s="27"/>
      <c r="D31" s="27"/>
      <c r="E31" s="27"/>
      <c r="F31" s="27"/>
      <c r="G31" s="27"/>
      <c r="H31" s="27"/>
      <c r="I31" s="27"/>
      <c r="J31" s="28"/>
    </row>
    <row r="32" spans="1:10" x14ac:dyDescent="0.25">
      <c r="A32" s="26" t="s">
        <v>26</v>
      </c>
      <c r="B32" s="27"/>
      <c r="C32" s="27"/>
      <c r="D32" s="27"/>
      <c r="E32" s="27"/>
      <c r="F32" s="27"/>
      <c r="G32" s="27"/>
      <c r="H32" s="27"/>
      <c r="I32" s="27"/>
      <c r="J32" s="28"/>
    </row>
    <row r="33" spans="1:10" x14ac:dyDescent="0.25">
      <c r="A33" s="26" t="s">
        <v>46</v>
      </c>
      <c r="B33" s="27"/>
      <c r="C33" s="27"/>
      <c r="D33" s="27"/>
      <c r="E33" s="27"/>
      <c r="F33" s="27"/>
      <c r="G33" s="27"/>
      <c r="H33" s="27"/>
      <c r="I33" s="27"/>
      <c r="J33" s="28"/>
    </row>
    <row r="34" spans="1:10" x14ac:dyDescent="0.25">
      <c r="A34" s="26" t="s">
        <v>47</v>
      </c>
      <c r="B34" s="27"/>
      <c r="C34" s="27"/>
      <c r="D34" s="27"/>
      <c r="E34" s="27"/>
      <c r="F34" s="27"/>
      <c r="G34" s="27"/>
      <c r="H34" s="27"/>
      <c r="I34" s="27"/>
      <c r="J34" s="28"/>
    </row>
    <row r="35" spans="1:10" x14ac:dyDescent="0.25">
      <c r="A35" s="26" t="s">
        <v>48</v>
      </c>
      <c r="B35" s="27"/>
      <c r="C35" s="27"/>
      <c r="D35" s="27"/>
      <c r="E35" s="27"/>
      <c r="F35" s="27"/>
      <c r="G35" s="27"/>
      <c r="H35" s="27"/>
      <c r="I35" s="27"/>
      <c r="J35" s="28"/>
    </row>
    <row r="36" spans="1:10" x14ac:dyDescent="0.25">
      <c r="A36" s="26" t="s">
        <v>42</v>
      </c>
      <c r="B36" s="27"/>
      <c r="C36" s="27"/>
      <c r="D36" s="27"/>
      <c r="E36" s="27"/>
      <c r="F36" s="27"/>
      <c r="G36" s="27"/>
      <c r="H36" s="27"/>
      <c r="I36" s="27"/>
      <c r="J36" s="28"/>
    </row>
    <row r="37" spans="1:10" x14ac:dyDescent="0.25">
      <c r="A37" s="26" t="s">
        <v>33</v>
      </c>
      <c r="B37" s="27"/>
      <c r="C37" s="27"/>
      <c r="D37" s="27"/>
      <c r="E37" s="27"/>
      <c r="F37" s="27"/>
      <c r="G37" s="27"/>
      <c r="H37" s="27"/>
      <c r="I37" s="27"/>
      <c r="J37" s="28"/>
    </row>
    <row r="38" spans="1:10" x14ac:dyDescent="0.25">
      <c r="A38" s="26" t="s">
        <v>43</v>
      </c>
      <c r="B38" s="27"/>
      <c r="C38" s="27"/>
      <c r="D38" s="27"/>
      <c r="E38" s="27"/>
      <c r="F38" s="27"/>
      <c r="G38" s="27"/>
      <c r="H38" s="27"/>
      <c r="I38" s="27"/>
      <c r="J38" s="28"/>
    </row>
    <row r="39" spans="1:10" x14ac:dyDescent="0.25">
      <c r="A39" s="33" t="s">
        <v>49</v>
      </c>
      <c r="B39" s="27"/>
      <c r="C39" s="27"/>
      <c r="D39" s="27"/>
      <c r="E39" s="27"/>
      <c r="F39" s="27"/>
      <c r="G39" s="27"/>
      <c r="H39" s="27"/>
      <c r="I39" s="27"/>
      <c r="J39" s="28"/>
    </row>
    <row r="40" spans="1:10" x14ac:dyDescent="0.25">
      <c r="A40" s="26" t="s">
        <v>50</v>
      </c>
      <c r="B40" s="27"/>
      <c r="C40" s="27"/>
      <c r="D40" s="27"/>
      <c r="E40" s="27"/>
      <c r="F40" s="27"/>
      <c r="G40" s="27"/>
      <c r="H40" s="27"/>
      <c r="I40" s="27"/>
      <c r="J40" s="28"/>
    </row>
    <row r="41" spans="1:10" x14ac:dyDescent="0.25">
      <c r="A41" s="26" t="s">
        <v>26</v>
      </c>
      <c r="B41" s="27"/>
      <c r="C41" s="27"/>
      <c r="D41" s="27"/>
      <c r="E41" s="27"/>
      <c r="F41" s="27"/>
      <c r="G41" s="27"/>
      <c r="H41" s="27"/>
      <c r="I41" s="27"/>
      <c r="J41" s="28"/>
    </row>
    <row r="42" spans="1:10" x14ac:dyDescent="0.25">
      <c r="A42" s="26" t="s">
        <v>51</v>
      </c>
      <c r="B42" s="27"/>
      <c r="C42" s="27"/>
      <c r="D42" s="27"/>
      <c r="E42" s="27"/>
      <c r="F42" s="27"/>
      <c r="G42" s="27"/>
      <c r="H42" s="27"/>
      <c r="I42" s="27"/>
      <c r="J42" s="28"/>
    </row>
    <row r="43" spans="1:10" x14ac:dyDescent="0.25">
      <c r="A43" s="26" t="s">
        <v>33</v>
      </c>
      <c r="B43" s="27"/>
      <c r="C43" s="27"/>
      <c r="D43" s="27"/>
      <c r="E43" s="27"/>
      <c r="F43" s="27"/>
      <c r="G43" s="27"/>
      <c r="H43" s="27"/>
      <c r="I43" s="27"/>
      <c r="J43" s="28"/>
    </row>
    <row r="44" spans="1:10" x14ac:dyDescent="0.25">
      <c r="A44" s="26" t="s">
        <v>43</v>
      </c>
      <c r="B44" s="27"/>
      <c r="C44" s="27"/>
      <c r="D44" s="27"/>
      <c r="E44" s="27"/>
      <c r="F44" s="27"/>
      <c r="G44" s="27"/>
      <c r="H44" s="27"/>
      <c r="I44" s="27"/>
      <c r="J44" s="28"/>
    </row>
    <row r="45" spans="1:10" x14ac:dyDescent="0.25">
      <c r="A45" s="26" t="s">
        <v>52</v>
      </c>
      <c r="B45" s="27"/>
      <c r="C45" s="27"/>
      <c r="D45" s="27"/>
      <c r="E45" s="27"/>
      <c r="F45" s="27"/>
      <c r="G45" s="27"/>
      <c r="H45" s="27"/>
      <c r="I45" s="27"/>
      <c r="J45" s="28"/>
    </row>
    <row r="46" spans="1:10" x14ac:dyDescent="0.25">
      <c r="A46" s="26" t="s">
        <v>26</v>
      </c>
      <c r="B46" s="27"/>
      <c r="C46" s="27"/>
      <c r="D46" s="27"/>
      <c r="E46" s="27"/>
      <c r="F46" s="27"/>
      <c r="G46" s="27"/>
      <c r="H46" s="27"/>
      <c r="I46" s="27"/>
      <c r="J46" s="28"/>
    </row>
    <row r="47" spans="1:10" x14ac:dyDescent="0.25">
      <c r="A47" s="26" t="s">
        <v>53</v>
      </c>
      <c r="B47" s="27"/>
      <c r="C47" s="27"/>
      <c r="D47" s="27"/>
      <c r="E47" s="27"/>
      <c r="F47" s="27"/>
      <c r="G47" s="27"/>
      <c r="H47" s="27"/>
      <c r="I47" s="27"/>
      <c r="J47" s="28"/>
    </row>
    <row r="48" spans="1:10" x14ac:dyDescent="0.25">
      <c r="A48" s="26" t="s">
        <v>54</v>
      </c>
      <c r="B48" s="27"/>
      <c r="C48" s="27"/>
      <c r="D48" s="27"/>
      <c r="E48" s="27"/>
      <c r="F48" s="27"/>
      <c r="G48" s="27"/>
      <c r="H48" s="27"/>
      <c r="I48" s="27"/>
      <c r="J48" s="28"/>
    </row>
    <row r="49" spans="1:10" x14ac:dyDescent="0.25">
      <c r="A49" s="26" t="s">
        <v>55</v>
      </c>
      <c r="B49" s="27"/>
      <c r="C49" s="27"/>
      <c r="D49" s="27"/>
      <c r="E49" s="27"/>
      <c r="F49" s="27"/>
      <c r="G49" s="27"/>
      <c r="H49" s="27"/>
      <c r="I49" s="27"/>
      <c r="J49" s="28"/>
    </row>
    <row r="50" spans="1:10" x14ac:dyDescent="0.25">
      <c r="A50" s="26" t="s">
        <v>56</v>
      </c>
      <c r="B50" s="27"/>
      <c r="C50" s="27"/>
      <c r="D50" s="27"/>
      <c r="E50" s="27"/>
      <c r="F50" s="27"/>
      <c r="G50" s="27"/>
      <c r="H50" s="27"/>
      <c r="I50" s="27"/>
      <c r="J50" s="28"/>
    </row>
    <row r="51" spans="1:10" x14ac:dyDescent="0.25">
      <c r="A51" s="26" t="s">
        <v>57</v>
      </c>
      <c r="B51" s="27"/>
      <c r="C51" s="27"/>
      <c r="D51" s="27"/>
      <c r="E51" s="27"/>
      <c r="F51" s="27"/>
      <c r="G51" s="27"/>
      <c r="H51" s="27"/>
      <c r="I51" s="27"/>
      <c r="J51" s="28"/>
    </row>
    <row r="52" spans="1:10" x14ac:dyDescent="0.25">
      <c r="A52" s="26" t="s">
        <v>58</v>
      </c>
      <c r="B52" s="27"/>
      <c r="C52" s="27"/>
      <c r="D52" s="27"/>
      <c r="E52" s="27"/>
      <c r="F52" s="27"/>
      <c r="G52" s="27"/>
      <c r="H52" s="27"/>
      <c r="I52" s="27"/>
      <c r="J52" s="28"/>
    </row>
    <row r="53" spans="1:10" x14ac:dyDescent="0.25">
      <c r="A53" s="26" t="s">
        <v>59</v>
      </c>
      <c r="B53" s="27"/>
      <c r="C53" s="27"/>
      <c r="D53" s="27"/>
      <c r="E53" s="27"/>
      <c r="F53" s="27"/>
      <c r="G53" s="27"/>
      <c r="H53" s="27"/>
      <c r="I53" s="27"/>
      <c r="J53" s="28"/>
    </row>
    <row r="54" spans="1:10" x14ac:dyDescent="0.25">
      <c r="A54" s="26" t="s">
        <v>60</v>
      </c>
      <c r="B54" s="27"/>
      <c r="C54" s="27"/>
      <c r="D54" s="27"/>
      <c r="E54" s="27"/>
      <c r="F54" s="27"/>
      <c r="G54" s="27"/>
      <c r="H54" s="27"/>
      <c r="I54" s="27"/>
      <c r="J54" s="28"/>
    </row>
    <row r="55" spans="1:10" x14ac:dyDescent="0.25">
      <c r="A55" s="26" t="s">
        <v>61</v>
      </c>
      <c r="B55" s="27"/>
      <c r="C55" s="27"/>
      <c r="D55" s="27"/>
      <c r="E55" s="27"/>
      <c r="F55" s="27"/>
      <c r="G55" s="27"/>
      <c r="H55" s="27"/>
      <c r="I55" s="27"/>
      <c r="J55" s="28"/>
    </row>
    <row r="56" spans="1:10" x14ac:dyDescent="0.25">
      <c r="A56" s="26" t="s">
        <v>62</v>
      </c>
      <c r="B56" s="27"/>
      <c r="C56" s="27"/>
      <c r="D56" s="27"/>
      <c r="E56" s="27"/>
      <c r="F56" s="27"/>
      <c r="G56" s="27"/>
      <c r="H56" s="27"/>
      <c r="I56" s="27"/>
      <c r="J56" s="28"/>
    </row>
    <row r="57" spans="1:10" x14ac:dyDescent="0.25">
      <c r="A57" s="26" t="s">
        <v>63</v>
      </c>
      <c r="B57" s="27"/>
      <c r="C57" s="27"/>
      <c r="D57" s="27"/>
      <c r="E57" s="27"/>
      <c r="F57" s="27"/>
      <c r="G57" s="27"/>
      <c r="H57" s="27"/>
      <c r="I57" s="27"/>
      <c r="J57" s="28"/>
    </row>
    <row r="58" spans="1:10" x14ac:dyDescent="0.25">
      <c r="A58" s="26" t="s">
        <v>64</v>
      </c>
      <c r="B58" s="27"/>
      <c r="C58" s="27"/>
      <c r="D58" s="27"/>
      <c r="E58" s="27"/>
      <c r="F58" s="27"/>
      <c r="G58" s="27"/>
      <c r="H58" s="27"/>
      <c r="I58" s="27"/>
      <c r="J58" s="28"/>
    </row>
    <row r="59" spans="1:10" x14ac:dyDescent="0.25">
      <c r="A59" s="26" t="s">
        <v>65</v>
      </c>
      <c r="B59" s="27"/>
      <c r="C59" s="27"/>
      <c r="D59" s="27"/>
      <c r="E59" s="27"/>
      <c r="F59" s="27"/>
      <c r="G59" s="27"/>
      <c r="H59" s="27"/>
      <c r="I59" s="27"/>
      <c r="J59" s="28"/>
    </row>
    <row r="60" spans="1:10" x14ac:dyDescent="0.25">
      <c r="A60" s="26" t="s">
        <v>66</v>
      </c>
      <c r="B60" s="27"/>
      <c r="C60" s="27"/>
      <c r="D60" s="27"/>
      <c r="E60" s="27"/>
      <c r="F60" s="27"/>
      <c r="G60" s="27"/>
      <c r="H60" s="27"/>
      <c r="I60" s="27"/>
      <c r="J60" s="28"/>
    </row>
    <row r="61" spans="1:10" x14ac:dyDescent="0.25">
      <c r="A61" s="26" t="s">
        <v>43</v>
      </c>
      <c r="B61" s="27"/>
      <c r="C61" s="27"/>
      <c r="D61" s="27"/>
      <c r="E61" s="27"/>
      <c r="F61" s="27"/>
      <c r="G61" s="27"/>
      <c r="H61" s="27"/>
      <c r="I61" s="27"/>
      <c r="J61" s="28"/>
    </row>
    <row r="62" spans="1:10" x14ac:dyDescent="0.25">
      <c r="A62" s="26" t="s">
        <v>67</v>
      </c>
      <c r="B62" s="27"/>
      <c r="C62" s="27"/>
      <c r="D62" s="27"/>
      <c r="E62" s="27"/>
      <c r="F62" s="27"/>
      <c r="G62" s="27"/>
      <c r="H62" s="27"/>
      <c r="I62" s="27"/>
      <c r="J62" s="28"/>
    </row>
    <row r="63" spans="1:10" x14ac:dyDescent="0.25">
      <c r="A63" s="26" t="s">
        <v>68</v>
      </c>
      <c r="B63" s="27"/>
      <c r="C63" s="27"/>
      <c r="D63" s="27"/>
      <c r="E63" s="27"/>
      <c r="F63" s="27"/>
      <c r="G63" s="27"/>
      <c r="H63" s="27"/>
      <c r="I63" s="27"/>
      <c r="J63" s="28"/>
    </row>
    <row r="64" spans="1:10" x14ac:dyDescent="0.25">
      <c r="A64" s="26" t="s">
        <v>69</v>
      </c>
      <c r="B64" s="27"/>
      <c r="C64" s="27"/>
      <c r="D64" s="27"/>
      <c r="E64" s="27"/>
      <c r="F64" s="27"/>
      <c r="G64" s="27"/>
      <c r="H64" s="27"/>
      <c r="I64" s="27"/>
      <c r="J64" s="28"/>
    </row>
    <row r="65" spans="1:10" x14ac:dyDescent="0.25">
      <c r="A65" s="26" t="s">
        <v>70</v>
      </c>
      <c r="B65" s="27"/>
      <c r="C65" s="27"/>
      <c r="D65" s="27"/>
      <c r="E65" s="27"/>
      <c r="F65" s="27"/>
      <c r="G65" s="27"/>
      <c r="H65" s="27"/>
      <c r="I65" s="27"/>
      <c r="J65" s="28"/>
    </row>
    <row r="66" spans="1:10" x14ac:dyDescent="0.25">
      <c r="A66" s="26" t="s">
        <v>71</v>
      </c>
      <c r="B66" s="27"/>
      <c r="C66" s="27"/>
      <c r="D66" s="27"/>
      <c r="E66" s="27"/>
      <c r="F66" s="27"/>
      <c r="G66" s="27"/>
      <c r="H66" s="27"/>
      <c r="I66" s="27"/>
      <c r="J66" s="28"/>
    </row>
    <row r="67" spans="1:10" x14ac:dyDescent="0.25">
      <c r="A67" s="26" t="s">
        <v>72</v>
      </c>
      <c r="B67" s="27"/>
      <c r="C67" s="27"/>
      <c r="D67" s="27"/>
      <c r="E67" s="27"/>
      <c r="F67" s="27"/>
      <c r="G67" s="27"/>
      <c r="H67" s="27"/>
      <c r="I67" s="27"/>
      <c r="J67" s="28"/>
    </row>
    <row r="68" spans="1:10" x14ac:dyDescent="0.25">
      <c r="A68" s="26" t="s">
        <v>73</v>
      </c>
      <c r="B68" s="27"/>
      <c r="C68" s="27"/>
      <c r="D68" s="27"/>
      <c r="E68" s="27"/>
      <c r="F68" s="27"/>
      <c r="G68" s="27"/>
      <c r="H68" s="27"/>
      <c r="I68" s="27"/>
      <c r="J68" s="28"/>
    </row>
    <row r="69" spans="1:10" x14ac:dyDescent="0.25">
      <c r="A69" s="26" t="s">
        <v>74</v>
      </c>
      <c r="B69" s="27"/>
      <c r="C69" s="27"/>
      <c r="D69" s="27"/>
      <c r="E69" s="27"/>
      <c r="F69" s="27"/>
      <c r="G69" s="27"/>
      <c r="H69" s="27"/>
      <c r="I69" s="27"/>
      <c r="J69" s="28"/>
    </row>
    <row r="70" spans="1:10" x14ac:dyDescent="0.25">
      <c r="A70" s="26" t="s">
        <v>75</v>
      </c>
      <c r="B70" s="27"/>
      <c r="C70" s="27"/>
      <c r="D70" s="27"/>
      <c r="E70" s="27"/>
      <c r="F70" s="27"/>
      <c r="G70" s="27"/>
      <c r="H70" s="27"/>
      <c r="I70" s="27"/>
      <c r="J70" s="28"/>
    </row>
    <row r="71" spans="1:10" x14ac:dyDescent="0.25">
      <c r="A71" s="26" t="s">
        <v>76</v>
      </c>
      <c r="B71" s="27"/>
      <c r="C71" s="27"/>
      <c r="D71" s="27"/>
      <c r="E71" s="27"/>
      <c r="F71" s="27"/>
      <c r="G71" s="27"/>
      <c r="H71" s="27"/>
      <c r="I71" s="27"/>
      <c r="J71" s="28"/>
    </row>
    <row r="72" spans="1:10" x14ac:dyDescent="0.25">
      <c r="A72" s="26" t="s">
        <v>77</v>
      </c>
      <c r="B72" s="27"/>
      <c r="C72" s="27"/>
      <c r="D72" s="27"/>
      <c r="E72" s="27"/>
      <c r="F72" s="27"/>
      <c r="G72" s="27"/>
      <c r="H72" s="27"/>
      <c r="I72" s="27"/>
      <c r="J72" s="28"/>
    </row>
    <row r="73" spans="1:10" x14ac:dyDescent="0.25">
      <c r="A73" s="26" t="s">
        <v>78</v>
      </c>
      <c r="B73" s="27"/>
      <c r="C73" s="27"/>
      <c r="D73" s="27"/>
      <c r="E73" s="27"/>
      <c r="F73" s="27"/>
      <c r="G73" s="27"/>
      <c r="H73" s="27"/>
      <c r="I73" s="27"/>
      <c r="J73" s="28"/>
    </row>
    <row r="74" spans="1:10" x14ac:dyDescent="0.25">
      <c r="A74" s="26" t="s">
        <v>79</v>
      </c>
      <c r="B74" s="27"/>
      <c r="C74" s="27"/>
      <c r="D74" s="27"/>
      <c r="E74" s="27"/>
      <c r="F74" s="27"/>
      <c r="G74" s="27"/>
      <c r="H74" s="27"/>
      <c r="I74" s="27"/>
      <c r="J74" s="28"/>
    </row>
    <row r="75" spans="1:10" x14ac:dyDescent="0.25">
      <c r="A75" s="26" t="s">
        <v>80</v>
      </c>
      <c r="B75" s="27"/>
      <c r="C75" s="27"/>
      <c r="D75" s="27"/>
      <c r="E75" s="27"/>
      <c r="F75" s="27"/>
      <c r="G75" s="27"/>
      <c r="H75" s="27"/>
      <c r="I75" s="27"/>
      <c r="J75" s="28"/>
    </row>
    <row r="76" spans="1:10" x14ac:dyDescent="0.25">
      <c r="A76" s="26" t="s">
        <v>81</v>
      </c>
      <c r="B76" s="27"/>
      <c r="C76" s="27"/>
      <c r="D76" s="27"/>
      <c r="E76" s="27"/>
      <c r="F76" s="27"/>
      <c r="G76" s="27"/>
      <c r="H76" s="27"/>
      <c r="I76" s="27"/>
      <c r="J76" s="28"/>
    </row>
    <row r="77" spans="1:10" x14ac:dyDescent="0.25">
      <c r="A77" s="26" t="s">
        <v>82</v>
      </c>
      <c r="B77" s="27"/>
      <c r="C77" s="27"/>
      <c r="D77" s="27"/>
      <c r="E77" s="27"/>
      <c r="F77" s="27"/>
      <c r="G77" s="27"/>
      <c r="H77" s="27"/>
      <c r="I77" s="27"/>
      <c r="J77" s="28"/>
    </row>
    <row r="78" spans="1:10" x14ac:dyDescent="0.25">
      <c r="A78" s="26" t="s">
        <v>83</v>
      </c>
      <c r="B78" s="27"/>
      <c r="C78" s="27"/>
      <c r="D78" s="27"/>
      <c r="E78" s="27"/>
      <c r="F78" s="27"/>
      <c r="G78" s="27"/>
      <c r="H78" s="27"/>
      <c r="I78" s="27"/>
      <c r="J78" s="28"/>
    </row>
    <row r="79" spans="1:10" x14ac:dyDescent="0.25">
      <c r="A79" s="26" t="s">
        <v>84</v>
      </c>
      <c r="B79" s="27"/>
      <c r="C79" s="27"/>
      <c r="D79" s="27"/>
      <c r="E79" s="27"/>
      <c r="F79" s="27"/>
      <c r="G79" s="27"/>
      <c r="H79" s="27"/>
      <c r="I79" s="27"/>
      <c r="J79" s="28"/>
    </row>
    <row r="80" spans="1:10" x14ac:dyDescent="0.25">
      <c r="A80" s="26" t="s">
        <v>85</v>
      </c>
      <c r="B80" s="27"/>
      <c r="C80" s="27"/>
      <c r="D80" s="27"/>
      <c r="E80" s="27"/>
      <c r="F80" s="27"/>
      <c r="G80" s="27"/>
      <c r="H80" s="27"/>
      <c r="I80" s="27"/>
      <c r="J80" s="28"/>
    </row>
    <row r="81" spans="1:10" x14ac:dyDescent="0.25">
      <c r="A81" s="26" t="s">
        <v>86</v>
      </c>
      <c r="B81" s="27"/>
      <c r="C81" s="27"/>
      <c r="D81" s="27"/>
      <c r="E81" s="27"/>
      <c r="F81" s="27"/>
      <c r="G81" s="27"/>
      <c r="H81" s="27"/>
      <c r="I81" s="27"/>
      <c r="J81" s="28"/>
    </row>
    <row r="82" spans="1:10" x14ac:dyDescent="0.25">
      <c r="A82" s="29" t="s">
        <v>87</v>
      </c>
      <c r="B82" s="30"/>
      <c r="C82" s="30"/>
      <c r="D82" s="30"/>
      <c r="E82" s="30"/>
      <c r="F82" s="30"/>
      <c r="G82" s="30"/>
      <c r="H82" s="30"/>
      <c r="I82" s="30"/>
      <c r="J82" s="31"/>
    </row>
  </sheetData>
  <mergeCells count="1">
    <mergeCell ref="L3:T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67646-E825-4C21-85BC-8376F5905DB1}">
  <dimension ref="A1:T31"/>
  <sheetViews>
    <sheetView workbookViewId="0">
      <selection activeCell="K16" sqref="K16"/>
    </sheetView>
  </sheetViews>
  <sheetFormatPr defaultRowHeight="15" x14ac:dyDescent="0.25"/>
  <sheetData>
    <row r="1" spans="1:20" x14ac:dyDescent="0.25">
      <c r="A1" s="52" t="s">
        <v>105</v>
      </c>
      <c r="B1" s="94"/>
      <c r="C1" s="94"/>
      <c r="D1" s="94"/>
      <c r="E1" s="94"/>
      <c r="F1" s="94"/>
      <c r="G1" s="94"/>
      <c r="H1" s="53"/>
    </row>
    <row r="2" spans="1:20" x14ac:dyDescent="0.25">
      <c r="A2" s="23" t="s">
        <v>89</v>
      </c>
      <c r="B2" s="24"/>
      <c r="C2" s="24"/>
      <c r="D2" s="24"/>
      <c r="E2" s="24"/>
      <c r="F2" s="24"/>
      <c r="G2" s="24"/>
      <c r="H2" s="25"/>
    </row>
    <row r="3" spans="1:20" x14ac:dyDescent="0.25">
      <c r="A3" s="26" t="s">
        <v>90</v>
      </c>
      <c r="B3" s="27"/>
      <c r="C3" s="27"/>
      <c r="D3" s="27"/>
      <c r="E3" s="27"/>
      <c r="F3" s="27"/>
      <c r="G3" s="27"/>
      <c r="H3" s="28"/>
      <c r="L3" s="95" t="s">
        <v>17</v>
      </c>
      <c r="M3" s="96"/>
      <c r="N3" s="96"/>
      <c r="O3" s="96"/>
      <c r="P3" s="96"/>
      <c r="Q3" s="96"/>
      <c r="R3" s="96"/>
      <c r="S3" s="96"/>
      <c r="T3" s="97"/>
    </row>
    <row r="4" spans="1:20" x14ac:dyDescent="0.25">
      <c r="A4" s="26" t="s">
        <v>91</v>
      </c>
      <c r="B4" s="27"/>
      <c r="C4" s="27"/>
      <c r="D4" s="27"/>
      <c r="E4" s="27"/>
      <c r="F4" s="27"/>
      <c r="G4" s="27"/>
      <c r="H4" s="28"/>
      <c r="L4" s="17" t="s">
        <v>107</v>
      </c>
      <c r="M4" s="18"/>
      <c r="N4" s="18"/>
      <c r="O4" s="18"/>
      <c r="P4" s="18"/>
      <c r="Q4" s="18"/>
      <c r="R4" s="18"/>
      <c r="S4" s="18"/>
      <c r="T4" s="19"/>
    </row>
    <row r="5" spans="1:20" x14ac:dyDescent="0.25">
      <c r="A5" s="26" t="s">
        <v>92</v>
      </c>
      <c r="B5" s="27"/>
      <c r="C5" s="27"/>
      <c r="D5" s="27"/>
      <c r="E5" s="27"/>
      <c r="F5" s="27"/>
      <c r="G5" s="27"/>
      <c r="H5" s="28"/>
      <c r="L5" s="20" t="s">
        <v>108</v>
      </c>
      <c r="M5" s="21"/>
      <c r="N5" s="21"/>
      <c r="O5" s="21"/>
      <c r="P5" s="21"/>
      <c r="Q5" s="21"/>
      <c r="R5" s="21"/>
      <c r="S5" s="21"/>
      <c r="T5" s="22"/>
    </row>
    <row r="6" spans="1:20" x14ac:dyDescent="0.25">
      <c r="A6" s="26" t="s">
        <v>93</v>
      </c>
      <c r="B6" s="27"/>
      <c r="C6" s="27"/>
      <c r="D6" s="27"/>
      <c r="E6" s="27"/>
      <c r="F6" s="27"/>
      <c r="G6" s="27"/>
      <c r="H6" s="28"/>
    </row>
    <row r="7" spans="1:20" x14ac:dyDescent="0.25">
      <c r="A7" s="26" t="s">
        <v>94</v>
      </c>
      <c r="B7" s="27"/>
      <c r="C7" s="27"/>
      <c r="D7" s="27"/>
      <c r="E7" s="27"/>
      <c r="F7" s="27"/>
      <c r="G7" s="27"/>
      <c r="H7" s="28"/>
    </row>
    <row r="8" spans="1:20" x14ac:dyDescent="0.25">
      <c r="A8" s="26" t="s">
        <v>95</v>
      </c>
      <c r="B8" s="27"/>
      <c r="C8" s="27"/>
      <c r="D8" s="27"/>
      <c r="E8" s="27"/>
      <c r="F8" s="27"/>
      <c r="G8" s="27"/>
      <c r="H8" s="28"/>
    </row>
    <row r="9" spans="1:20" x14ac:dyDescent="0.25">
      <c r="A9" s="26" t="s">
        <v>96</v>
      </c>
      <c r="B9" s="27"/>
      <c r="C9" s="27"/>
      <c r="D9" s="27"/>
      <c r="E9" s="27"/>
      <c r="F9" s="27"/>
      <c r="G9" s="27"/>
      <c r="H9" s="28"/>
    </row>
    <row r="10" spans="1:20" x14ac:dyDescent="0.25">
      <c r="A10" s="26" t="s">
        <v>97</v>
      </c>
      <c r="B10" s="27"/>
      <c r="C10" s="27"/>
      <c r="D10" s="27"/>
      <c r="E10" s="27"/>
      <c r="F10" s="27"/>
      <c r="G10" s="27"/>
      <c r="H10" s="28"/>
    </row>
    <row r="11" spans="1:20" x14ac:dyDescent="0.25">
      <c r="A11" s="26" t="s">
        <v>138</v>
      </c>
      <c r="B11" s="27"/>
      <c r="C11" s="27"/>
      <c r="D11" s="27"/>
      <c r="E11" s="27"/>
      <c r="F11" s="27"/>
      <c r="G11" s="27"/>
      <c r="H11" s="28"/>
    </row>
    <row r="12" spans="1:20" x14ac:dyDescent="0.25">
      <c r="A12" s="26" t="s">
        <v>98</v>
      </c>
      <c r="B12" s="27"/>
      <c r="C12" s="27"/>
      <c r="D12" s="27"/>
      <c r="E12" s="27"/>
      <c r="F12" s="27"/>
      <c r="G12" s="27"/>
      <c r="H12" s="28"/>
    </row>
    <row r="13" spans="1:20" x14ac:dyDescent="0.25">
      <c r="A13" s="26" t="s">
        <v>139</v>
      </c>
      <c r="B13" s="27"/>
      <c r="C13" s="27"/>
      <c r="D13" s="27"/>
      <c r="E13" s="27"/>
      <c r="F13" s="27"/>
      <c r="G13" s="27"/>
      <c r="H13" s="28"/>
    </row>
    <row r="14" spans="1:20" x14ac:dyDescent="0.25">
      <c r="A14" s="26" t="s">
        <v>99</v>
      </c>
      <c r="B14" s="27"/>
      <c r="C14" s="27"/>
      <c r="D14" s="27"/>
      <c r="E14" s="27"/>
      <c r="F14" s="27"/>
      <c r="G14" s="27"/>
      <c r="H14" s="28"/>
    </row>
    <row r="15" spans="1:20" x14ac:dyDescent="0.25">
      <c r="A15" s="29" t="s">
        <v>100</v>
      </c>
      <c r="B15" s="30"/>
      <c r="C15" s="30"/>
      <c r="D15" s="30"/>
      <c r="E15" s="30"/>
      <c r="F15" s="30"/>
      <c r="G15" s="30"/>
      <c r="H15" s="31"/>
    </row>
    <row r="17" spans="1:8" x14ac:dyDescent="0.25">
      <c r="A17" s="52" t="s">
        <v>106</v>
      </c>
      <c r="B17" s="94"/>
      <c r="C17" s="94"/>
      <c r="D17" s="94"/>
      <c r="E17" s="94"/>
      <c r="F17" s="94"/>
      <c r="G17" s="94"/>
      <c r="H17" s="53"/>
    </row>
    <row r="18" spans="1:8" x14ac:dyDescent="0.25">
      <c r="A18" s="23" t="s">
        <v>89</v>
      </c>
      <c r="B18" s="24"/>
      <c r="C18" s="24"/>
      <c r="D18" s="24"/>
      <c r="E18" s="24"/>
      <c r="F18" s="24"/>
      <c r="G18" s="24"/>
      <c r="H18" s="25"/>
    </row>
    <row r="19" spans="1:8" x14ac:dyDescent="0.25">
      <c r="A19" s="26" t="s">
        <v>90</v>
      </c>
      <c r="B19" s="27"/>
      <c r="C19" s="27"/>
      <c r="D19" s="27"/>
      <c r="E19" s="27"/>
      <c r="F19" s="27"/>
      <c r="G19" s="27"/>
      <c r="H19" s="28"/>
    </row>
    <row r="20" spans="1:8" x14ac:dyDescent="0.25">
      <c r="A20" s="26" t="s">
        <v>91</v>
      </c>
      <c r="B20" s="27"/>
      <c r="C20" s="27"/>
      <c r="D20" s="27"/>
      <c r="E20" s="27"/>
      <c r="F20" s="27"/>
      <c r="G20" s="27"/>
      <c r="H20" s="28"/>
    </row>
    <row r="21" spans="1:8" x14ac:dyDescent="0.25">
      <c r="A21" s="26" t="s">
        <v>101</v>
      </c>
      <c r="B21" s="27"/>
      <c r="C21" s="27"/>
      <c r="D21" s="27"/>
      <c r="E21" s="27"/>
      <c r="F21" s="27"/>
      <c r="G21" s="27"/>
      <c r="H21" s="28"/>
    </row>
    <row r="22" spans="1:8" x14ac:dyDescent="0.25">
      <c r="A22" s="26" t="s">
        <v>102</v>
      </c>
      <c r="B22" s="27"/>
      <c r="C22" s="27"/>
      <c r="D22" s="27"/>
      <c r="E22" s="27"/>
      <c r="F22" s="27"/>
      <c r="G22" s="27"/>
      <c r="H22" s="28"/>
    </row>
    <row r="23" spans="1:8" x14ac:dyDescent="0.25">
      <c r="A23" s="26" t="s">
        <v>103</v>
      </c>
      <c r="B23" s="27"/>
      <c r="C23" s="27"/>
      <c r="D23" s="27"/>
      <c r="E23" s="27"/>
      <c r="F23" s="27"/>
      <c r="G23" s="27"/>
      <c r="H23" s="28"/>
    </row>
    <row r="24" spans="1:8" x14ac:dyDescent="0.25">
      <c r="A24" s="26" t="s">
        <v>95</v>
      </c>
      <c r="B24" s="27"/>
      <c r="C24" s="27"/>
      <c r="D24" s="27"/>
      <c r="E24" s="27"/>
      <c r="F24" s="27"/>
      <c r="G24" s="27"/>
      <c r="H24" s="28"/>
    </row>
    <row r="25" spans="1:8" x14ac:dyDescent="0.25">
      <c r="A25" s="26" t="s">
        <v>96</v>
      </c>
      <c r="B25" s="27"/>
      <c r="C25" s="27"/>
      <c r="D25" s="27"/>
      <c r="E25" s="27"/>
      <c r="F25" s="27"/>
      <c r="G25" s="27"/>
      <c r="H25" s="28"/>
    </row>
    <row r="26" spans="1:8" x14ac:dyDescent="0.25">
      <c r="A26" s="26" t="s">
        <v>97</v>
      </c>
      <c r="B26" s="27"/>
      <c r="C26" s="27"/>
      <c r="D26" s="27"/>
      <c r="E26" s="27"/>
      <c r="F26" s="27"/>
      <c r="G26" s="27"/>
      <c r="H26" s="28"/>
    </row>
    <row r="27" spans="1:8" x14ac:dyDescent="0.25">
      <c r="A27" s="26" t="s">
        <v>138</v>
      </c>
      <c r="B27" s="27"/>
      <c r="C27" s="27"/>
      <c r="D27" s="27"/>
      <c r="E27" s="27"/>
      <c r="F27" s="27"/>
      <c r="G27" s="27"/>
      <c r="H27" s="28"/>
    </row>
    <row r="28" spans="1:8" x14ac:dyDescent="0.25">
      <c r="A28" s="26" t="s">
        <v>104</v>
      </c>
      <c r="B28" s="27"/>
      <c r="C28" s="27"/>
      <c r="D28" s="27"/>
      <c r="E28" s="27"/>
      <c r="F28" s="27"/>
      <c r="G28" s="27"/>
      <c r="H28" s="28"/>
    </row>
    <row r="29" spans="1:8" x14ac:dyDescent="0.25">
      <c r="A29" s="26" t="s">
        <v>140</v>
      </c>
      <c r="B29" s="27"/>
      <c r="C29" s="27"/>
      <c r="D29" s="27"/>
      <c r="E29" s="27"/>
      <c r="F29" s="27"/>
      <c r="G29" s="27"/>
      <c r="H29" s="28"/>
    </row>
    <row r="30" spans="1:8" x14ac:dyDescent="0.25">
      <c r="A30" s="26" t="s">
        <v>99</v>
      </c>
      <c r="B30" s="27"/>
      <c r="C30" s="27"/>
      <c r="D30" s="27"/>
      <c r="E30" s="27"/>
      <c r="F30" s="27"/>
      <c r="G30" s="27"/>
      <c r="H30" s="28"/>
    </row>
    <row r="31" spans="1:8" x14ac:dyDescent="0.25">
      <c r="A31" s="29" t="s">
        <v>100</v>
      </c>
      <c r="B31" s="30"/>
      <c r="C31" s="30"/>
      <c r="D31" s="30"/>
      <c r="E31" s="30"/>
      <c r="F31" s="30"/>
      <c r="G31" s="30"/>
      <c r="H31" s="31"/>
    </row>
  </sheetData>
  <mergeCells count="3">
    <mergeCell ref="A1:H1"/>
    <mergeCell ref="A17:H17"/>
    <mergeCell ref="L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E+0 Lapse Weekly</vt:lpstr>
      <vt:lpstr>E+30 Non-Lapse Weekly</vt:lpstr>
      <vt:lpstr>Control and Test Policies</vt:lpstr>
      <vt:lpstr>AUTO_DRIPS Table Query</vt:lpstr>
      <vt:lpstr>E+0 &amp; E+30 Persistency 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Alonzo, Peter (PI Product)</dc:creator>
  <cp:lastModifiedBy>Alonzo, Peter (PI Product)</cp:lastModifiedBy>
  <dcterms:created xsi:type="dcterms:W3CDTF">2025-03-07T14:33:28Z</dcterms:created>
  <dcterms:modified xsi:type="dcterms:W3CDTF">2025-03-31T12:49:14Z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2ec1e4-f08d-4db9-9ea3-a141370d52a9_Enabled">
    <vt:lpwstr>true</vt:lpwstr>
  </property>
  <property fmtid="{D5CDD505-2E9C-101B-9397-08002B2CF9AE}" pid="3" name="MSIP_Label_e12ec1e4-f08d-4db9-9ea3-a141370d52a9_SetDate">
    <vt:lpwstr>2025-03-07T15:01:08Z</vt:lpwstr>
  </property>
  <property fmtid="{D5CDD505-2E9C-101B-9397-08002B2CF9AE}" pid="4" name="MSIP_Label_e12ec1e4-f08d-4db9-9ea3-a141370d52a9_Method">
    <vt:lpwstr>Privileged</vt:lpwstr>
  </property>
  <property fmtid="{D5CDD505-2E9C-101B-9397-08002B2CF9AE}" pid="5" name="MSIP_Label_e12ec1e4-f08d-4db9-9ea3-a141370d52a9_Name">
    <vt:lpwstr>CC - Show Footer</vt:lpwstr>
  </property>
  <property fmtid="{D5CDD505-2E9C-101B-9397-08002B2CF9AE}" pid="6" name="MSIP_Label_e12ec1e4-f08d-4db9-9ea3-a141370d52a9_SiteId">
    <vt:lpwstr>a311fc62-83f4-45f0-9502-1bb2247d4c8d</vt:lpwstr>
  </property>
  <property fmtid="{D5CDD505-2E9C-101B-9397-08002B2CF9AE}" pid="7" name="MSIP_Label_e12ec1e4-f08d-4db9-9ea3-a141370d52a9_ActionId">
    <vt:lpwstr>34f2967e-9bc3-4572-a9bd-529a50a8ab5c</vt:lpwstr>
  </property>
  <property fmtid="{D5CDD505-2E9C-101B-9397-08002B2CF9AE}" pid="8" name="MSIP_Label_e12ec1e4-f08d-4db9-9ea3-a141370d52a9_ContentBits">
    <vt:lpwstr>2</vt:lpwstr>
  </property>
</Properties>
</file>