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pec878\Dropbox (MIT)\projects\protocols\template_switch_libraries\"/>
    </mc:Choice>
  </mc:AlternateContent>
  <xr:revisionPtr revIDLastSave="0" documentId="13_ncr:1_{08938957-B3CE-41D7-A0C1-021569304176}" xr6:coauthVersionLast="47" xr6:coauthVersionMax="47" xr10:uidLastSave="{00000000-0000-0000-0000-000000000000}"/>
  <bookViews>
    <workbookView xWindow="5910" yWindow="3980" windowWidth="22500" windowHeight="14360" activeTab="3" xr2:uid="{00000000-000D-0000-FFFF-FFFF00000000}"/>
  </bookViews>
  <sheets>
    <sheet name="1. RT1" sheetId="2" r:id="rId1"/>
    <sheet name="4. RT2" sheetId="6" r:id="rId2"/>
    <sheet name="5.1 Trial PCR" sheetId="7" r:id="rId3"/>
    <sheet name="5.2 final PCR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8" l="1"/>
  <c r="C8" i="8"/>
  <c r="D8" i="8" s="1"/>
  <c r="E8" i="8" s="1"/>
  <c r="D7" i="8"/>
  <c r="D6" i="8"/>
  <c r="E6" i="8" s="1"/>
  <c r="D5" i="8"/>
  <c r="D4" i="8"/>
  <c r="E4" i="8" s="1"/>
  <c r="E11" i="8" l="1"/>
  <c r="E21" i="7" l="1"/>
  <c r="C20" i="7"/>
  <c r="D20" i="7" s="1"/>
  <c r="E20" i="7" s="1"/>
  <c r="D19" i="7"/>
  <c r="D18" i="7"/>
  <c r="E18" i="7" s="1"/>
  <c r="D17" i="7"/>
  <c r="E17" i="7" s="1"/>
  <c r="D16" i="7"/>
  <c r="E16" i="7" s="1"/>
  <c r="E23" i="7" s="1"/>
  <c r="E8" i="7"/>
  <c r="C7" i="7"/>
  <c r="D7" i="7" s="1"/>
  <c r="E7" i="7" s="1"/>
  <c r="D6" i="7"/>
  <c r="D5" i="7"/>
  <c r="E5" i="7" s="1"/>
  <c r="D4" i="7"/>
  <c r="E4" i="7" s="1"/>
  <c r="D3" i="7"/>
  <c r="E3" i="7" s="1"/>
  <c r="C9" i="6"/>
  <c r="D9" i="6" s="1"/>
  <c r="D8" i="6"/>
  <c r="D7" i="6"/>
  <c r="D6" i="6"/>
  <c r="D5" i="6"/>
  <c r="D4" i="6"/>
  <c r="D3" i="6"/>
  <c r="D7" i="2"/>
  <c r="D6" i="2"/>
  <c r="D5" i="2"/>
  <c r="D4" i="2"/>
  <c r="C10" i="2"/>
  <c r="D10" i="2" s="1"/>
  <c r="F22" i="2"/>
  <c r="F21" i="2"/>
  <c r="F20" i="2"/>
  <c r="D9" i="2"/>
  <c r="D8" i="2"/>
  <c r="E10" i="7" l="1"/>
  <c r="C11" i="6"/>
  <c r="C15" i="2"/>
  <c r="F23" i="2"/>
</calcChain>
</file>

<file path=xl/sharedStrings.xml><?xml version="1.0" encoding="utf-8"?>
<sst xmlns="http://schemas.openxmlformats.org/spreadsheetml/2006/main" count="88" uniqueCount="51">
  <si>
    <t>Input RNA</t>
  </si>
  <si>
    <t>Total</t>
  </si>
  <si>
    <t>Reagent</t>
  </si>
  <si>
    <t>1x</t>
  </si>
  <si>
    <t>x</t>
  </si>
  <si>
    <t>Master Mix</t>
  </si>
  <si>
    <t>dNTP 10mM</t>
  </si>
  <si>
    <t>100 mM dC</t>
  </si>
  <si>
    <t>100 mM DTT</t>
  </si>
  <si>
    <t>5M Betaine</t>
  </si>
  <si>
    <t>SS2 Buffer</t>
  </si>
  <si>
    <t>Water</t>
  </si>
  <si>
    <t>Rxn</t>
  </si>
  <si>
    <t>Add MM</t>
  </si>
  <si>
    <t>/rxn</t>
  </si>
  <si>
    <t>[final]</t>
  </si>
  <si>
    <t>[stock]</t>
  </si>
  <si>
    <t>Amount</t>
  </si>
  <si>
    <t>Tris-HCl (8.0)</t>
  </si>
  <si>
    <t>mM</t>
  </si>
  <si>
    <t>KCl</t>
  </si>
  <si>
    <t>MgCl2</t>
  </si>
  <si>
    <t>water</t>
  </si>
  <si>
    <t>target vol</t>
  </si>
  <si>
    <t>concen.</t>
  </si>
  <si>
    <t>RNase Inhibitor</t>
  </si>
  <si>
    <t>RT Primer (100 uM)</t>
  </si>
  <si>
    <t>Reverse Transcriptase</t>
  </si>
  <si>
    <t>Reaction Mixture</t>
  </si>
  <si>
    <t>Modified Smart Seq2 (SS2) Buffer</t>
  </si>
  <si>
    <t>Resuspension</t>
  </si>
  <si>
    <t>RT Enzyme</t>
  </si>
  <si>
    <t>Template Switch Primer (100 uM)</t>
  </si>
  <si>
    <t>5x RT Buffer</t>
  </si>
  <si>
    <t>Sample</t>
  </si>
  <si>
    <t>dCTP (100 mM)</t>
  </si>
  <si>
    <t>Single Rxn</t>
  </si>
  <si>
    <t>Altered Vol</t>
  </si>
  <si>
    <t>2x qPCR Master Mix</t>
  </si>
  <si>
    <t>oPCfx (100 uM)</t>
  </si>
  <si>
    <t>oPCf39 (100 uM)</t>
  </si>
  <si>
    <t>Template</t>
  </si>
  <si>
    <t>n rxns:</t>
  </si>
  <si>
    <t>per rxn:</t>
  </si>
  <si>
    <t>standard KAPA: 98x45s, [98x15s, 60x30s, 72x30s]xCYC, 72x1m.</t>
  </si>
  <si>
    <t>2x KAPA</t>
  </si>
  <si>
    <t>Trial PCR</t>
  </si>
  <si>
    <t>Trial qPCR</t>
  </si>
  <si>
    <t>95 x 5m, [95 x 30s, 60 x 45s]x25 cycles</t>
  </si>
  <si>
    <t>Final Reactions</t>
  </si>
  <si>
    <t>dNTPs (10 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</si>
</sst>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0" fontId="7" fillId="0" borderId="0"/>
    <xf numFmtId="0" fontId="10" fillId="2" borderId="0" applyBorder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right" vertical="center"/>
    </xf>
    <xf numFmtId="2" fontId="0" fillId="0" borderId="3" xfId="0" applyNumberFormat="1" applyBorder="1" applyAlignment="1">
      <alignment horizontal="center"/>
    </xf>
    <xf numFmtId="0" fontId="0" fillId="0" borderId="11" xfId="0" applyBorder="1" applyAlignment="1">
      <alignment horizontal="right" vertical="center"/>
    </xf>
    <xf numFmtId="2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right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right" vertical="center"/>
    </xf>
    <xf numFmtId="0" fontId="0" fillId="0" borderId="10" xfId="0" applyBorder="1" applyAlignment="1">
      <alignment horizontal="right" vertical="center" wrapText="1"/>
    </xf>
    <xf numFmtId="0" fontId="0" fillId="0" borderId="11" xfId="0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0" xfId="0" quotePrefix="1"/>
    <xf numFmtId="0" fontId="0" fillId="0" borderId="10" xfId="0" applyBorder="1" applyAlignment="1">
      <alignment horizontal="right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 vertical="center" textRotation="90"/>
    </xf>
    <xf numFmtId="0" fontId="0" fillId="0" borderId="11" xfId="0" applyBorder="1" applyAlignment="1">
      <alignment horizontal="right"/>
    </xf>
    <xf numFmtId="0" fontId="0" fillId="0" borderId="10" xfId="0" applyBorder="1" applyAlignment="1">
      <alignment horizontal="right" wrapText="1"/>
    </xf>
    <xf numFmtId="0" fontId="0" fillId="0" borderId="0" xfId="0" quotePrefix="1" applyAlignment="1">
      <alignment horizontal="lef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6" fillId="0" borderId="0" xfId="0" applyFont="1"/>
    <xf numFmtId="0" fontId="8" fillId="0" borderId="0" xfId="1" applyFont="1"/>
    <xf numFmtId="0" fontId="7" fillId="0" borderId="0" xfId="1"/>
    <xf numFmtId="0" fontId="7" fillId="0" borderId="0" xfId="1" applyAlignment="1">
      <alignment horizontal="center"/>
    </xf>
    <xf numFmtId="0" fontId="7" fillId="0" borderId="0" xfId="1" applyAlignment="1">
      <alignment horizontal="right"/>
    </xf>
    <xf numFmtId="0" fontId="9" fillId="0" borderId="0" xfId="1" applyFont="1"/>
    <xf numFmtId="0" fontId="0" fillId="0" borderId="0" xfId="2" applyFont="1"/>
    <xf numFmtId="0" fontId="11" fillId="0" borderId="0" xfId="3" applyFont="1" applyFill="1" applyBorder="1" applyAlignment="1" applyProtection="1">
      <alignment horizontal="center" vertical="center"/>
    </xf>
    <xf numFmtId="0" fontId="7" fillId="0" borderId="0" xfId="2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6" xfId="0" applyFont="1" applyBorder="1" applyAlignment="1">
      <alignment horizontal="right" vertical="center" textRotation="90"/>
    </xf>
    <xf numFmtId="0" fontId="3" fillId="0" borderId="2" xfId="0" applyFont="1" applyBorder="1" applyAlignment="1">
      <alignment horizontal="right" vertical="center" textRotation="90"/>
    </xf>
    <xf numFmtId="0" fontId="3" fillId="0" borderId="4" xfId="0" applyFont="1" applyBorder="1" applyAlignment="1">
      <alignment horizontal="right" vertical="center" textRotation="90"/>
    </xf>
    <xf numFmtId="0" fontId="4" fillId="0" borderId="3" xfId="0" applyFont="1" applyBorder="1" applyAlignment="1">
      <alignment horizontal="right" vertical="center" textRotation="90"/>
    </xf>
  </cellXfs>
  <cellStyles count="4">
    <cellStyle name="Excel Built-in Good" xfId="3" xr:uid="{0F34B841-D490-4D0F-B3ED-B73491F12B73}"/>
    <cellStyle name="Normal" xfId="0" builtinId="0"/>
    <cellStyle name="Normal 2" xfId="1" xr:uid="{1D498E72-987B-4D21-9A10-A1E384931135}"/>
    <cellStyle name="Normal 2 2" xfId="2" xr:uid="{225D71FE-ADAC-491C-9573-06BF647CE0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4A152-B728-48E8-BE5E-07C54AC6C3AB}">
  <sheetPr>
    <pageSetUpPr fitToPage="1"/>
  </sheetPr>
  <dimension ref="A2:N25"/>
  <sheetViews>
    <sheetView zoomScale="85" zoomScaleNormal="85" workbookViewId="0">
      <selection activeCell="I9" sqref="I9"/>
    </sheetView>
  </sheetViews>
  <sheetFormatPr defaultRowHeight="14.5" x14ac:dyDescent="0.35"/>
  <cols>
    <col min="1" max="1" width="6.453125" customWidth="1"/>
    <col min="2" max="2" width="20.1796875" customWidth="1"/>
    <col min="3" max="3" width="9.1796875" customWidth="1"/>
    <col min="4" max="4" width="8.7265625" customWidth="1"/>
    <col min="6" max="6" width="7.7265625" customWidth="1"/>
    <col min="7" max="7" width="11" customWidth="1"/>
  </cols>
  <sheetData>
    <row r="2" spans="1:14" x14ac:dyDescent="0.35">
      <c r="B2" s="54" t="s">
        <v>28</v>
      </c>
      <c r="C2" s="55"/>
      <c r="D2" s="55"/>
      <c r="F2" s="23"/>
      <c r="G2" s="29"/>
      <c r="H2" s="30"/>
      <c r="I2" s="30"/>
    </row>
    <row r="3" spans="1:14" ht="15" thickBot="1" x14ac:dyDescent="0.4">
      <c r="B3" s="5" t="s">
        <v>2</v>
      </c>
      <c r="C3" s="5" t="s">
        <v>3</v>
      </c>
      <c r="D3" s="6">
        <v>10</v>
      </c>
      <c r="E3" s="7" t="s">
        <v>4</v>
      </c>
      <c r="F3" s="23"/>
      <c r="G3" s="24"/>
      <c r="H3" s="24"/>
      <c r="I3" s="25"/>
      <c r="J3" s="7"/>
    </row>
    <row r="4" spans="1:14" ht="14.5" customHeight="1" x14ac:dyDescent="0.35">
      <c r="A4" s="56" t="s">
        <v>5</v>
      </c>
      <c r="B4" s="8" t="s">
        <v>6</v>
      </c>
      <c r="C4" s="9">
        <v>1</v>
      </c>
      <c r="D4" s="10">
        <f>C4*$D$3</f>
        <v>10</v>
      </c>
      <c r="F4" s="31"/>
      <c r="G4" s="26"/>
      <c r="H4" s="27"/>
      <c r="I4" s="28"/>
    </row>
    <row r="5" spans="1:14" x14ac:dyDescent="0.35">
      <c r="A5" s="57"/>
      <c r="B5" s="11" t="s">
        <v>7</v>
      </c>
      <c r="C5" s="1">
        <v>0.4</v>
      </c>
      <c r="D5" s="12">
        <f>C5*$D$3</f>
        <v>4</v>
      </c>
      <c r="F5" s="31"/>
      <c r="G5" s="26"/>
      <c r="H5" s="27"/>
      <c r="I5" s="28"/>
    </row>
    <row r="6" spans="1:14" x14ac:dyDescent="0.35">
      <c r="A6" s="57"/>
      <c r="B6" s="22" t="s">
        <v>25</v>
      </c>
      <c r="C6" s="1">
        <v>1</v>
      </c>
      <c r="D6" s="12">
        <f>C6*$D$3</f>
        <v>10</v>
      </c>
      <c r="F6" s="31"/>
      <c r="G6" s="26"/>
      <c r="H6" s="27"/>
      <c r="I6" s="28"/>
    </row>
    <row r="7" spans="1:14" x14ac:dyDescent="0.35">
      <c r="A7" s="57"/>
      <c r="B7" s="11" t="s">
        <v>8</v>
      </c>
      <c r="C7" s="1">
        <v>4</v>
      </c>
      <c r="D7" s="12">
        <f>C7*$D$3</f>
        <v>40</v>
      </c>
      <c r="F7" s="31"/>
      <c r="G7" s="26"/>
      <c r="H7" s="27"/>
      <c r="I7" s="28"/>
    </row>
    <row r="8" spans="1:14" x14ac:dyDescent="0.35">
      <c r="A8" s="57"/>
      <c r="B8" s="11" t="s">
        <v>9</v>
      </c>
      <c r="C8" s="1">
        <v>4</v>
      </c>
      <c r="D8" s="12">
        <f t="shared" ref="D8:D10" si="0">C8*$D$3</f>
        <v>40</v>
      </c>
      <c r="F8" s="31"/>
      <c r="G8" s="26"/>
      <c r="H8" s="27"/>
      <c r="I8" s="28"/>
    </row>
    <row r="9" spans="1:14" x14ac:dyDescent="0.35">
      <c r="A9" s="57"/>
      <c r="B9" s="11" t="s">
        <v>27</v>
      </c>
      <c r="C9" s="1">
        <v>0.5</v>
      </c>
      <c r="D9" s="12">
        <f t="shared" si="0"/>
        <v>5</v>
      </c>
      <c r="F9" s="31"/>
      <c r="G9" s="26"/>
      <c r="H9" s="27"/>
      <c r="I9" s="28"/>
    </row>
    <row r="10" spans="1:14" ht="15" thickBot="1" x14ac:dyDescent="0.4">
      <c r="A10" s="58"/>
      <c r="B10" s="13" t="s">
        <v>11</v>
      </c>
      <c r="C10" s="3">
        <f>C14-SUM(C11:C13)-SUM(C4:C9)</f>
        <v>1.5999999999999996</v>
      </c>
      <c r="D10" s="14">
        <f t="shared" si="0"/>
        <v>15.999999999999996</v>
      </c>
      <c r="F10" s="31"/>
      <c r="G10" s="26"/>
      <c r="H10" s="27"/>
      <c r="I10" s="28"/>
    </row>
    <row r="11" spans="1:14" ht="15" customHeight="1" x14ac:dyDescent="0.35">
      <c r="A11" s="56" t="s">
        <v>12</v>
      </c>
      <c r="B11" s="15" t="s">
        <v>0</v>
      </c>
      <c r="C11" s="16">
        <v>5</v>
      </c>
      <c r="F11" s="31"/>
      <c r="G11" s="26"/>
      <c r="H11" s="27"/>
      <c r="I11" s="28"/>
      <c r="M11" s="17"/>
      <c r="N11" s="1"/>
    </row>
    <row r="12" spans="1:14" ht="16" customHeight="1" x14ac:dyDescent="0.35">
      <c r="A12" s="57"/>
      <c r="B12" s="18" t="s">
        <v>10</v>
      </c>
      <c r="C12" s="2">
        <v>2</v>
      </c>
      <c r="F12" s="31"/>
      <c r="G12" s="26"/>
      <c r="H12" s="27"/>
      <c r="I12" s="23"/>
    </row>
    <row r="13" spans="1:14" ht="15" thickBot="1" x14ac:dyDescent="0.4">
      <c r="A13" s="58"/>
      <c r="B13" s="19" t="s">
        <v>26</v>
      </c>
      <c r="C13" s="4">
        <v>0.5</v>
      </c>
      <c r="F13" s="31"/>
      <c r="G13" s="26"/>
      <c r="H13" s="27"/>
      <c r="I13" s="23"/>
    </row>
    <row r="14" spans="1:14" x14ac:dyDescent="0.35">
      <c r="B14" s="20" t="s">
        <v>1</v>
      </c>
      <c r="C14" s="1">
        <v>20</v>
      </c>
      <c r="G14" s="17"/>
      <c r="H14" s="1"/>
    </row>
    <row r="15" spans="1:14" x14ac:dyDescent="0.35">
      <c r="B15" s="20" t="s">
        <v>13</v>
      </c>
      <c r="C15" s="20">
        <f>SUM(C4:C10)</f>
        <v>12.5</v>
      </c>
      <c r="D15" s="21" t="s">
        <v>14</v>
      </c>
      <c r="G15" s="20"/>
      <c r="H15" s="20"/>
      <c r="I15" s="21"/>
    </row>
    <row r="16" spans="1:14" x14ac:dyDescent="0.35">
      <c r="B16" s="20"/>
      <c r="C16" s="20"/>
      <c r="D16" s="21"/>
      <c r="G16" s="20"/>
      <c r="H16" s="20"/>
      <c r="I16" s="21"/>
    </row>
    <row r="18" spans="2:7" x14ac:dyDescent="0.35">
      <c r="B18" s="55" t="s">
        <v>29</v>
      </c>
      <c r="C18" s="55"/>
      <c r="D18" s="55"/>
      <c r="E18" s="55"/>
      <c r="F18" s="55"/>
    </row>
    <row r="19" spans="2:7" x14ac:dyDescent="0.35">
      <c r="B19" t="s">
        <v>2</v>
      </c>
      <c r="C19" s="1" t="s">
        <v>15</v>
      </c>
      <c r="E19" t="s">
        <v>16</v>
      </c>
      <c r="F19" t="s">
        <v>17</v>
      </c>
    </row>
    <row r="20" spans="2:7" x14ac:dyDescent="0.35">
      <c r="B20" t="s">
        <v>18</v>
      </c>
      <c r="C20">
        <v>50</v>
      </c>
      <c r="D20" t="s">
        <v>19</v>
      </c>
      <c r="E20">
        <v>1000</v>
      </c>
      <c r="F20">
        <f>C20*$F$25*$F$24/E20</f>
        <v>250</v>
      </c>
    </row>
    <row r="21" spans="2:7" x14ac:dyDescent="0.35">
      <c r="B21" t="s">
        <v>20</v>
      </c>
      <c r="C21">
        <v>75</v>
      </c>
      <c r="D21" t="s">
        <v>19</v>
      </c>
      <c r="E21">
        <v>2000</v>
      </c>
      <c r="F21">
        <f t="shared" ref="F21:F22" si="1">C21*$F$25*$F$24/E21</f>
        <v>187.5</v>
      </c>
    </row>
    <row r="22" spans="2:7" x14ac:dyDescent="0.35">
      <c r="B22" t="s">
        <v>21</v>
      </c>
      <c r="C22">
        <v>12</v>
      </c>
      <c r="D22" t="s">
        <v>19</v>
      </c>
      <c r="E22">
        <v>1000</v>
      </c>
      <c r="F22">
        <f t="shared" si="1"/>
        <v>60</v>
      </c>
    </row>
    <row r="23" spans="2:7" x14ac:dyDescent="0.35">
      <c r="E23" t="s">
        <v>22</v>
      </c>
      <c r="F23">
        <f>F24-SUM(F20:F22)</f>
        <v>2.5</v>
      </c>
    </row>
    <row r="24" spans="2:7" x14ac:dyDescent="0.35">
      <c r="E24" t="s">
        <v>23</v>
      </c>
      <c r="F24">
        <v>500</v>
      </c>
    </row>
    <row r="25" spans="2:7" x14ac:dyDescent="0.35">
      <c r="E25" t="s">
        <v>24</v>
      </c>
      <c r="F25">
        <v>10</v>
      </c>
      <c r="G25" t="s">
        <v>4</v>
      </c>
    </row>
  </sheetData>
  <mergeCells count="4">
    <mergeCell ref="B2:D2"/>
    <mergeCell ref="A4:A10"/>
    <mergeCell ref="A11:A13"/>
    <mergeCell ref="B18:F18"/>
  </mergeCells>
  <pageMargins left="0.7" right="0.7" top="0.75" bottom="0.75" header="0.3" footer="0.3"/>
  <pageSetup scale="6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3B9BC-DDA6-4D93-8945-DC4AADCB58E9}">
  <dimension ref="A1:F11"/>
  <sheetViews>
    <sheetView workbookViewId="0">
      <selection activeCell="F9" sqref="F9"/>
    </sheetView>
  </sheetViews>
  <sheetFormatPr defaultRowHeight="14.5" x14ac:dyDescent="0.35"/>
  <cols>
    <col min="1" max="1" width="9.7265625" customWidth="1"/>
    <col min="2" max="2" width="16.54296875" customWidth="1"/>
    <col min="4" max="4" width="8.1796875" customWidth="1"/>
  </cols>
  <sheetData>
    <row r="1" spans="1:6" ht="15" thickBot="1" x14ac:dyDescent="0.4">
      <c r="B1" s="5" t="s">
        <v>2</v>
      </c>
      <c r="C1" s="36" t="s">
        <v>3</v>
      </c>
      <c r="D1" s="41">
        <v>2</v>
      </c>
      <c r="E1" t="s">
        <v>4</v>
      </c>
    </row>
    <row r="2" spans="1:6" ht="15" thickBot="1" x14ac:dyDescent="0.4">
      <c r="A2" s="6" t="s">
        <v>34</v>
      </c>
      <c r="B2" s="42" t="s">
        <v>30</v>
      </c>
      <c r="C2" s="43">
        <v>10</v>
      </c>
      <c r="D2" s="44"/>
    </row>
    <row r="3" spans="1:6" x14ac:dyDescent="0.35">
      <c r="A3" s="59" t="s">
        <v>5</v>
      </c>
      <c r="B3" s="22" t="s">
        <v>33</v>
      </c>
      <c r="C3" s="37">
        <v>4</v>
      </c>
      <c r="D3" s="38">
        <f t="shared" ref="D3:D9" si="0">C3*$D$1</f>
        <v>8</v>
      </c>
      <c r="F3" s="23"/>
    </row>
    <row r="4" spans="1:6" ht="30" customHeight="1" x14ac:dyDescent="0.35">
      <c r="A4" s="59"/>
      <c r="B4" s="33" t="s">
        <v>32</v>
      </c>
      <c r="C4" s="37">
        <v>0.5</v>
      </c>
      <c r="D4" s="38">
        <f t="shared" si="0"/>
        <v>1</v>
      </c>
    </row>
    <row r="5" spans="1:6" x14ac:dyDescent="0.35">
      <c r="A5" s="59"/>
      <c r="B5" s="22" t="s">
        <v>35</v>
      </c>
      <c r="C5" s="37">
        <v>0.4</v>
      </c>
      <c r="D5" s="38">
        <f t="shared" si="0"/>
        <v>0.8</v>
      </c>
    </row>
    <row r="6" spans="1:6" x14ac:dyDescent="0.35">
      <c r="A6" s="59"/>
      <c r="B6" s="22" t="s">
        <v>25</v>
      </c>
      <c r="C6" s="37">
        <v>1</v>
      </c>
      <c r="D6" s="38">
        <f t="shared" si="0"/>
        <v>2</v>
      </c>
    </row>
    <row r="7" spans="1:6" x14ac:dyDescent="0.35">
      <c r="A7" s="59"/>
      <c r="B7" s="22" t="s">
        <v>50</v>
      </c>
      <c r="C7" s="37">
        <v>1</v>
      </c>
      <c r="D7" s="38">
        <f t="shared" si="0"/>
        <v>2</v>
      </c>
    </row>
    <row r="8" spans="1:6" x14ac:dyDescent="0.35">
      <c r="A8" s="59"/>
      <c r="B8" s="22" t="s">
        <v>31</v>
      </c>
      <c r="C8" s="37">
        <v>0.5</v>
      </c>
      <c r="D8" s="38">
        <f t="shared" si="0"/>
        <v>1</v>
      </c>
    </row>
    <row r="9" spans="1:6" ht="15" thickBot="1" x14ac:dyDescent="0.4">
      <c r="A9" s="59"/>
      <c r="B9" s="32" t="s">
        <v>11</v>
      </c>
      <c r="C9" s="39">
        <f>C10-SUM(C2:C8)</f>
        <v>2.6000000000000014</v>
      </c>
      <c r="D9" s="40">
        <f t="shared" si="0"/>
        <v>5.2000000000000028</v>
      </c>
    </row>
    <row r="10" spans="1:6" x14ac:dyDescent="0.35">
      <c r="B10" s="6" t="s">
        <v>1</v>
      </c>
      <c r="C10" s="1">
        <v>20</v>
      </c>
      <c r="D10" s="1"/>
    </row>
    <row r="11" spans="1:6" x14ac:dyDescent="0.35">
      <c r="C11" s="1">
        <f>SUM(C3:C9)</f>
        <v>10.000000000000002</v>
      </c>
      <c r="D11" s="34" t="s">
        <v>14</v>
      </c>
    </row>
  </sheetData>
  <mergeCells count="1">
    <mergeCell ref="A3:A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17FD5-B2C4-432A-BDE7-2DE72BF88D0B}">
  <dimension ref="B1:G36"/>
  <sheetViews>
    <sheetView workbookViewId="0">
      <selection activeCell="D35" sqref="D35"/>
    </sheetView>
  </sheetViews>
  <sheetFormatPr defaultRowHeight="14.5" x14ac:dyDescent="0.35"/>
  <cols>
    <col min="2" max="2" width="21.54296875" customWidth="1"/>
  </cols>
  <sheetData>
    <row r="1" spans="2:7" ht="20.25" customHeight="1" x14ac:dyDescent="0.5">
      <c r="B1" s="45" t="s">
        <v>46</v>
      </c>
      <c r="C1" t="s">
        <v>44</v>
      </c>
    </row>
    <row r="2" spans="2:7" x14ac:dyDescent="0.35">
      <c r="C2" s="1" t="s">
        <v>36</v>
      </c>
      <c r="D2" t="s">
        <v>37</v>
      </c>
      <c r="E2" t="s">
        <v>5</v>
      </c>
    </row>
    <row r="3" spans="2:7" x14ac:dyDescent="0.35">
      <c r="B3" s="1" t="s">
        <v>45</v>
      </c>
      <c r="C3">
        <v>25</v>
      </c>
      <c r="D3">
        <f>$D$8/$C$8*C3</f>
        <v>5</v>
      </c>
      <c r="E3">
        <f>D3*$E$9</f>
        <v>55</v>
      </c>
    </row>
    <row r="4" spans="2:7" x14ac:dyDescent="0.35">
      <c r="B4" s="1" t="s">
        <v>39</v>
      </c>
      <c r="C4">
        <v>1</v>
      </c>
      <c r="D4">
        <f>$D$8/$C$8*C4</f>
        <v>0.2</v>
      </c>
      <c r="E4">
        <f>D4*$E$9</f>
        <v>2.2000000000000002</v>
      </c>
    </row>
    <row r="5" spans="2:7" x14ac:dyDescent="0.35">
      <c r="B5" s="1" t="s">
        <v>40</v>
      </c>
      <c r="C5">
        <v>1</v>
      </c>
      <c r="D5">
        <f>$D$8/$C$8*C5</f>
        <v>0.2</v>
      </c>
      <c r="E5">
        <f>D5*$E$9</f>
        <v>2.2000000000000002</v>
      </c>
    </row>
    <row r="6" spans="2:7" x14ac:dyDescent="0.35">
      <c r="B6" s="1" t="s">
        <v>41</v>
      </c>
      <c r="C6">
        <v>10</v>
      </c>
      <c r="D6">
        <f>$D$8/$C$8*C6</f>
        <v>2</v>
      </c>
    </row>
    <row r="7" spans="2:7" x14ac:dyDescent="0.35">
      <c r="B7" s="1" t="s">
        <v>11</v>
      </c>
      <c r="C7">
        <f>C8-SUM(C3:C6)</f>
        <v>13</v>
      </c>
      <c r="D7">
        <f>$D$8/$C$8*C7</f>
        <v>2.6</v>
      </c>
      <c r="E7">
        <f>D7*$E$9</f>
        <v>28.6</v>
      </c>
    </row>
    <row r="8" spans="2:7" x14ac:dyDescent="0.35">
      <c r="B8" s="1" t="s">
        <v>1</v>
      </c>
      <c r="C8">
        <v>50</v>
      </c>
      <c r="D8">
        <v>10</v>
      </c>
      <c r="E8">
        <f>D8*$E$9</f>
        <v>110</v>
      </c>
    </row>
    <row r="9" spans="2:7" x14ac:dyDescent="0.35">
      <c r="B9" s="1"/>
      <c r="D9" s="35" t="s">
        <v>42</v>
      </c>
      <c r="E9">
        <v>11</v>
      </c>
    </row>
    <row r="10" spans="2:7" x14ac:dyDescent="0.35">
      <c r="B10" s="1"/>
      <c r="D10" s="35" t="s">
        <v>43</v>
      </c>
      <c r="E10">
        <f>SUM(E3:E7)/E9</f>
        <v>8</v>
      </c>
    </row>
    <row r="11" spans="2:7" x14ac:dyDescent="0.35">
      <c r="B11" s="1"/>
      <c r="C11" s="1"/>
      <c r="D11" s="1"/>
      <c r="E11" s="1"/>
      <c r="F11" s="1"/>
      <c r="G11" s="1"/>
    </row>
    <row r="14" spans="2:7" ht="21" x14ac:dyDescent="0.5">
      <c r="B14" s="45" t="s">
        <v>47</v>
      </c>
      <c r="C14" t="s">
        <v>48</v>
      </c>
    </row>
    <row r="15" spans="2:7" x14ac:dyDescent="0.35">
      <c r="C15" s="1" t="s">
        <v>36</v>
      </c>
      <c r="D15" t="s">
        <v>37</v>
      </c>
      <c r="E15" t="s">
        <v>5</v>
      </c>
    </row>
    <row r="16" spans="2:7" x14ac:dyDescent="0.35">
      <c r="B16" s="1" t="s">
        <v>38</v>
      </c>
      <c r="C16">
        <v>25</v>
      </c>
      <c r="D16">
        <f>$D$8/$C$8*C16</f>
        <v>5</v>
      </c>
      <c r="E16">
        <f>D16*$E$22</f>
        <v>27.5</v>
      </c>
    </row>
    <row r="17" spans="2:6" x14ac:dyDescent="0.35">
      <c r="B17" s="1" t="s">
        <v>39</v>
      </c>
      <c r="C17">
        <v>1</v>
      </c>
      <c r="D17">
        <f>$D$8/$C$8*C17</f>
        <v>0.2</v>
      </c>
      <c r="E17">
        <f t="shared" ref="E17:E18" si="0">D17*$E$22</f>
        <v>1.1000000000000001</v>
      </c>
    </row>
    <row r="18" spans="2:6" x14ac:dyDescent="0.35">
      <c r="B18" s="1" t="s">
        <v>40</v>
      </c>
      <c r="C18">
        <v>1</v>
      </c>
      <c r="D18">
        <f>$D$8/$C$8*C18</f>
        <v>0.2</v>
      </c>
      <c r="E18">
        <f t="shared" si="0"/>
        <v>1.1000000000000001</v>
      </c>
    </row>
    <row r="19" spans="2:6" x14ac:dyDescent="0.35">
      <c r="B19" s="1" t="s">
        <v>41</v>
      </c>
      <c r="C19">
        <v>10</v>
      </c>
      <c r="D19">
        <f>$D$8/$C$8*C19</f>
        <v>2</v>
      </c>
    </row>
    <row r="20" spans="2:6" x14ac:dyDescent="0.35">
      <c r="B20" s="1" t="s">
        <v>11</v>
      </c>
      <c r="C20">
        <f>C21-SUM(C16:C19)</f>
        <v>13</v>
      </c>
      <c r="D20">
        <f>$D$8/$C$8*C20</f>
        <v>2.6</v>
      </c>
      <c r="E20">
        <f>D20*$E$22</f>
        <v>14.3</v>
      </c>
    </row>
    <row r="21" spans="2:6" x14ac:dyDescent="0.35">
      <c r="B21" s="1" t="s">
        <v>1</v>
      </c>
      <c r="C21">
        <v>50</v>
      </c>
      <c r="D21">
        <v>10</v>
      </c>
      <c r="E21">
        <f>D21*$E$22</f>
        <v>55</v>
      </c>
    </row>
    <row r="22" spans="2:6" x14ac:dyDescent="0.35">
      <c r="B22" s="1"/>
      <c r="D22" s="35" t="s">
        <v>42</v>
      </c>
      <c r="E22">
        <v>5.5</v>
      </c>
    </row>
    <row r="23" spans="2:6" x14ac:dyDescent="0.35">
      <c r="B23" s="1"/>
      <c r="D23" s="35" t="s">
        <v>43</v>
      </c>
      <c r="E23">
        <f>SUM(E16:E20)/E22</f>
        <v>8</v>
      </c>
    </row>
    <row r="24" spans="2:6" x14ac:dyDescent="0.35">
      <c r="B24" s="1"/>
      <c r="C24" s="1"/>
      <c r="D24" s="1"/>
      <c r="E24" s="1"/>
      <c r="F24" s="1"/>
    </row>
    <row r="25" spans="2:6" x14ac:dyDescent="0.35">
      <c r="B25" s="7"/>
    </row>
    <row r="26" spans="2:6" x14ac:dyDescent="0.35">
      <c r="B26" s="35"/>
    </row>
    <row r="27" spans="2:6" x14ac:dyDescent="0.35">
      <c r="B27" s="35"/>
    </row>
    <row r="28" spans="2:6" x14ac:dyDescent="0.35">
      <c r="B28" s="35"/>
    </row>
    <row r="29" spans="2:6" x14ac:dyDescent="0.35">
      <c r="B29" s="35"/>
    </row>
    <row r="30" spans="2:6" x14ac:dyDescent="0.35">
      <c r="B30" s="35"/>
    </row>
    <row r="31" spans="2:6" x14ac:dyDescent="0.35">
      <c r="B31" s="35"/>
    </row>
    <row r="32" spans="2:6" x14ac:dyDescent="0.35">
      <c r="B32" s="35"/>
    </row>
    <row r="33" spans="2:2" x14ac:dyDescent="0.35">
      <c r="B33" s="35"/>
    </row>
    <row r="34" spans="2:2" x14ac:dyDescent="0.35">
      <c r="B34" s="35"/>
    </row>
    <row r="35" spans="2:2" x14ac:dyDescent="0.35">
      <c r="B35" s="35"/>
    </row>
    <row r="36" spans="2:2" x14ac:dyDescent="0.35">
      <c r="B36" s="3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F462A-E923-4E90-BCA5-8F54D8A10FDF}">
  <sheetPr>
    <pageSetUpPr fitToPage="1"/>
  </sheetPr>
  <dimension ref="B2:H19"/>
  <sheetViews>
    <sheetView tabSelected="1" zoomScaleNormal="100" workbookViewId="0">
      <selection activeCell="D12" sqref="D12"/>
    </sheetView>
  </sheetViews>
  <sheetFormatPr defaultColWidth="8.7265625" defaultRowHeight="14.5" x14ac:dyDescent="0.35"/>
  <cols>
    <col min="1" max="1" width="8.7265625" style="47"/>
    <col min="2" max="2" width="19.26953125" style="47" customWidth="1"/>
    <col min="3" max="5" width="8.7265625" style="47"/>
    <col min="6" max="6" width="11.54296875" style="47" customWidth="1"/>
    <col min="7" max="16384" width="8.7265625" style="47"/>
  </cols>
  <sheetData>
    <row r="2" spans="2:8" ht="21" x14ac:dyDescent="0.5">
      <c r="B2" s="46" t="s">
        <v>49</v>
      </c>
      <c r="C2" s="47" t="s">
        <v>44</v>
      </c>
    </row>
    <row r="3" spans="2:8" x14ac:dyDescent="0.35">
      <c r="C3" s="48" t="s">
        <v>36</v>
      </c>
      <c r="D3" s="47" t="s">
        <v>37</v>
      </c>
      <c r="E3" s="47" t="s">
        <v>5</v>
      </c>
      <c r="H3" s="48"/>
    </row>
    <row r="4" spans="2:8" x14ac:dyDescent="0.35">
      <c r="B4" s="48" t="s">
        <v>45</v>
      </c>
      <c r="C4" s="47">
        <v>25</v>
      </c>
      <c r="D4" s="47">
        <f>$D$9/$C$9*C4</f>
        <v>25</v>
      </c>
      <c r="E4" s="47">
        <f>D4*$E$10</f>
        <v>50</v>
      </c>
    </row>
    <row r="5" spans="2:8" x14ac:dyDescent="0.35">
      <c r="B5" s="48" t="s">
        <v>39</v>
      </c>
      <c r="C5" s="47">
        <v>1</v>
      </c>
      <c r="D5" s="47">
        <f>$D$9/$C$9*C5</f>
        <v>1</v>
      </c>
    </row>
    <row r="6" spans="2:8" x14ac:dyDescent="0.35">
      <c r="B6" s="48" t="s">
        <v>40</v>
      </c>
      <c r="C6" s="47">
        <v>1</v>
      </c>
      <c r="D6" s="47">
        <f>$D$9/$C$9*C6</f>
        <v>1</v>
      </c>
      <c r="E6" s="47">
        <f>D6*$E$10</f>
        <v>2</v>
      </c>
    </row>
    <row r="7" spans="2:8" x14ac:dyDescent="0.35">
      <c r="B7" s="48" t="s">
        <v>41</v>
      </c>
      <c r="C7" s="47">
        <v>10</v>
      </c>
      <c r="D7" s="47">
        <f>$D$9/$C$9*C7</f>
        <v>10</v>
      </c>
    </row>
    <row r="8" spans="2:8" x14ac:dyDescent="0.35">
      <c r="B8" s="48" t="s">
        <v>11</v>
      </c>
      <c r="C8" s="47">
        <f>C9-SUM(C4:C7)</f>
        <v>13</v>
      </c>
      <c r="D8" s="47">
        <f>$D$9/$C$9*C8</f>
        <v>13</v>
      </c>
      <c r="E8" s="47">
        <f>D8*$E$10</f>
        <v>26</v>
      </c>
    </row>
    <row r="9" spans="2:8" x14ac:dyDescent="0.35">
      <c r="B9" s="48" t="s">
        <v>1</v>
      </c>
      <c r="C9" s="47">
        <v>50</v>
      </c>
      <c r="D9" s="47">
        <v>50</v>
      </c>
      <c r="E9" s="47">
        <f>D9*$E$10</f>
        <v>100</v>
      </c>
    </row>
    <row r="10" spans="2:8" x14ac:dyDescent="0.35">
      <c r="B10" s="48"/>
      <c r="D10" s="49" t="s">
        <v>42</v>
      </c>
      <c r="E10" s="47">
        <v>2</v>
      </c>
    </row>
    <row r="11" spans="2:8" x14ac:dyDescent="0.35">
      <c r="B11" s="48"/>
      <c r="D11" s="49" t="s">
        <v>43</v>
      </c>
      <c r="E11" s="47">
        <f>SUM(E4:E8)/E10</f>
        <v>39</v>
      </c>
    </row>
    <row r="12" spans="2:8" x14ac:dyDescent="0.35">
      <c r="B12" s="48"/>
      <c r="C12" s="48"/>
      <c r="D12" s="48"/>
      <c r="E12" s="48"/>
      <c r="F12" s="48"/>
      <c r="G12" s="48"/>
      <c r="H12" s="48"/>
    </row>
    <row r="13" spans="2:8" x14ac:dyDescent="0.35">
      <c r="B13" s="50"/>
    </row>
    <row r="14" spans="2:8" x14ac:dyDescent="0.35">
      <c r="B14" s="49"/>
    </row>
    <row r="15" spans="2:8" x14ac:dyDescent="0.35">
      <c r="B15" s="49"/>
      <c r="E15" s="51"/>
      <c r="F15" s="52"/>
      <c r="H15" s="48"/>
    </row>
    <row r="16" spans="2:8" x14ac:dyDescent="0.35">
      <c r="B16" s="49"/>
      <c r="E16" s="53"/>
      <c r="F16" s="52"/>
      <c r="H16" s="48"/>
    </row>
    <row r="17" spans="2:8" x14ac:dyDescent="0.35">
      <c r="B17" s="49"/>
      <c r="E17" s="51"/>
      <c r="F17" s="52"/>
      <c r="H17" s="48"/>
    </row>
    <row r="18" spans="2:8" x14ac:dyDescent="0.35">
      <c r="B18" s="49"/>
      <c r="E18" s="53"/>
      <c r="F18" s="52"/>
    </row>
    <row r="19" spans="2:8" x14ac:dyDescent="0.35">
      <c r="B19" s="49"/>
      <c r="E19" s="51"/>
      <c r="F19" s="5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RT1</vt:lpstr>
      <vt:lpstr>4. RT2</vt:lpstr>
      <vt:lpstr>5.1 Trial PCR</vt:lpstr>
      <vt:lpstr>5.2 final PCR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Culviner, Peter H</dc:creator>
  <cp:lastModifiedBy>Peter Culviner</cp:lastModifiedBy>
  <dcterms:created xsi:type="dcterms:W3CDTF">2015-06-05T18:17:20Z</dcterms:created>
  <dcterms:modified xsi:type="dcterms:W3CDTF">2021-06-07T14:47:18Z</dcterms:modified>
</cp:coreProperties>
</file>