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itHub\Pathfinder\"/>
    </mc:Choice>
  </mc:AlternateContent>
  <xr:revisionPtr revIDLastSave="0" documentId="13_ncr:1_{E99F8B9F-A341-4E1B-82ED-D899ECB132B7}" xr6:coauthVersionLast="43" xr6:coauthVersionMax="43" xr10:uidLastSave="{00000000-0000-0000-0000-000000000000}"/>
  <bookViews>
    <workbookView xWindow="-108" yWindow="-108" windowWidth="23256" windowHeight="12576" activeTab="1" xr2:uid="{20E60837-8AB0-4DB2-9446-7117E09BC013}"/>
  </bookViews>
  <sheets>
    <sheet name="Mass Budget" sheetId="2" r:id="rId1"/>
    <sheet name="Trade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1" i="2"/>
  <c r="F8" i="2"/>
  <c r="F14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3" i="2"/>
  <c r="F4" i="2"/>
  <c r="F5" i="2"/>
  <c r="F6" i="2"/>
  <c r="F7" i="2"/>
  <c r="F9" i="2"/>
  <c r="F10" i="2"/>
  <c r="F12" i="2"/>
  <c r="F13" i="2"/>
  <c r="F2" i="2"/>
  <c r="H3" i="2" l="1"/>
  <c r="H6" i="2" s="1"/>
</calcChain>
</file>

<file path=xl/sharedStrings.xml><?xml version="1.0" encoding="utf-8"?>
<sst xmlns="http://schemas.openxmlformats.org/spreadsheetml/2006/main" count="72" uniqueCount="69">
  <si>
    <t>Qty</t>
  </si>
  <si>
    <t>Unit Weight (g)</t>
  </si>
  <si>
    <t>Specific Item</t>
  </si>
  <si>
    <t>Item Category</t>
  </si>
  <si>
    <t>ESC</t>
  </si>
  <si>
    <t>Battery</t>
  </si>
  <si>
    <t>Zippy 3s 2200 mAh</t>
  </si>
  <si>
    <t>4 in 1 55A Pro ESC</t>
  </si>
  <si>
    <t>Flight Controller</t>
  </si>
  <si>
    <t>Lumenier Lux F7</t>
  </si>
  <si>
    <t>Receiver</t>
  </si>
  <si>
    <t>Camera</t>
  </si>
  <si>
    <t>VTX</t>
  </si>
  <si>
    <t>Propellers</t>
  </si>
  <si>
    <t>Motors</t>
  </si>
  <si>
    <t>EMAX ECO 2207, 1700 kv</t>
  </si>
  <si>
    <t>(Generic, ask John)</t>
  </si>
  <si>
    <t>Antenna</t>
  </si>
  <si>
    <t>(Generic)</t>
  </si>
  <si>
    <t>(Generic, 7x4)</t>
  </si>
  <si>
    <t>(Generic, FrSky SBUS)</t>
  </si>
  <si>
    <t>Type</t>
  </si>
  <si>
    <t>Electrical</t>
  </si>
  <si>
    <t>Mechanical</t>
  </si>
  <si>
    <t>Misc. Wiring / Fudge Factor</t>
  </si>
  <si>
    <t>All-Up Weight (g)</t>
  </si>
  <si>
    <t>Total Weight (g)</t>
  </si>
  <si>
    <t>Battery Mass Fraction</t>
  </si>
  <si>
    <t>Servos</t>
  </si>
  <si>
    <t>Motor Mounts</t>
  </si>
  <si>
    <t>Printed</t>
  </si>
  <si>
    <t>Wing, Composite Sheet</t>
  </si>
  <si>
    <t>Wing, Hinged foam + CF spar</t>
  </si>
  <si>
    <t>Kevlar, FG, or CF?</t>
  </si>
  <si>
    <t>Key Trades</t>
  </si>
  <si>
    <t>Wing Construction</t>
  </si>
  <si>
    <t>Composite Sheet</t>
  </si>
  <si>
    <t>Foam with hinge</t>
  </si>
  <si>
    <t>Propeller Location</t>
  </si>
  <si>
    <t>Forward</t>
  </si>
  <si>
    <t>Aft</t>
  </si>
  <si>
    <t>Single center hinge</t>
  </si>
  <si>
    <t>Single off-center hinge</t>
  </si>
  <si>
    <t>Two off-center hinges</t>
  </si>
  <si>
    <t>Detach (slide off of spar)</t>
  </si>
  <si>
    <t>Folding Mechanism</t>
  </si>
  <si>
    <t>Control Mechanism</t>
  </si>
  <si>
    <t>Servo on motors</t>
  </si>
  <si>
    <t>Blown surfaces</t>
  </si>
  <si>
    <t>Swashplateless props</t>
  </si>
  <si>
    <t>Pros</t>
  </si>
  <si>
    <t>Cons</t>
  </si>
  <si>
    <t>Durability</t>
  </si>
  <si>
    <t>Aerodynamics, aeroelasticity, effort to lay up</t>
  </si>
  <si>
    <t>Durability, simplicity, weight, packing</t>
  </si>
  <si>
    <t>Known</t>
  </si>
  <si>
    <t>Splits electronics</t>
  </si>
  <si>
    <t>Symmetry, simplicity</t>
  </si>
  <si>
    <t>Simplicity</t>
  </si>
  <si>
    <t>Extra mechanisms</t>
  </si>
  <si>
    <t>Symmetry, better packing</t>
  </si>
  <si>
    <t>Slop/backlash</t>
  </si>
  <si>
    <t>Better packing?</t>
  </si>
  <si>
    <t>Better for servo on motors</t>
  </si>
  <si>
    <t>Better for blown surfaces, better for takeoff (ground or hand-launched)</t>
  </si>
  <si>
    <t>Unproven, difficult, not robust</t>
  </si>
  <si>
    <t>Lightweight, simple</t>
  </si>
  <si>
    <t>Less durable</t>
  </si>
  <si>
    <t>Inertial/gyroscopic effects for stabilization (Hermes), have to figure out 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</si>
</sst>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">
    <xf numFmtId="0" fontId="0" fillId="0" borderId="0" xfId="0"/>
    <xf numFmtId="0" fontId="2" fillId="3" borderId="0" xfId="2"/>
    <xf numFmtId="0" fontId="1" fillId="2" borderId="0" xfId="1"/>
    <xf numFmtId="0" fontId="3" fillId="4" borderId="1" xfId="3"/>
    <xf numFmtId="164" fontId="3" fillId="4" borderId="1" xfId="3" applyNumberFormat="1"/>
  </cellXfs>
  <cellStyles count="4">
    <cellStyle name="Bad" xfId="2" builtinId="27"/>
    <cellStyle name="Calculation" xfId="3" builtinId="22"/>
    <cellStyle name="Good" xfId="1" builtinId="26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FC0BF92-1600-4896-8395-13D860FF5737}" name="Table13" displayName="Table13" ref="B1:F45" totalsRowShown="0">
  <autoFilter ref="B1:F45" xr:uid="{A04DDE20-4EB0-4F20-854C-F4F1437AC0A8}"/>
  <tableColumns count="5">
    <tableColumn id="1" xr3:uid="{C07A1E4C-3BE6-4D41-A119-AFEA3F4B5D6E}" name="Item Category"/>
    <tableColumn id="5" xr3:uid="{28A64FFE-291C-4A14-A5D0-EF5EF5994F24}" name="Specific Item"/>
    <tableColumn id="2" xr3:uid="{E1BF4058-54B5-4062-8601-C5629A8BE391}" name="Unit Weight (g)"/>
    <tableColumn id="3" xr3:uid="{C944DCA4-E9FB-4EA7-AF3A-0BCB7679F0AB}" name="Qty"/>
    <tableColumn id="4" xr3:uid="{C6CA3133-A3E2-4B35-8A21-6D5986423B77}" name="Total Weight (g)" dataDxfId="0">
      <calculatedColumnFormula>Table13[[#This Row],[Qty]]*Table13[[#This Row],[Unit Weight (g)]]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C1F8E-29E3-436C-A92E-F73063C67070}">
  <dimension ref="A1:H45"/>
  <sheetViews>
    <sheetView zoomScale="126" zoomScaleNormal="126" workbookViewId="0">
      <selection activeCell="C17" sqref="C17"/>
    </sheetView>
  </sheetViews>
  <sheetFormatPr defaultRowHeight="14.4" x14ac:dyDescent="0.3"/>
  <cols>
    <col min="1" max="1" width="10.33203125" bestFit="1" customWidth="1"/>
    <col min="2" max="3" width="21.6640625" customWidth="1"/>
    <col min="4" max="4" width="14.5546875" customWidth="1"/>
    <col min="5" max="5" width="11" customWidth="1"/>
    <col min="6" max="6" width="14.6640625" bestFit="1" customWidth="1"/>
    <col min="8" max="8" width="19.109375" bestFit="1" customWidth="1"/>
  </cols>
  <sheetData>
    <row r="1" spans="1:8" x14ac:dyDescent="0.3">
      <c r="A1" t="s">
        <v>21</v>
      </c>
      <c r="B1" t="s">
        <v>3</v>
      </c>
      <c r="C1" t="s">
        <v>2</v>
      </c>
      <c r="D1" t="s">
        <v>1</v>
      </c>
      <c r="E1" t="s">
        <v>0</v>
      </c>
      <c r="F1" t="s">
        <v>26</v>
      </c>
    </row>
    <row r="2" spans="1:8" x14ac:dyDescent="0.3">
      <c r="A2" t="s">
        <v>22</v>
      </c>
      <c r="B2" t="s">
        <v>5</v>
      </c>
      <c r="C2" t="s">
        <v>6</v>
      </c>
      <c r="D2">
        <v>180</v>
      </c>
      <c r="E2">
        <v>1</v>
      </c>
      <c r="F2">
        <f>Table13[Unit Weight (g)]*Table13[Qty]</f>
        <v>180</v>
      </c>
      <c r="H2" s="3" t="s">
        <v>25</v>
      </c>
    </row>
    <row r="3" spans="1:8" x14ac:dyDescent="0.3">
      <c r="B3" t="s">
        <v>4</v>
      </c>
      <c r="C3" t="s">
        <v>7</v>
      </c>
      <c r="D3">
        <v>33</v>
      </c>
      <c r="E3">
        <v>1</v>
      </c>
      <c r="F3">
        <f>Table13[Unit Weight (g)]*Table13[Qty]</f>
        <v>33</v>
      </c>
      <c r="H3" s="3">
        <f>SUM(F:F)</f>
        <v>453</v>
      </c>
    </row>
    <row r="4" spans="1:8" x14ac:dyDescent="0.3">
      <c r="B4" t="s">
        <v>8</v>
      </c>
      <c r="C4" t="s">
        <v>9</v>
      </c>
      <c r="D4">
        <v>5</v>
      </c>
      <c r="E4">
        <v>1</v>
      </c>
      <c r="F4">
        <f>Table13[Unit Weight (g)]*Table13[Qty]</f>
        <v>5</v>
      </c>
    </row>
    <row r="5" spans="1:8" x14ac:dyDescent="0.3">
      <c r="B5" t="s">
        <v>10</v>
      </c>
      <c r="C5" t="s">
        <v>20</v>
      </c>
      <c r="D5">
        <v>5</v>
      </c>
      <c r="E5">
        <v>1</v>
      </c>
      <c r="F5">
        <f>Table13[Unit Weight (g)]*Table13[Qty]</f>
        <v>5</v>
      </c>
      <c r="H5" s="3" t="s">
        <v>27</v>
      </c>
    </row>
    <row r="6" spans="1:8" x14ac:dyDescent="0.3">
      <c r="B6" t="s">
        <v>11</v>
      </c>
      <c r="C6" t="s">
        <v>16</v>
      </c>
      <c r="D6">
        <v>5</v>
      </c>
      <c r="E6">
        <v>1</v>
      </c>
      <c r="F6">
        <f>Table13[Unit Weight (g)]*Table13[Qty]</f>
        <v>5</v>
      </c>
      <c r="H6" s="4">
        <f>F2/H3</f>
        <v>0.39735099337748342</v>
      </c>
    </row>
    <row r="7" spans="1:8" x14ac:dyDescent="0.3">
      <c r="B7" t="s">
        <v>12</v>
      </c>
      <c r="C7" t="s">
        <v>16</v>
      </c>
      <c r="D7">
        <v>8</v>
      </c>
      <c r="E7">
        <v>1</v>
      </c>
      <c r="F7">
        <f>Table13[Unit Weight (g)]*Table13[Qty]</f>
        <v>8</v>
      </c>
    </row>
    <row r="8" spans="1:8" x14ac:dyDescent="0.3">
      <c r="B8" t="s">
        <v>17</v>
      </c>
      <c r="C8" t="s">
        <v>16</v>
      </c>
      <c r="D8">
        <v>3</v>
      </c>
      <c r="E8">
        <v>1</v>
      </c>
      <c r="F8">
        <f>Table13[[#This Row],[Qty]]*Table13[[#This Row],[Unit Weight (g)]]</f>
        <v>3</v>
      </c>
    </row>
    <row r="9" spans="1:8" x14ac:dyDescent="0.3">
      <c r="B9" t="s">
        <v>14</v>
      </c>
      <c r="C9" t="s">
        <v>15</v>
      </c>
      <c r="D9">
        <v>35</v>
      </c>
      <c r="E9">
        <v>2</v>
      </c>
      <c r="F9">
        <f>Table13[Unit Weight (g)]*Table13[Qty]</f>
        <v>70</v>
      </c>
    </row>
    <row r="10" spans="1:8" x14ac:dyDescent="0.3">
      <c r="B10" t="s">
        <v>13</v>
      </c>
      <c r="C10" t="s">
        <v>19</v>
      </c>
      <c r="D10">
        <v>3</v>
      </c>
      <c r="E10">
        <v>2</v>
      </c>
      <c r="F10">
        <f>Table13[Unit Weight (g)]*Table13[Qty]</f>
        <v>6</v>
      </c>
    </row>
    <row r="11" spans="1:8" x14ac:dyDescent="0.3">
      <c r="B11" t="s">
        <v>28</v>
      </c>
      <c r="C11" t="s">
        <v>18</v>
      </c>
      <c r="D11">
        <v>9</v>
      </c>
      <c r="E11">
        <v>2</v>
      </c>
      <c r="F11">
        <f>Table13[[#This Row],[Qty]]*Table13[[#This Row],[Unit Weight (g)]]</f>
        <v>18</v>
      </c>
    </row>
    <row r="12" spans="1:8" x14ac:dyDescent="0.3">
      <c r="B12" t="s">
        <v>24</v>
      </c>
      <c r="D12">
        <v>10</v>
      </c>
      <c r="E12">
        <v>1</v>
      </c>
      <c r="F12">
        <f>Table13[Unit Weight (g)]*Table13[Qty]</f>
        <v>10</v>
      </c>
    </row>
    <row r="13" spans="1:8" x14ac:dyDescent="0.3">
      <c r="F13">
        <f>Table13[Unit Weight (g)]*Table13[Qty]</f>
        <v>0</v>
      </c>
    </row>
    <row r="14" spans="1:8" x14ac:dyDescent="0.3">
      <c r="A14" t="s">
        <v>23</v>
      </c>
      <c r="B14" t="s">
        <v>31</v>
      </c>
      <c r="C14" t="s">
        <v>33</v>
      </c>
      <c r="D14">
        <v>100</v>
      </c>
      <c r="E14">
        <v>1</v>
      </c>
      <c r="F14">
        <f>Table13[Unit Weight (g)]*Table13[Qty]</f>
        <v>100</v>
      </c>
    </row>
    <row r="15" spans="1:8" x14ac:dyDescent="0.3">
      <c r="B15" t="s">
        <v>32</v>
      </c>
      <c r="E15">
        <v>0</v>
      </c>
      <c r="F15">
        <f>Table13[[#This Row],[Qty]]*Table13[[#This Row],[Unit Weight (g)]]</f>
        <v>0</v>
      </c>
    </row>
    <row r="16" spans="1:8" x14ac:dyDescent="0.3">
      <c r="F16">
        <f>Table13[[#This Row],[Qty]]*Table13[[#This Row],[Unit Weight (g)]]</f>
        <v>0</v>
      </c>
    </row>
    <row r="17" spans="2:6" x14ac:dyDescent="0.3">
      <c r="F17">
        <f>Table13[[#This Row],[Qty]]*Table13[[#This Row],[Unit Weight (g)]]</f>
        <v>0</v>
      </c>
    </row>
    <row r="18" spans="2:6" x14ac:dyDescent="0.3">
      <c r="B18" t="s">
        <v>29</v>
      </c>
      <c r="C18" t="s">
        <v>30</v>
      </c>
      <c r="D18">
        <v>5</v>
      </c>
      <c r="E18">
        <v>2</v>
      </c>
      <c r="F18">
        <f>Table13[Unit Weight (g)]*Table13[Qty]</f>
        <v>10</v>
      </c>
    </row>
    <row r="19" spans="2:6" x14ac:dyDescent="0.3">
      <c r="F19">
        <f>Table13[Unit Weight (g)]*Table13[Qty]</f>
        <v>0</v>
      </c>
    </row>
    <row r="20" spans="2:6" x14ac:dyDescent="0.3">
      <c r="F20">
        <f>Table13[Unit Weight (g)]*Table13[Qty]</f>
        <v>0</v>
      </c>
    </row>
    <row r="21" spans="2:6" x14ac:dyDescent="0.3">
      <c r="F21">
        <f>Table13[Unit Weight (g)]*Table13[Qty]</f>
        <v>0</v>
      </c>
    </row>
    <row r="22" spans="2:6" x14ac:dyDescent="0.3">
      <c r="F22">
        <f>Table13[Unit Weight (g)]*Table13[Qty]</f>
        <v>0</v>
      </c>
    </row>
    <row r="23" spans="2:6" x14ac:dyDescent="0.3">
      <c r="F23">
        <f>Table13[Unit Weight (g)]*Table13[Qty]</f>
        <v>0</v>
      </c>
    </row>
    <row r="24" spans="2:6" x14ac:dyDescent="0.3">
      <c r="F24">
        <f>Table13[Unit Weight (g)]*Table13[Qty]</f>
        <v>0</v>
      </c>
    </row>
    <row r="25" spans="2:6" x14ac:dyDescent="0.3">
      <c r="F25">
        <f>Table13[Unit Weight (g)]*Table13[Qty]</f>
        <v>0</v>
      </c>
    </row>
    <row r="26" spans="2:6" x14ac:dyDescent="0.3">
      <c r="F26">
        <f>Table13[Unit Weight (g)]*Table13[Qty]</f>
        <v>0</v>
      </c>
    </row>
    <row r="27" spans="2:6" x14ac:dyDescent="0.3">
      <c r="F27">
        <f>Table13[Unit Weight (g)]*Table13[Qty]</f>
        <v>0</v>
      </c>
    </row>
    <row r="28" spans="2:6" x14ac:dyDescent="0.3">
      <c r="F28">
        <f>Table13[Unit Weight (g)]*Table13[Qty]</f>
        <v>0</v>
      </c>
    </row>
    <row r="29" spans="2:6" x14ac:dyDescent="0.3">
      <c r="F29">
        <f>Table13[Unit Weight (g)]*Table13[Qty]</f>
        <v>0</v>
      </c>
    </row>
    <row r="30" spans="2:6" x14ac:dyDescent="0.3">
      <c r="F30">
        <f>Table13[Unit Weight (g)]*Table13[Qty]</f>
        <v>0</v>
      </c>
    </row>
    <row r="31" spans="2:6" x14ac:dyDescent="0.3">
      <c r="F31">
        <f>Table13[Unit Weight (g)]*Table13[Qty]</f>
        <v>0</v>
      </c>
    </row>
    <row r="32" spans="2:6" x14ac:dyDescent="0.3">
      <c r="F32">
        <f>Table13[Unit Weight (g)]*Table13[Qty]</f>
        <v>0</v>
      </c>
    </row>
    <row r="33" spans="6:6" x14ac:dyDescent="0.3">
      <c r="F33">
        <f>Table13[Unit Weight (g)]*Table13[Qty]</f>
        <v>0</v>
      </c>
    </row>
    <row r="34" spans="6:6" x14ac:dyDescent="0.3">
      <c r="F34">
        <f>Table13[Unit Weight (g)]*Table13[Qty]</f>
        <v>0</v>
      </c>
    </row>
    <row r="35" spans="6:6" x14ac:dyDescent="0.3">
      <c r="F35">
        <f>Table13[Unit Weight (g)]*Table13[Qty]</f>
        <v>0</v>
      </c>
    </row>
    <row r="36" spans="6:6" x14ac:dyDescent="0.3">
      <c r="F36">
        <f>Table13[Unit Weight (g)]*Table13[Qty]</f>
        <v>0</v>
      </c>
    </row>
    <row r="37" spans="6:6" x14ac:dyDescent="0.3">
      <c r="F37">
        <f>Table13[Unit Weight (g)]*Table13[Qty]</f>
        <v>0</v>
      </c>
    </row>
    <row r="38" spans="6:6" x14ac:dyDescent="0.3">
      <c r="F38">
        <f>Table13[Unit Weight (g)]*Table13[Qty]</f>
        <v>0</v>
      </c>
    </row>
    <row r="39" spans="6:6" x14ac:dyDescent="0.3">
      <c r="F39">
        <f>Table13[Unit Weight (g)]*Table13[Qty]</f>
        <v>0</v>
      </c>
    </row>
    <row r="40" spans="6:6" x14ac:dyDescent="0.3">
      <c r="F40">
        <f>Table13[Unit Weight (g)]*Table13[Qty]</f>
        <v>0</v>
      </c>
    </row>
    <row r="41" spans="6:6" x14ac:dyDescent="0.3">
      <c r="F41">
        <f>Table13[Unit Weight (g)]*Table13[Qty]</f>
        <v>0</v>
      </c>
    </row>
    <row r="42" spans="6:6" x14ac:dyDescent="0.3">
      <c r="F42">
        <f>Table13[Unit Weight (g)]*Table13[Qty]</f>
        <v>0</v>
      </c>
    </row>
    <row r="43" spans="6:6" x14ac:dyDescent="0.3">
      <c r="F43">
        <f>Table13[Unit Weight (g)]*Table13[Qty]</f>
        <v>0</v>
      </c>
    </row>
    <row r="44" spans="6:6" x14ac:dyDescent="0.3">
      <c r="F44">
        <f>Table13[Unit Weight (g)]*Table13[Qty]</f>
        <v>0</v>
      </c>
    </row>
    <row r="45" spans="6:6" x14ac:dyDescent="0.3">
      <c r="F45">
        <f>Table13[Unit Weight (g)]*Table13[Qty]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BB61-F0C1-44FF-93BC-3DB91D622514}">
  <dimension ref="A1:D24"/>
  <sheetViews>
    <sheetView tabSelected="1" workbookViewId="0">
      <selection activeCell="A2" sqref="A2"/>
    </sheetView>
  </sheetViews>
  <sheetFormatPr defaultRowHeight="14.4" x14ac:dyDescent="0.3"/>
  <cols>
    <col min="2" max="2" width="24.88671875" bestFit="1" customWidth="1"/>
    <col min="3" max="3" width="46.77734375" style="2" customWidth="1"/>
    <col min="4" max="4" width="46.5546875" style="1" customWidth="1"/>
  </cols>
  <sheetData>
    <row r="1" spans="1:4" x14ac:dyDescent="0.3">
      <c r="A1" t="s">
        <v>34</v>
      </c>
      <c r="C1" s="2" t="s">
        <v>50</v>
      </c>
      <c r="D1" s="1" t="s">
        <v>51</v>
      </c>
    </row>
    <row r="3" spans="1:4" x14ac:dyDescent="0.3">
      <c r="A3" t="s">
        <v>35</v>
      </c>
    </row>
    <row r="4" spans="1:4" x14ac:dyDescent="0.3">
      <c r="B4" t="s">
        <v>36</v>
      </c>
      <c r="C4" s="2" t="s">
        <v>54</v>
      </c>
      <c r="D4" s="1" t="s">
        <v>53</v>
      </c>
    </row>
    <row r="5" spans="1:4" x14ac:dyDescent="0.3">
      <c r="B5" t="s">
        <v>37</v>
      </c>
      <c r="C5" s="2" t="s">
        <v>55</v>
      </c>
      <c r="D5" s="1" t="s">
        <v>52</v>
      </c>
    </row>
    <row r="9" spans="1:4" x14ac:dyDescent="0.3">
      <c r="A9" t="s">
        <v>45</v>
      </c>
    </row>
    <row r="10" spans="1:4" x14ac:dyDescent="0.3">
      <c r="B10" t="s">
        <v>41</v>
      </c>
      <c r="C10" s="2" t="s">
        <v>57</v>
      </c>
      <c r="D10" s="1" t="s">
        <v>56</v>
      </c>
    </row>
    <row r="11" spans="1:4" x14ac:dyDescent="0.3">
      <c r="B11" t="s">
        <v>42</v>
      </c>
      <c r="C11" s="2" t="s">
        <v>58</v>
      </c>
    </row>
    <row r="12" spans="1:4" x14ac:dyDescent="0.3">
      <c r="B12" t="s">
        <v>43</v>
      </c>
      <c r="C12" s="2" t="s">
        <v>60</v>
      </c>
      <c r="D12" s="1" t="s">
        <v>59</v>
      </c>
    </row>
    <row r="13" spans="1:4" x14ac:dyDescent="0.3">
      <c r="B13" t="s">
        <v>44</v>
      </c>
      <c r="C13" s="2" t="s">
        <v>62</v>
      </c>
      <c r="D13" s="1" t="s">
        <v>61</v>
      </c>
    </row>
    <row r="16" spans="1:4" x14ac:dyDescent="0.3">
      <c r="A16" t="s">
        <v>38</v>
      </c>
    </row>
    <row r="17" spans="1:4" x14ac:dyDescent="0.3">
      <c r="B17" t="s">
        <v>39</v>
      </c>
      <c r="C17" s="2" t="s">
        <v>64</v>
      </c>
    </row>
    <row r="18" spans="1:4" x14ac:dyDescent="0.3">
      <c r="B18" t="s">
        <v>40</v>
      </c>
      <c r="C18" s="2" t="s">
        <v>63</v>
      </c>
    </row>
    <row r="21" spans="1:4" x14ac:dyDescent="0.3">
      <c r="A21" t="s">
        <v>46</v>
      </c>
    </row>
    <row r="22" spans="1:4" x14ac:dyDescent="0.3">
      <c r="B22" t="s">
        <v>47</v>
      </c>
      <c r="C22" s="2" t="s">
        <v>52</v>
      </c>
      <c r="D22" s="1" t="s">
        <v>68</v>
      </c>
    </row>
    <row r="23" spans="1:4" x14ac:dyDescent="0.3">
      <c r="B23" t="s">
        <v>48</v>
      </c>
      <c r="D23" s="1" t="s">
        <v>67</v>
      </c>
    </row>
    <row r="24" spans="1:4" x14ac:dyDescent="0.3">
      <c r="B24" t="s">
        <v>49</v>
      </c>
      <c r="C24" s="2" t="s">
        <v>66</v>
      </c>
      <c r="D24" s="1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Mass Budget</vt:lpstr>
      <vt:lpstr>Trades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Sharpe</dc:creator>
  <cp:lastModifiedBy>Peter Sharpe</cp:lastModifiedBy>
  <dcterms:created xsi:type="dcterms:W3CDTF">2019-06-11T23:44:29Z</dcterms:created>
  <dcterms:modified xsi:type="dcterms:W3CDTF">2019-08-12T03:49:17Z</dcterms:modified>
</cp:coreProperties>
</file>