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olar-seaplane-preliminary-sizing\"/>
    </mc:Choice>
  </mc:AlternateContent>
  <xr:revisionPtr revIDLastSave="0" documentId="13_ncr:1_{3BD4579E-CC99-43CB-8538-1F65D0329D56}" xr6:coauthVersionLast="47" xr6:coauthVersionMax="47" xr10:uidLastSave="{00000000-0000-0000-0000-000000000000}"/>
  <bookViews>
    <workbookView xWindow="-108" yWindow="-108" windowWidth="23256" windowHeight="12456" xr2:uid="{76AA5218-FCA4-40D5-9631-27F87B95B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C30" i="1"/>
  <c r="B30" i="1"/>
  <c r="C12" i="1"/>
  <c r="C17" i="1"/>
  <c r="C8" i="1"/>
  <c r="C14" i="1"/>
  <c r="C3" i="1"/>
  <c r="B3" i="1"/>
</calcChain>
</file>

<file path=xl/sharedStrings.xml><?xml version="1.0" encoding="utf-8"?>
<sst xmlns="http://schemas.openxmlformats.org/spreadsheetml/2006/main" count="40" uniqueCount="39">
  <si>
    <t>h_stab</t>
  </si>
  <si>
    <t>v_stab</t>
  </si>
  <si>
    <t>boom</t>
  </si>
  <si>
    <t>motors</t>
  </si>
  <si>
    <t>motor_mounts</t>
  </si>
  <si>
    <t>propellers</t>
  </si>
  <si>
    <t>ESCs</t>
  </si>
  <si>
    <t>fuselage_skin</t>
  </si>
  <si>
    <t>fuselage_bulkheads</t>
  </si>
  <si>
    <t>avionics</t>
  </si>
  <si>
    <t>servos</t>
  </si>
  <si>
    <t>battery</t>
  </si>
  <si>
    <t>MPPTs</t>
  </si>
  <si>
    <t>solar_cells</t>
  </si>
  <si>
    <t>wiring</t>
  </si>
  <si>
    <t>wing_sponsons</t>
  </si>
  <si>
    <t>wing_sponson_mounts</t>
  </si>
  <si>
    <t>glue_weight</t>
  </si>
  <si>
    <t>Component</t>
  </si>
  <si>
    <t>Mass @ Initial Conceptual Design [kg]</t>
  </si>
  <si>
    <t>wing</t>
  </si>
  <si>
    <t>Notes</t>
  </si>
  <si>
    <t>Mass @ Detailed Design (4/8/23) [kg]</t>
  </si>
  <si>
    <t>Includes dogbones</t>
  </si>
  <si>
    <t>unknown</t>
  </si>
  <si>
    <t>no cases</t>
  </si>
  <si>
    <t>BEC for servos</t>
  </si>
  <si>
    <t>fuselage floor</t>
  </si>
  <si>
    <t>fuselage truss</t>
  </si>
  <si>
    <t>avionics box</t>
  </si>
  <si>
    <t>guess</t>
  </si>
  <si>
    <t>control horns</t>
  </si>
  <si>
    <t>pitot probe</t>
  </si>
  <si>
    <t>Total</t>
  </si>
  <si>
    <t>Ratio</t>
  </si>
  <si>
    <t>Analysis of Deviation</t>
  </si>
  <si>
    <t>Not an issue; purchased motors were over-sized</t>
  </si>
  <si>
    <t>Not an issue; overbuilt</t>
  </si>
  <si>
    <t>Used bad propeller model - should validate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</si>
</sst>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7FC8-8400-4147-A587-9229DD938205}">
  <dimension ref="A1:F30"/>
  <sheetViews>
    <sheetView tabSelected="1" workbookViewId="0">
      <selection activeCell="F10" sqref="F10"/>
    </sheetView>
  </sheetViews>
  <sheetFormatPr defaultRowHeight="14.4" x14ac:dyDescent="0.3"/>
  <cols>
    <col min="1" max="1" width="26.33203125" bestFit="1" customWidth="1"/>
    <col min="2" max="2" width="28.33203125" style="2" bestFit="1" customWidth="1"/>
    <col min="3" max="3" width="15.33203125" style="2" bestFit="1" customWidth="1"/>
    <col min="5" max="5" width="8.88671875" style="1"/>
  </cols>
  <sheetData>
    <row r="1" spans="1:6" x14ac:dyDescent="0.3">
      <c r="A1" t="s">
        <v>18</v>
      </c>
      <c r="B1" s="2" t="s">
        <v>19</v>
      </c>
      <c r="C1" s="2" t="s">
        <v>22</v>
      </c>
      <c r="D1" t="s">
        <v>21</v>
      </c>
      <c r="E1" s="1" t="s">
        <v>34</v>
      </c>
      <c r="F1" t="s">
        <v>35</v>
      </c>
    </row>
    <row r="3" spans="1:6" x14ac:dyDescent="0.3">
      <c r="A3" t="s">
        <v>20</v>
      </c>
      <c r="B3" s="2">
        <f>1.059 +1.588</f>
        <v>2.6470000000000002</v>
      </c>
      <c r="C3" s="2">
        <f>0.373+0.24+0.03+1.692+0.246+0.175+0.234</f>
        <v>2.9899999999999998</v>
      </c>
      <c r="E3" s="1">
        <f>C3/B3</f>
        <v>1.1295806573479408</v>
      </c>
    </row>
    <row r="4" spans="1:6" x14ac:dyDescent="0.3">
      <c r="A4" t="s">
        <v>0</v>
      </c>
      <c r="B4" s="2">
        <v>0.13200000000000001</v>
      </c>
      <c r="C4" s="2">
        <v>0.215</v>
      </c>
      <c r="E4" s="1">
        <f t="shared" ref="E4:E27" si="0">C4/B4</f>
        <v>1.6287878787878787</v>
      </c>
    </row>
    <row r="5" spans="1:6" x14ac:dyDescent="0.3">
      <c r="A5" t="s">
        <v>1</v>
      </c>
      <c r="B5" s="2">
        <v>6.3E-2</v>
      </c>
      <c r="C5" s="2">
        <v>0.14499999999999999</v>
      </c>
      <c r="E5" s="1">
        <f t="shared" si="0"/>
        <v>2.3015873015873014</v>
      </c>
    </row>
    <row r="6" spans="1:6" x14ac:dyDescent="0.3">
      <c r="A6" t="s">
        <v>2</v>
      </c>
      <c r="B6" s="2">
        <v>0.51200000000000001</v>
      </c>
      <c r="C6" s="2">
        <v>0.504</v>
      </c>
      <c r="E6" s="1">
        <f t="shared" si="0"/>
        <v>0.984375</v>
      </c>
    </row>
    <row r="7" spans="1:6" x14ac:dyDescent="0.3">
      <c r="A7" t="s">
        <v>3</v>
      </c>
      <c r="B7" s="2">
        <v>0.16900000000000001</v>
      </c>
      <c r="C7" s="2">
        <v>0.35399999999999998</v>
      </c>
      <c r="E7" s="1">
        <f t="shared" si="0"/>
        <v>2.0946745562130173</v>
      </c>
      <c r="F7" t="s">
        <v>36</v>
      </c>
    </row>
    <row r="8" spans="1:6" x14ac:dyDescent="0.3">
      <c r="A8" t="s">
        <v>4</v>
      </c>
      <c r="B8" s="2">
        <v>0.16900000000000001</v>
      </c>
      <c r="C8" s="2">
        <f>0.164+0.084</f>
        <v>0.248</v>
      </c>
      <c r="E8" s="1">
        <f t="shared" si="0"/>
        <v>1.4674556213017751</v>
      </c>
      <c r="F8" t="s">
        <v>37</v>
      </c>
    </row>
    <row r="9" spans="1:6" x14ac:dyDescent="0.3">
      <c r="A9" t="s">
        <v>5</v>
      </c>
      <c r="B9" s="2">
        <v>4.2999999999999997E-2</v>
      </c>
      <c r="C9" s="2">
        <v>0.08</v>
      </c>
      <c r="E9" s="1">
        <f t="shared" si="0"/>
        <v>1.86046511627907</v>
      </c>
      <c r="F9" t="s">
        <v>38</v>
      </c>
    </row>
    <row r="10" spans="1:6" x14ac:dyDescent="0.3">
      <c r="A10" t="s">
        <v>6</v>
      </c>
      <c r="B10" s="2">
        <v>1.6E-2</v>
      </c>
      <c r="C10" s="2">
        <v>6.6000000000000003E-2</v>
      </c>
      <c r="E10" s="1">
        <f t="shared" si="0"/>
        <v>4.125</v>
      </c>
    </row>
    <row r="11" spans="1:6" x14ac:dyDescent="0.3">
      <c r="A11" t="s">
        <v>7</v>
      </c>
      <c r="B11" s="2">
        <v>0.32500000000000001</v>
      </c>
      <c r="C11" s="2">
        <v>0.316</v>
      </c>
      <c r="E11" s="1">
        <f t="shared" si="0"/>
        <v>0.97230769230769232</v>
      </c>
    </row>
    <row r="12" spans="1:6" x14ac:dyDescent="0.3">
      <c r="A12" t="s">
        <v>8</v>
      </c>
      <c r="B12" s="2">
        <v>0.318</v>
      </c>
      <c r="C12" s="2">
        <f>0.105</f>
        <v>0.105</v>
      </c>
      <c r="E12" s="1">
        <f t="shared" si="0"/>
        <v>0.330188679245283</v>
      </c>
    </row>
    <row r="13" spans="1:6" x14ac:dyDescent="0.3">
      <c r="A13" t="s">
        <v>9</v>
      </c>
      <c r="B13" s="2">
        <v>0.06</v>
      </c>
      <c r="C13" s="2" t="s">
        <v>24</v>
      </c>
      <c r="E13" s="1" t="e">
        <f t="shared" si="0"/>
        <v>#VALUE!</v>
      </c>
    </row>
    <row r="14" spans="1:6" x14ac:dyDescent="0.3">
      <c r="A14" t="s">
        <v>10</v>
      </c>
      <c r="B14" s="2">
        <v>0.05</v>
      </c>
      <c r="C14" s="2">
        <f>0.043*2+0.019+0.009</f>
        <v>0.11399999999999999</v>
      </c>
      <c r="E14" s="1">
        <f t="shared" si="0"/>
        <v>2.2799999999999998</v>
      </c>
    </row>
    <row r="15" spans="1:6" x14ac:dyDescent="0.3">
      <c r="A15" t="s">
        <v>11</v>
      </c>
      <c r="B15" s="2">
        <v>0.49399999999999999</v>
      </c>
      <c r="C15" s="2">
        <v>0.39400000000000002</v>
      </c>
      <c r="E15" s="1">
        <f t="shared" si="0"/>
        <v>0.79757085020242924</v>
      </c>
    </row>
    <row r="16" spans="1:6" x14ac:dyDescent="0.3">
      <c r="A16" t="s">
        <v>12</v>
      </c>
      <c r="B16" s="2">
        <v>0.16</v>
      </c>
      <c r="C16" s="2">
        <v>0.04</v>
      </c>
      <c r="D16" t="s">
        <v>25</v>
      </c>
      <c r="E16" s="1">
        <f t="shared" si="0"/>
        <v>0.25</v>
      </c>
    </row>
    <row r="17" spans="1:5" x14ac:dyDescent="0.3">
      <c r="A17" t="s">
        <v>13</v>
      </c>
      <c r="B17" s="2">
        <v>0.60499999999999998</v>
      </c>
      <c r="C17" s="2">
        <f>0.634 + 0.018</f>
        <v>0.65200000000000002</v>
      </c>
      <c r="D17" t="s">
        <v>23</v>
      </c>
      <c r="E17" s="1">
        <f t="shared" si="0"/>
        <v>1.0776859504132232</v>
      </c>
    </row>
    <row r="18" spans="1:5" x14ac:dyDescent="0.3">
      <c r="A18" t="s">
        <v>14</v>
      </c>
      <c r="B18" s="2">
        <v>0.1</v>
      </c>
      <c r="C18" s="2" t="s">
        <v>24</v>
      </c>
      <c r="E18" s="1" t="e">
        <f t="shared" si="0"/>
        <v>#VALUE!</v>
      </c>
    </row>
    <row r="19" spans="1:5" x14ac:dyDescent="0.3">
      <c r="A19" t="s">
        <v>15</v>
      </c>
      <c r="B19" s="2">
        <v>7.6999999999999999E-2</v>
      </c>
      <c r="C19" s="2">
        <v>0.3</v>
      </c>
      <c r="D19" t="s">
        <v>30</v>
      </c>
      <c r="E19" s="1">
        <f t="shared" si="0"/>
        <v>3.8961038961038961</v>
      </c>
    </row>
    <row r="20" spans="1:5" x14ac:dyDescent="0.3">
      <c r="A20" t="s">
        <v>16</v>
      </c>
      <c r="B20" s="2">
        <v>0.155</v>
      </c>
      <c r="C20" s="2">
        <v>2.5000000000000001E-2</v>
      </c>
      <c r="E20" s="1">
        <f t="shared" si="0"/>
        <v>0.16129032258064518</v>
      </c>
    </row>
    <row r="21" spans="1:5" x14ac:dyDescent="0.3">
      <c r="A21" t="s">
        <v>17</v>
      </c>
      <c r="B21" s="2">
        <v>0.48699999999999999</v>
      </c>
      <c r="E21" s="1">
        <f t="shared" si="0"/>
        <v>0</v>
      </c>
    </row>
    <row r="22" spans="1:5" x14ac:dyDescent="0.3">
      <c r="A22" t="s">
        <v>26</v>
      </c>
      <c r="C22" s="2">
        <v>0.02</v>
      </c>
      <c r="E22" s="1" t="e">
        <f t="shared" si="0"/>
        <v>#DIV/0!</v>
      </c>
    </row>
    <row r="23" spans="1:5" x14ac:dyDescent="0.3">
      <c r="A23" t="s">
        <v>27</v>
      </c>
      <c r="C23" s="2">
        <v>0.125</v>
      </c>
      <c r="E23" s="1" t="e">
        <f t="shared" si="0"/>
        <v>#DIV/0!</v>
      </c>
    </row>
    <row r="24" spans="1:5" x14ac:dyDescent="0.3">
      <c r="A24" t="s">
        <v>28</v>
      </c>
      <c r="C24" s="2">
        <v>0.25</v>
      </c>
      <c r="E24" s="1" t="e">
        <f t="shared" si="0"/>
        <v>#DIV/0!</v>
      </c>
    </row>
    <row r="25" spans="1:5" x14ac:dyDescent="0.3">
      <c r="A25" t="s">
        <v>29</v>
      </c>
      <c r="C25" s="2">
        <v>0.05</v>
      </c>
      <c r="E25" s="1" t="e">
        <f t="shared" si="0"/>
        <v>#DIV/0!</v>
      </c>
    </row>
    <row r="26" spans="1:5" x14ac:dyDescent="0.3">
      <c r="A26" t="s">
        <v>31</v>
      </c>
      <c r="C26" s="2">
        <v>2.5000000000000001E-2</v>
      </c>
      <c r="E26" s="1" t="e">
        <f t="shared" si="0"/>
        <v>#DIV/0!</v>
      </c>
    </row>
    <row r="27" spans="1:5" x14ac:dyDescent="0.3">
      <c r="A27" t="s">
        <v>32</v>
      </c>
      <c r="C27" s="2">
        <v>0.05</v>
      </c>
      <c r="E27" s="1" t="e">
        <f t="shared" si="0"/>
        <v>#DIV/0!</v>
      </c>
    </row>
    <row r="30" spans="1:5" x14ac:dyDescent="0.3">
      <c r="A30" t="s">
        <v>33</v>
      </c>
      <c r="B30" s="2">
        <f>SUM(B$1:B29)</f>
        <v>6.5819999999999999</v>
      </c>
      <c r="C30" s="2">
        <f>SUM(C$1:C29)</f>
        <v>7.0679999999999996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Sharpe</dc:creator>
  <cp:lastModifiedBy>Peter Sharpe</cp:lastModifiedBy>
  <dcterms:created xsi:type="dcterms:W3CDTF">2023-04-08T21:33:44Z</dcterms:created>
  <dcterms:modified xsi:type="dcterms:W3CDTF">2023-04-09T23:40:18Z</dcterms:modified>
</cp:coreProperties>
</file>