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" l="1"/>
  <c r="V22" i="1"/>
  <c r="W22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W3" i="1"/>
  <c r="X3" i="1"/>
  <c r="V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H3" i="1"/>
  <c r="R14" i="1" l="1"/>
  <c r="R15" i="1"/>
  <c r="R16" i="1"/>
  <c r="R17" i="1"/>
  <c r="R18" i="1"/>
  <c r="R19" i="1"/>
  <c r="P14" i="1"/>
  <c r="P15" i="1"/>
  <c r="O5" i="1"/>
  <c r="O6" i="1"/>
  <c r="O7" i="1"/>
  <c r="O8" i="1"/>
  <c r="O9" i="1"/>
  <c r="O10" i="1"/>
  <c r="O11" i="1"/>
  <c r="O12" i="1"/>
  <c r="O13" i="1"/>
  <c r="R13" i="1" s="1"/>
  <c r="R9" i="1" l="1"/>
  <c r="R5" i="1"/>
  <c r="R11" i="1"/>
  <c r="R7" i="1"/>
  <c r="R10" i="1"/>
  <c r="R6" i="1"/>
  <c r="R12" i="1"/>
  <c r="R8" i="1"/>
  <c r="H4" i="1"/>
  <c r="H5" i="1"/>
  <c r="H6" i="1"/>
  <c r="H7" i="1"/>
  <c r="H15" i="1"/>
  <c r="H16" i="1"/>
  <c r="H17" i="1"/>
  <c r="H18" i="1"/>
  <c r="H1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7" i="1"/>
  <c r="P10" i="1"/>
  <c r="P16" i="1"/>
  <c r="P17" i="1"/>
  <c r="P18" i="1"/>
  <c r="Q14" i="1"/>
  <c r="Q15" i="1"/>
  <c r="Q16" i="1"/>
  <c r="Q17" i="1"/>
  <c r="Q18" i="1"/>
  <c r="Q19" i="1"/>
  <c r="Q5" i="1"/>
  <c r="N6" i="1"/>
  <c r="N7" i="1"/>
  <c r="N8" i="1"/>
  <c r="N9" i="1"/>
  <c r="N10" i="1"/>
  <c r="N11" i="1"/>
  <c r="N12" i="1"/>
  <c r="N13" i="1"/>
  <c r="M19" i="1"/>
  <c r="E16" i="1"/>
  <c r="P5" i="1"/>
  <c r="M7" i="1"/>
  <c r="M8" i="1"/>
  <c r="M9" i="1"/>
  <c r="M10" i="1"/>
  <c r="M11" i="1"/>
  <c r="M12" i="1"/>
  <c r="M13" i="1"/>
  <c r="M6" i="1"/>
  <c r="P13" i="1" l="1"/>
  <c r="Q7" i="1"/>
  <c r="Q10" i="1"/>
  <c r="Q13" i="1"/>
  <c r="Q9" i="1"/>
  <c r="Q6" i="1"/>
  <c r="P6" i="1"/>
  <c r="P9" i="1"/>
  <c r="Q11" i="1"/>
  <c r="P12" i="1"/>
  <c r="P8" i="1"/>
  <c r="Q12" i="1"/>
  <c r="Q8" i="1"/>
  <c r="P19" i="1"/>
  <c r="P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17" i="1"/>
  <c r="E4" i="1"/>
  <c r="O4" i="1" s="1"/>
  <c r="E3" i="1"/>
  <c r="O3" i="1" s="1"/>
  <c r="D4" i="1"/>
  <c r="D3" i="1"/>
  <c r="F12" i="1"/>
  <c r="G13" i="1"/>
  <c r="F14" i="1"/>
  <c r="G8" i="1"/>
  <c r="G9" i="1"/>
  <c r="F9" i="1"/>
  <c r="F10" i="1"/>
  <c r="G11" i="1"/>
  <c r="F11" i="1"/>
  <c r="R4" i="1" l="1"/>
  <c r="H8" i="1"/>
  <c r="H12" i="1"/>
  <c r="H10" i="1"/>
  <c r="H9" i="1"/>
  <c r="H14" i="1"/>
  <c r="H11" i="1"/>
  <c r="H13" i="1"/>
  <c r="R3" i="1"/>
  <c r="R22" i="1" s="1"/>
  <c r="M4" i="1"/>
  <c r="N4" i="1"/>
  <c r="N3" i="1"/>
  <c r="M3" i="1"/>
  <c r="P3" i="1" l="1"/>
  <c r="Q3" i="1"/>
  <c r="P4" i="1"/>
  <c r="Q4" i="1"/>
  <c r="Q22" i="1" l="1"/>
  <c r="P22" i="1"/>
</calcChain>
</file>

<file path=xl/sharedStrings.xml><?xml version="1.0" encoding="utf-8"?>
<sst xmlns="http://schemas.openxmlformats.org/spreadsheetml/2006/main" count="104" uniqueCount="65">
  <si>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</si>
  <si>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</si>
  <si>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</si>
  <si>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</si>
  <si>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</si>
  <si>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</si>
  <si>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</si>
  <si>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</si>
  <si>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</si>
  <si>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</si>
  <si>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</si>
  <si>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</si>
  <si>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</si>
  <si>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</si>
  <si>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</si>
  <si>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</si>
  <si>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</si>
  <si>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</si>
  <si>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</si>
  <si>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</si>
  <si>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</si>
  <si>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</si>
  <si>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</si>
  <si>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</si>
  <si>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</si>
  <si>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</si>
  <si>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</si>
  <si>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</si>
  <si>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</si>
  <si>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</si>
  <si>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</si>
  <si>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</si>
  <si>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</si>
  <si>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</si>
  <si>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</si>
  <si>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</si>
  <si>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</si>
  <si>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</si>
  <si>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</si>
  <si>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</si>
  <si>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</si>
  <si>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</si>
  <si>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</si>
  <si>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</si>
  <si>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</si>
  <si>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</si>
  <si>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</si>
  <si>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</si>
  <si>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</si>
  <si>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</si>
  <si>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</si>
  <si>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</si>
  <si>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</si>
  <si>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</si>
  <si>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</si>
  <si>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</si>
  <si>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</si>
  <si>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starting_value3</t>
  </si>
  <si>
    <t>define_uniform_priors</t>
  </si>
  <si>
    <t>define_prior_beta1</t>
  </si>
  <si>
    <t>define_prior_beta2</t>
  </si>
  <si>
    <t>declare_starting_value1</t>
  </si>
  <si>
    <t>declare_starting_value2</t>
  </si>
  <si>
    <t>declare_starting_value3</t>
  </si>
  <si>
    <t>define_modified_param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</si>
</sst>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F1" zoomScale="85" zoomScaleNormal="85" workbookViewId="0">
      <selection activeCell="Y22" sqref="Y22"/>
    </sheetView>
  </sheetViews>
  <sheetFormatPr defaultRowHeight="15" x14ac:dyDescent="0.25"/>
  <cols>
    <col min="3" max="3" width="20.28515625" bestFit="1" customWidth="1"/>
    <col min="4" max="5" width="12" bestFit="1" customWidth="1"/>
    <col min="8" max="8" width="21.140625" customWidth="1"/>
    <col min="9" max="9" width="12.28515625" bestFit="1" customWidth="1"/>
    <col min="10" max="10" width="18.28515625" bestFit="1" customWidth="1"/>
    <col min="16" max="16" width="14.42578125" customWidth="1"/>
    <col min="20" max="20" width="19.7109375" bestFit="1" customWidth="1"/>
    <col min="21" max="21" width="34.42578125" customWidth="1"/>
    <col min="22" max="25" width="23.42578125" customWidth="1"/>
  </cols>
  <sheetData>
    <row r="1" spans="1:25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45</v>
      </c>
      <c r="J1" t="s">
        <v>46</v>
      </c>
      <c r="K1" t="s">
        <v>7</v>
      </c>
      <c r="L1" t="s">
        <v>47</v>
      </c>
      <c r="M1" t="s">
        <v>55</v>
      </c>
      <c r="N1" t="s">
        <v>56</v>
      </c>
      <c r="O1" t="s">
        <v>57</v>
      </c>
      <c r="P1" t="s">
        <v>61</v>
      </c>
      <c r="Q1" t="s">
        <v>62</v>
      </c>
      <c r="R1" t="s">
        <v>63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5">
      <c r="A2" t="s">
        <v>31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5" x14ac:dyDescent="0.25">
      <c r="A3" t="s">
        <v>32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H3" t="str">
        <f>$A3&amp;" ~ uniform("&amp;$F3&amp;", "&amp;$G3&amp;");"</f>
        <v>F2 ~ uniform(0.1, 0.5);</v>
      </c>
      <c r="I3" t="str">
        <f t="shared" ref="I3:I19" si="0">"real "&amp;A3&amp;";"</f>
        <v>real F2;</v>
      </c>
      <c r="J3" t="str">
        <f>"vector[N] "&amp;"audit"&amp;K3&amp;"_"&amp;L3&amp;";"</f>
        <v>vector[N] audit1_2;</v>
      </c>
      <c r="K3">
        <v>1</v>
      </c>
      <c r="L3" t="s">
        <v>48</v>
      </c>
      <c r="M3">
        <f>(E3-D3)/2 +D3</f>
        <v>0.17260273972602741</v>
      </c>
      <c r="N3">
        <f>(E3-D3)/1.5 +D3</f>
        <v>0.19178082191780821</v>
      </c>
      <c r="O3">
        <f t="shared" ref="O3:O13" si="1">E3-((E3-D3)/1.7)</f>
        <v>0.16244963738920226</v>
      </c>
      <c r="P3" t="str">
        <f>$A3&amp;" = "&amp;ROUND(M3, 3)&amp;", "</f>
        <v xml:space="preserve">F2 = 0.173, </v>
      </c>
      <c r="Q3" t="str">
        <f>$A3&amp;" = "&amp;ROUND(N3, 3)&amp;", "</f>
        <v xml:space="preserve">F2 = 0.192, </v>
      </c>
      <c r="R3" t="str">
        <f>$A3&amp;" = "&amp;ROUND(O3, 3)&amp;", "</f>
        <v xml:space="preserve">F2 = 0.162, </v>
      </c>
      <c r="S3" t="str">
        <f t="shared" ref="S3:S19" si="2">"'"&amp;A2&amp;"', "</f>
        <v xml:space="preserve">'F1', </v>
      </c>
      <c r="T3" t="str">
        <f>$A3&amp;"hyper ~ beta(2, 2);"</f>
        <v>F2hyper ~ beta(2, 2);</v>
      </c>
      <c r="U3" t="str">
        <f>"real "&amp;$A3&amp;" =  (("&amp;$A3&amp;"hyper * "&amp;($G3 - $F3)&amp;") + "&amp;$F3&amp;");"</f>
        <v>real F2 =  ((F2hyper * 0.4) + 0.1);</v>
      </c>
      <c r="V3" t="str">
        <f>$A3&amp;"hyper = "&amp;ROUND(((M3 - $F3)/($G3 - $F3)), 3)&amp;", "</f>
        <v xml:space="preserve">F2hyper = 0.182, </v>
      </c>
      <c r="W3" t="str">
        <f t="shared" ref="W3:X3" si="3">$A3&amp;"hyper = "&amp;ROUND(((N3 - $F3)/($G3 - $F3)), 3)&amp;", "</f>
        <v xml:space="preserve">F2hyper = 0.229, </v>
      </c>
      <c r="X3" t="str">
        <f t="shared" si="3"/>
        <v xml:space="preserve">F2hyper = 0.156, </v>
      </c>
      <c r="Y3" t="str">
        <f>"real "&amp;$A3&amp;"hyper;"</f>
        <v>real F2hyper;</v>
      </c>
    </row>
    <row r="4" spans="1:25" x14ac:dyDescent="0.25">
      <c r="A4" t="s">
        <v>33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H4" t="str">
        <f t="shared" ref="H4:H19" si="4">A4&amp;" ~ uniform("&amp;F4&amp;", "&amp;G4&amp;");"</f>
        <v>F3 ~ uniform(0.5, 1.5);</v>
      </c>
      <c r="I4" t="str">
        <f t="shared" si="0"/>
        <v>real F3;</v>
      </c>
      <c r="J4" t="str">
        <f t="shared" ref="J4:J19" si="5">"vector[N] "&amp;"audit"&amp;K4&amp;"_"&amp;L4&amp;";"</f>
        <v>vector[N] audit1_3;</v>
      </c>
      <c r="K4">
        <v>1</v>
      </c>
      <c r="L4" t="s">
        <v>49</v>
      </c>
      <c r="M4">
        <f>(E4-D4)/2 +D4</f>
        <v>0.69041095890410964</v>
      </c>
      <c r="N4">
        <f>(E4-D4)/1.5 +D4</f>
        <v>0.76712328767123283</v>
      </c>
      <c r="O4">
        <f t="shared" si="1"/>
        <v>0.64979854955680905</v>
      </c>
      <c r="P4" t="str">
        <f t="shared" ref="P4:P19" si="6">$A4&amp;" = "&amp;ROUND(M4, 3)&amp;", "</f>
        <v xml:space="preserve">F3 = 0.69, </v>
      </c>
      <c r="Q4" t="str">
        <f t="shared" ref="Q4:Q19" si="7">$A4&amp;" = "&amp;ROUND(N4, 3)&amp;", "</f>
        <v xml:space="preserve">F3 = 0.767, </v>
      </c>
      <c r="R4" t="str">
        <f t="shared" ref="R4:R19" si="8">$A4&amp;" = "&amp;ROUND(O4, 3)&amp;", "</f>
        <v xml:space="preserve">F3 = 0.65, </v>
      </c>
      <c r="S4" t="str">
        <f t="shared" si="2"/>
        <v xml:space="preserve">'F2', </v>
      </c>
      <c r="T4" t="str">
        <f t="shared" ref="T4:T19" si="9">$A4&amp;"hyper ~ beta(2, 2);"</f>
        <v>F3hyper ~ beta(2, 2);</v>
      </c>
      <c r="U4" t="str">
        <f t="shared" ref="U4:U19" si="10">"real "&amp;$A4&amp;" =  (("&amp;$A4&amp;"hyper * "&amp;($G4 - $F4)&amp;") + "&amp;$F4&amp;");"</f>
        <v>real F3 =  ((F3hyper * 1) + 0.5);</v>
      </c>
      <c r="V4" t="str">
        <f t="shared" ref="V4:V19" si="11">$A4&amp;"hyper = "&amp;ROUND(((M4 - $F4)/($G4 - $F4)), 3)&amp;", "</f>
        <v xml:space="preserve">F3hyper = 0.19, </v>
      </c>
      <c r="W4" t="str">
        <f t="shared" ref="W4:W19" si="12">$A4&amp;"hyper = "&amp;ROUND(((N4 - $F4)/($G4 - $F4)), 3)&amp;", "</f>
        <v xml:space="preserve">F3hyper = 0.267, </v>
      </c>
      <c r="X4" t="str">
        <f t="shared" ref="X4:X19" si="13">$A4&amp;"hyper = "&amp;ROUND(((O4 - $F4)/($G4 - $F4)), 3)&amp;", "</f>
        <v xml:space="preserve">F3hyper = 0.15, </v>
      </c>
      <c r="Y4" t="str">
        <f t="shared" ref="Y4:Y19" si="14">"real "&amp;$A4&amp;"hyper;"</f>
        <v>real F3hyper;</v>
      </c>
    </row>
    <row r="5" spans="1:25" x14ac:dyDescent="0.25">
      <c r="A5" t="s">
        <v>34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tr">
        <f t="shared" si="4"/>
        <v>F4 ~ uniform(1.5, 3);</v>
      </c>
      <c r="I5" t="str">
        <f t="shared" si="0"/>
        <v>real F4;</v>
      </c>
      <c r="J5" t="str">
        <f t="shared" si="5"/>
        <v>vector[N] audit1_4;</v>
      </c>
      <c r="K5">
        <v>1</v>
      </c>
      <c r="L5" t="s">
        <v>50</v>
      </c>
      <c r="M5">
        <v>2.1</v>
      </c>
      <c r="N5">
        <v>2.5</v>
      </c>
      <c r="O5">
        <f t="shared" si="1"/>
        <v>2.4117647058823528</v>
      </c>
      <c r="P5" t="str">
        <f t="shared" si="6"/>
        <v xml:space="preserve">F4 = 2.1, </v>
      </c>
      <c r="Q5" t="str">
        <f t="shared" si="7"/>
        <v xml:space="preserve">F4 = 2.5, </v>
      </c>
      <c r="R5" t="str">
        <f t="shared" si="8"/>
        <v xml:space="preserve">F4 = 2.412, </v>
      </c>
      <c r="S5" t="str">
        <f t="shared" si="2"/>
        <v xml:space="preserve">'F3', </v>
      </c>
      <c r="T5" t="str">
        <f t="shared" si="9"/>
        <v>F4hyper ~ beta(2, 2);</v>
      </c>
      <c r="U5" t="str">
        <f t="shared" si="10"/>
        <v>real F4 =  ((F4hyper * 1.5) + 1.5);</v>
      </c>
      <c r="V5" t="str">
        <f t="shared" si="11"/>
        <v xml:space="preserve">F4hyper = 0.4, </v>
      </c>
      <c r="W5" t="str">
        <f t="shared" si="12"/>
        <v xml:space="preserve">F4hyper = 0.667, </v>
      </c>
      <c r="X5" t="str">
        <f t="shared" si="13"/>
        <v xml:space="preserve">F4hyper = 0.608, </v>
      </c>
      <c r="Y5" t="str">
        <f t="shared" si="14"/>
        <v>real F4hyper;</v>
      </c>
    </row>
    <row r="6" spans="1:25" x14ac:dyDescent="0.25">
      <c r="A6" t="s">
        <v>43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H6" t="str">
        <f t="shared" si="4"/>
        <v>F5 ~ uniform(3, 5);</v>
      </c>
      <c r="I6" t="str">
        <f t="shared" si="0"/>
        <v>real F5;</v>
      </c>
      <c r="J6" t="str">
        <f t="shared" si="5"/>
        <v>vector[N] audit1_5;</v>
      </c>
      <c r="K6">
        <v>1</v>
      </c>
      <c r="L6" t="s">
        <v>51</v>
      </c>
      <c r="M6">
        <f>(E6-D6)/2 +D6</f>
        <v>4.5</v>
      </c>
      <c r="N6">
        <f t="shared" ref="N6:N13" si="15">(E6-D6)/1.5 +D6</f>
        <v>4.666666666666667</v>
      </c>
      <c r="O6">
        <f t="shared" si="1"/>
        <v>4.4117647058823533</v>
      </c>
      <c r="P6" t="str">
        <f t="shared" si="6"/>
        <v xml:space="preserve">F5 = 4.5, </v>
      </c>
      <c r="Q6" t="str">
        <f t="shared" si="7"/>
        <v xml:space="preserve">F5 = 4.667, </v>
      </c>
      <c r="R6" t="str">
        <f t="shared" si="8"/>
        <v xml:space="preserve">F5 = 4.412, </v>
      </c>
      <c r="S6" t="str">
        <f t="shared" si="2"/>
        <v xml:space="preserve">'F4', </v>
      </c>
      <c r="T6" t="str">
        <f t="shared" si="9"/>
        <v>F5hyper ~ beta(2, 2);</v>
      </c>
      <c r="U6" t="str">
        <f t="shared" si="10"/>
        <v>real F5 =  ((F5hyper * 2) + 3);</v>
      </c>
      <c r="V6" t="str">
        <f t="shared" si="11"/>
        <v xml:space="preserve">F5hyper = 0.75, </v>
      </c>
      <c r="W6" t="str">
        <f t="shared" si="12"/>
        <v xml:space="preserve">F5hyper = 0.833, </v>
      </c>
      <c r="X6" t="str">
        <f t="shared" si="13"/>
        <v xml:space="preserve">F5hyper = 0.706, </v>
      </c>
      <c r="Y6" t="str">
        <f t="shared" si="14"/>
        <v>real F5hyper;</v>
      </c>
    </row>
    <row r="7" spans="1:25" x14ac:dyDescent="0.25">
      <c r="A7" t="s">
        <v>44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H7" t="str">
        <f t="shared" si="4"/>
        <v>F6 ~ uniform(5, 7);</v>
      </c>
      <c r="I7" t="str">
        <f t="shared" si="0"/>
        <v>real F6;</v>
      </c>
      <c r="J7" t="str">
        <f t="shared" si="5"/>
        <v>vector[N] audit1_6;</v>
      </c>
      <c r="K7">
        <v>1</v>
      </c>
      <c r="L7" t="s">
        <v>52</v>
      </c>
      <c r="M7">
        <f t="shared" ref="M7:M13" si="16">(E7-D7)/2 +D7</f>
        <v>6.5</v>
      </c>
      <c r="N7">
        <f t="shared" si="15"/>
        <v>6.666666666666667</v>
      </c>
      <c r="O7">
        <f t="shared" si="1"/>
        <v>6.4117647058823533</v>
      </c>
      <c r="P7" t="str">
        <f t="shared" si="6"/>
        <v xml:space="preserve">F6 = 6.5, </v>
      </c>
      <c r="Q7" t="str">
        <f t="shared" si="7"/>
        <v xml:space="preserve">F6 = 6.667, </v>
      </c>
      <c r="R7" t="str">
        <f t="shared" si="8"/>
        <v xml:space="preserve">F6 = 6.412, </v>
      </c>
      <c r="S7" t="str">
        <f t="shared" si="2"/>
        <v xml:space="preserve">'F5', </v>
      </c>
      <c r="T7" t="str">
        <f t="shared" si="9"/>
        <v>F6hyper ~ beta(2, 2);</v>
      </c>
      <c r="U7" t="str">
        <f t="shared" si="10"/>
        <v>real F6 =  ((F6hyper * 2) + 5);</v>
      </c>
      <c r="V7" t="str">
        <f t="shared" si="11"/>
        <v xml:space="preserve">F6hyper = 0.75, </v>
      </c>
      <c r="W7" t="str">
        <f t="shared" si="12"/>
        <v xml:space="preserve">F6hyper = 0.833, </v>
      </c>
      <c r="X7" t="str">
        <f t="shared" si="13"/>
        <v xml:space="preserve">F6hyper = 0.706, </v>
      </c>
      <c r="Y7" t="str">
        <f t="shared" si="14"/>
        <v>real F6hyper;</v>
      </c>
    </row>
    <row r="8" spans="1:25" x14ac:dyDescent="0.25">
      <c r="A8" t="s">
        <v>27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9" si="17">E8+0.5</f>
        <v>2.5</v>
      </c>
      <c r="H8" t="str">
        <f t="shared" si="4"/>
        <v>Q1 ~ uniform(1, 2.5);</v>
      </c>
      <c r="I8" t="str">
        <f t="shared" si="0"/>
        <v>real Q1;</v>
      </c>
      <c r="J8" t="str">
        <f t="shared" si="5"/>
        <v>vector[N] audit2_1;</v>
      </c>
      <c r="K8">
        <v>2</v>
      </c>
      <c r="L8" t="s">
        <v>53</v>
      </c>
      <c r="M8">
        <f t="shared" si="16"/>
        <v>1.5</v>
      </c>
      <c r="N8">
        <f t="shared" si="15"/>
        <v>1.6666666666666665</v>
      </c>
      <c r="O8">
        <f t="shared" si="1"/>
        <v>1.4117647058823528</v>
      </c>
      <c r="P8" t="str">
        <f t="shared" si="6"/>
        <v xml:space="preserve">Q1 = 1.5, </v>
      </c>
      <c r="Q8" t="str">
        <f t="shared" si="7"/>
        <v xml:space="preserve">Q1 = 1.667, </v>
      </c>
      <c r="R8" t="str">
        <f t="shared" si="8"/>
        <v xml:space="preserve">Q1 = 1.412, </v>
      </c>
      <c r="S8" t="str">
        <f t="shared" si="2"/>
        <v xml:space="preserve">'F6', </v>
      </c>
      <c r="T8" t="str">
        <f t="shared" si="9"/>
        <v>Q1hyper ~ beta(2, 2);</v>
      </c>
      <c r="U8" t="str">
        <f t="shared" si="10"/>
        <v>real Q1 =  ((Q1hyper * 1.5) + 1);</v>
      </c>
      <c r="V8" t="str">
        <f t="shared" si="11"/>
        <v xml:space="preserve">Q1hyper = 0.333, </v>
      </c>
      <c r="W8" t="str">
        <f t="shared" si="12"/>
        <v xml:space="preserve">Q1hyper = 0.444, </v>
      </c>
      <c r="X8" t="str">
        <f t="shared" si="13"/>
        <v xml:space="preserve">Q1hyper = 0.275, </v>
      </c>
      <c r="Y8" t="str">
        <f t="shared" si="14"/>
        <v>real Q1hyper;</v>
      </c>
    </row>
    <row r="9" spans="1:25" x14ac:dyDescent="0.25">
      <c r="A9" t="s">
        <v>28</v>
      </c>
      <c r="B9" t="s">
        <v>9</v>
      </c>
      <c r="C9" t="s">
        <v>12</v>
      </c>
      <c r="D9">
        <v>3</v>
      </c>
      <c r="E9">
        <v>4</v>
      </c>
      <c r="F9">
        <f t="shared" ref="F9:F10" si="18">D9-0.5</f>
        <v>2.5</v>
      </c>
      <c r="G9">
        <f t="shared" si="17"/>
        <v>4.5</v>
      </c>
      <c r="H9" t="str">
        <f t="shared" si="4"/>
        <v>Q2 ~ uniform(2.5, 4.5);</v>
      </c>
      <c r="I9" t="str">
        <f t="shared" si="0"/>
        <v>real Q2;</v>
      </c>
      <c r="J9" t="str">
        <f t="shared" si="5"/>
        <v>vector[N] audit2_2;</v>
      </c>
      <c r="K9">
        <v>2</v>
      </c>
      <c r="L9" t="s">
        <v>48</v>
      </c>
      <c r="M9">
        <f t="shared" si="16"/>
        <v>3.5</v>
      </c>
      <c r="N9">
        <f t="shared" si="15"/>
        <v>3.6666666666666665</v>
      </c>
      <c r="O9">
        <f t="shared" si="1"/>
        <v>3.4117647058823528</v>
      </c>
      <c r="P9" t="str">
        <f t="shared" si="6"/>
        <v xml:space="preserve">Q2 = 3.5, </v>
      </c>
      <c r="Q9" t="str">
        <f t="shared" si="7"/>
        <v xml:space="preserve">Q2 = 3.667, </v>
      </c>
      <c r="R9" t="str">
        <f t="shared" si="8"/>
        <v xml:space="preserve">Q2 = 3.412, </v>
      </c>
      <c r="S9" t="str">
        <f t="shared" si="2"/>
        <v xml:space="preserve">'Q1', </v>
      </c>
      <c r="T9" t="str">
        <f t="shared" si="9"/>
        <v>Q2hyper ~ beta(2, 2);</v>
      </c>
      <c r="U9" t="str">
        <f t="shared" si="10"/>
        <v>real Q2 =  ((Q2hyper * 2) + 2.5);</v>
      </c>
      <c r="V9" t="str">
        <f t="shared" si="11"/>
        <v xml:space="preserve">Q2hyper = 0.5, </v>
      </c>
      <c r="W9" t="str">
        <f t="shared" si="12"/>
        <v xml:space="preserve">Q2hyper = 0.583, </v>
      </c>
      <c r="X9" t="str">
        <f t="shared" si="13"/>
        <v xml:space="preserve">Q2hyper = 0.456, </v>
      </c>
      <c r="Y9" t="str">
        <f t="shared" si="14"/>
        <v>real Q2hyper;</v>
      </c>
    </row>
    <row r="10" spans="1:25" x14ac:dyDescent="0.25">
      <c r="A10" t="s">
        <v>29</v>
      </c>
      <c r="B10" t="s">
        <v>9</v>
      </c>
      <c r="C10" t="s">
        <v>13</v>
      </c>
      <c r="D10">
        <v>5</v>
      </c>
      <c r="E10">
        <v>6</v>
      </c>
      <c r="F10">
        <f t="shared" si="18"/>
        <v>4.5</v>
      </c>
      <c r="G10">
        <v>7</v>
      </c>
      <c r="H10" t="str">
        <f t="shared" si="4"/>
        <v>Q3 ~ uniform(4.5, 7);</v>
      </c>
      <c r="I10" t="str">
        <f t="shared" si="0"/>
        <v>real Q3;</v>
      </c>
      <c r="J10" t="str">
        <f t="shared" si="5"/>
        <v>vector[N] audit2_3;</v>
      </c>
      <c r="K10">
        <v>2</v>
      </c>
      <c r="L10" t="s">
        <v>49</v>
      </c>
      <c r="M10">
        <f t="shared" si="16"/>
        <v>5.5</v>
      </c>
      <c r="N10">
        <f t="shared" si="15"/>
        <v>5.666666666666667</v>
      </c>
      <c r="O10">
        <f t="shared" si="1"/>
        <v>5.4117647058823533</v>
      </c>
      <c r="P10" t="str">
        <f t="shared" si="6"/>
        <v xml:space="preserve">Q3 = 5.5, </v>
      </c>
      <c r="Q10" t="str">
        <f t="shared" si="7"/>
        <v xml:space="preserve">Q3 = 5.667, </v>
      </c>
      <c r="R10" t="str">
        <f t="shared" si="8"/>
        <v xml:space="preserve">Q3 = 5.412, </v>
      </c>
      <c r="S10" t="str">
        <f t="shared" si="2"/>
        <v xml:space="preserve">'Q2', </v>
      </c>
      <c r="T10" t="str">
        <f t="shared" si="9"/>
        <v>Q3hyper ~ beta(2, 2);</v>
      </c>
      <c r="U10" t="str">
        <f t="shared" si="10"/>
        <v>real Q3 =  ((Q3hyper * 2.5) + 4.5);</v>
      </c>
      <c r="V10" t="str">
        <f t="shared" si="11"/>
        <v xml:space="preserve">Q3hyper = 0.4, </v>
      </c>
      <c r="W10" t="str">
        <f t="shared" si="12"/>
        <v xml:space="preserve">Q3hyper = 0.467, </v>
      </c>
      <c r="X10" t="str">
        <f t="shared" si="13"/>
        <v xml:space="preserve">Q3hyper = 0.365, </v>
      </c>
      <c r="Y10" t="str">
        <f t="shared" si="14"/>
        <v>real Q3hyper;</v>
      </c>
    </row>
    <row r="11" spans="1:25" x14ac:dyDescent="0.25">
      <c r="A11" t="s">
        <v>30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H11" t="str">
        <f t="shared" si="4"/>
        <v>Q4 ~ uniform(6.5, 9.5);</v>
      </c>
      <c r="I11" t="str">
        <f t="shared" si="0"/>
        <v>real Q4;</v>
      </c>
      <c r="J11" t="str">
        <f t="shared" si="5"/>
        <v>vector[N] audit2_4;</v>
      </c>
      <c r="K11">
        <v>2</v>
      </c>
      <c r="L11" t="s">
        <v>50</v>
      </c>
      <c r="M11">
        <f t="shared" si="16"/>
        <v>8</v>
      </c>
      <c r="N11">
        <f t="shared" si="15"/>
        <v>8.3333333333333339</v>
      </c>
      <c r="O11">
        <f t="shared" si="1"/>
        <v>7.8235294117647056</v>
      </c>
      <c r="P11" t="str">
        <f t="shared" si="6"/>
        <v xml:space="preserve">Q4 = 8, </v>
      </c>
      <c r="Q11" t="str">
        <f t="shared" si="7"/>
        <v xml:space="preserve">Q4 = 8.333, </v>
      </c>
      <c r="R11" t="str">
        <f t="shared" si="8"/>
        <v xml:space="preserve">Q4 = 7.824, </v>
      </c>
      <c r="S11" t="str">
        <f t="shared" si="2"/>
        <v xml:space="preserve">'Q3', </v>
      </c>
      <c r="T11" t="str">
        <f t="shared" si="9"/>
        <v>Q4hyper ~ beta(2, 2);</v>
      </c>
      <c r="U11" t="str">
        <f t="shared" si="10"/>
        <v>real Q4 =  ((Q4hyper * 3) + 6.5);</v>
      </c>
      <c r="V11" t="str">
        <f t="shared" si="11"/>
        <v xml:space="preserve">Q4hyper = 0.5, </v>
      </c>
      <c r="W11" t="str">
        <f t="shared" si="12"/>
        <v xml:space="preserve">Q4hyper = 0.611, </v>
      </c>
      <c r="X11" t="str">
        <f t="shared" si="13"/>
        <v xml:space="preserve">Q4hyper = 0.441, </v>
      </c>
      <c r="Y11" t="str">
        <f t="shared" si="14"/>
        <v>real Q4hyper;</v>
      </c>
    </row>
    <row r="12" spans="1:25" x14ac:dyDescent="0.25">
      <c r="A12" t="s">
        <v>40</v>
      </c>
      <c r="B12" t="s">
        <v>9</v>
      </c>
      <c r="C12" t="s">
        <v>15</v>
      </c>
      <c r="D12">
        <v>10</v>
      </c>
      <c r="E12">
        <v>12</v>
      </c>
      <c r="F12">
        <f t="shared" ref="F12:F14" si="19">D12-0.5</f>
        <v>9.5</v>
      </c>
      <c r="G12">
        <v>11.5</v>
      </c>
      <c r="H12" t="str">
        <f t="shared" si="4"/>
        <v>Q5 ~ uniform(9.5, 11.5);</v>
      </c>
      <c r="I12" t="str">
        <f t="shared" si="0"/>
        <v>real Q5;</v>
      </c>
      <c r="J12" t="str">
        <f t="shared" si="5"/>
        <v>vector[N] audit2_5;</v>
      </c>
      <c r="K12">
        <v>2</v>
      </c>
      <c r="L12" t="s">
        <v>51</v>
      </c>
      <c r="M12">
        <f t="shared" si="16"/>
        <v>11</v>
      </c>
      <c r="N12">
        <f t="shared" si="15"/>
        <v>11.333333333333334</v>
      </c>
      <c r="O12">
        <f t="shared" si="1"/>
        <v>10.823529411764707</v>
      </c>
      <c r="P12" t="str">
        <f t="shared" si="6"/>
        <v xml:space="preserve">Q5 = 11, </v>
      </c>
      <c r="Q12" t="str">
        <f t="shared" si="7"/>
        <v xml:space="preserve">Q5 = 11.333, </v>
      </c>
      <c r="R12" t="str">
        <f t="shared" si="8"/>
        <v xml:space="preserve">Q5 = 10.824, </v>
      </c>
      <c r="S12" t="str">
        <f t="shared" si="2"/>
        <v xml:space="preserve">'Q4', </v>
      </c>
      <c r="T12" t="str">
        <f t="shared" si="9"/>
        <v>Q5hyper ~ beta(2, 2);</v>
      </c>
      <c r="U12" t="str">
        <f t="shared" si="10"/>
        <v>real Q5 =  ((Q5hyper * 2) + 9.5);</v>
      </c>
      <c r="V12" t="str">
        <f t="shared" si="11"/>
        <v xml:space="preserve">Q5hyper = 0.75, </v>
      </c>
      <c r="W12" t="str">
        <f t="shared" si="12"/>
        <v xml:space="preserve">Q5hyper = 0.917, </v>
      </c>
      <c r="X12" t="str">
        <f t="shared" si="13"/>
        <v xml:space="preserve">Q5hyper = 0.662, </v>
      </c>
      <c r="Y12" t="str">
        <f t="shared" si="14"/>
        <v>real Q5hyper;</v>
      </c>
    </row>
    <row r="13" spans="1:25" x14ac:dyDescent="0.25">
      <c r="A13" t="s">
        <v>41</v>
      </c>
      <c r="B13" t="s">
        <v>9</v>
      </c>
      <c r="C13" t="s">
        <v>16</v>
      </c>
      <c r="D13">
        <v>13</v>
      </c>
      <c r="E13">
        <v>15</v>
      </c>
      <c r="F13">
        <v>9.5</v>
      </c>
      <c r="G13">
        <f t="shared" ref="G13" si="20">E13+0.5</f>
        <v>15.5</v>
      </c>
      <c r="H13" t="str">
        <f t="shared" si="4"/>
        <v>Q6 ~ uniform(9.5, 15.5);</v>
      </c>
      <c r="I13" t="str">
        <f t="shared" si="0"/>
        <v>real Q6;</v>
      </c>
      <c r="J13" t="str">
        <f t="shared" si="5"/>
        <v>vector[N] audit2_6;</v>
      </c>
      <c r="K13">
        <v>2</v>
      </c>
      <c r="L13" t="s">
        <v>52</v>
      </c>
      <c r="M13">
        <f t="shared" si="16"/>
        <v>14</v>
      </c>
      <c r="N13">
        <f t="shared" si="15"/>
        <v>14.333333333333334</v>
      </c>
      <c r="O13">
        <f t="shared" si="1"/>
        <v>13.823529411764707</v>
      </c>
      <c r="P13" t="str">
        <f t="shared" si="6"/>
        <v xml:space="preserve">Q6 = 14, </v>
      </c>
      <c r="Q13" t="str">
        <f t="shared" si="7"/>
        <v xml:space="preserve">Q6 = 14.333, </v>
      </c>
      <c r="R13" t="str">
        <f t="shared" si="8"/>
        <v xml:space="preserve">Q6 = 13.824, </v>
      </c>
      <c r="S13" t="str">
        <f t="shared" si="2"/>
        <v xml:space="preserve">'Q5', </v>
      </c>
      <c r="T13" t="str">
        <f t="shared" si="9"/>
        <v>Q6hyper ~ beta(2, 2);</v>
      </c>
      <c r="U13" t="str">
        <f t="shared" si="10"/>
        <v>real Q6 =  ((Q6hyper * 6) + 9.5);</v>
      </c>
      <c r="V13" t="str">
        <f t="shared" si="11"/>
        <v xml:space="preserve">Q6hyper = 0.75, </v>
      </c>
      <c r="W13" t="str">
        <f t="shared" si="12"/>
        <v xml:space="preserve">Q6hyper = 0.806, </v>
      </c>
      <c r="X13" t="str">
        <f t="shared" si="13"/>
        <v xml:space="preserve">Q6hyper = 0.721, </v>
      </c>
      <c r="Y13" t="str">
        <f t="shared" si="14"/>
        <v>real Q6hyper;</v>
      </c>
    </row>
    <row r="14" spans="1:25" x14ac:dyDescent="0.25">
      <c r="A14" t="s">
        <v>42</v>
      </c>
      <c r="B14" t="s">
        <v>9</v>
      </c>
      <c r="C14" t="s">
        <v>17</v>
      </c>
      <c r="D14">
        <v>16</v>
      </c>
      <c r="E14" t="s">
        <v>6</v>
      </c>
      <c r="F14">
        <f t="shared" si="19"/>
        <v>15.5</v>
      </c>
      <c r="G14">
        <v>25</v>
      </c>
      <c r="H14" t="str">
        <f t="shared" si="4"/>
        <v>Q7 ~ uniform(15.5, 25);</v>
      </c>
      <c r="I14" t="str">
        <f t="shared" si="0"/>
        <v>real Q7;</v>
      </c>
      <c r="J14" t="str">
        <f t="shared" si="5"/>
        <v>vector[N] audit2_7;</v>
      </c>
      <c r="K14">
        <v>2</v>
      </c>
      <c r="L14" t="s">
        <v>54</v>
      </c>
      <c r="M14">
        <v>20</v>
      </c>
      <c r="N14">
        <v>21</v>
      </c>
      <c r="O14">
        <v>19</v>
      </c>
      <c r="P14" t="str">
        <f t="shared" si="6"/>
        <v xml:space="preserve">Q7 = 20, </v>
      </c>
      <c r="Q14" t="str">
        <f t="shared" si="7"/>
        <v xml:space="preserve">Q7 = 21, </v>
      </c>
      <c r="R14" t="str">
        <f t="shared" si="8"/>
        <v xml:space="preserve">Q7 = 19, </v>
      </c>
      <c r="S14" t="str">
        <f t="shared" si="2"/>
        <v xml:space="preserve">'Q6', </v>
      </c>
      <c r="T14" t="str">
        <f t="shared" si="9"/>
        <v>Q7hyper ~ beta(2, 2);</v>
      </c>
      <c r="U14" t="str">
        <f t="shared" si="10"/>
        <v>real Q7 =  ((Q7hyper * 9.5) + 15.5);</v>
      </c>
      <c r="V14" t="str">
        <f t="shared" si="11"/>
        <v xml:space="preserve">Q7hyper = 0.474, </v>
      </c>
      <c r="W14" t="str">
        <f t="shared" si="12"/>
        <v xml:space="preserve">Q7hyper = 0.579, </v>
      </c>
      <c r="X14" t="str">
        <f t="shared" si="13"/>
        <v xml:space="preserve">Q7hyper = 0.368, </v>
      </c>
      <c r="Y14" t="str">
        <f t="shared" si="14"/>
        <v>real Q7hyper;</v>
      </c>
    </row>
    <row r="15" spans="1:25" x14ac:dyDescent="0.25">
      <c r="A15" t="s">
        <v>35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H15" t="str">
        <f t="shared" si="4"/>
        <v>V1 ~ uniform(0, 0.1);</v>
      </c>
      <c r="I15" t="str">
        <f t="shared" si="0"/>
        <v>real V1;</v>
      </c>
      <c r="J15" t="str">
        <f t="shared" si="5"/>
        <v>vector[N] audit3_1;</v>
      </c>
      <c r="K15">
        <v>3</v>
      </c>
      <c r="L15" t="s">
        <v>53</v>
      </c>
      <c r="M15">
        <v>1E-3</v>
      </c>
      <c r="N15">
        <v>0.01</v>
      </c>
      <c r="O15">
        <v>0.05</v>
      </c>
      <c r="P15" t="str">
        <f t="shared" si="6"/>
        <v xml:space="preserve">V1 = 0.001, </v>
      </c>
      <c r="Q15" t="str">
        <f t="shared" si="7"/>
        <v xml:space="preserve">V1 = 0.01, </v>
      </c>
      <c r="R15" t="str">
        <f t="shared" si="8"/>
        <v xml:space="preserve">V1 = 0.05, </v>
      </c>
      <c r="S15" t="str">
        <f t="shared" si="2"/>
        <v xml:space="preserve">'Q7', </v>
      </c>
      <c r="T15" t="str">
        <f t="shared" si="9"/>
        <v>V1hyper ~ beta(2, 2);</v>
      </c>
      <c r="U15" t="str">
        <f t="shared" si="10"/>
        <v>real V1 =  ((V1hyper * 0.1) + 0);</v>
      </c>
      <c r="V15" t="str">
        <f t="shared" si="11"/>
        <v xml:space="preserve">V1hyper = 0.01, </v>
      </c>
      <c r="W15" t="str">
        <f t="shared" si="12"/>
        <v xml:space="preserve">V1hyper = 0.1, </v>
      </c>
      <c r="X15" t="str">
        <f t="shared" si="13"/>
        <v xml:space="preserve">V1hyper = 0.5, </v>
      </c>
      <c r="Y15" t="str">
        <f t="shared" si="14"/>
        <v>real V1hyper;</v>
      </c>
    </row>
    <row r="16" spans="1:25" x14ac:dyDescent="0.25">
      <c r="A16" t="s">
        <v>36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H16" t="str">
        <f t="shared" si="4"/>
        <v>V2 ~ uniform(0.1, 0.5);</v>
      </c>
      <c r="I16" t="str">
        <f t="shared" si="0"/>
        <v>real V2;</v>
      </c>
      <c r="J16" t="str">
        <f t="shared" si="5"/>
        <v>vector[N] audit3_2;</v>
      </c>
      <c r="K16">
        <v>3</v>
      </c>
      <c r="L16" t="s">
        <v>48</v>
      </c>
      <c r="M16">
        <v>0.3</v>
      </c>
      <c r="N16">
        <v>0.4</v>
      </c>
      <c r="O16">
        <v>0.25</v>
      </c>
      <c r="P16" t="str">
        <f t="shared" si="6"/>
        <v xml:space="preserve">V2 = 0.3, </v>
      </c>
      <c r="Q16" t="str">
        <f t="shared" si="7"/>
        <v xml:space="preserve">V2 = 0.4, </v>
      </c>
      <c r="R16" t="str">
        <f t="shared" si="8"/>
        <v xml:space="preserve">V2 = 0.25, </v>
      </c>
      <c r="S16" t="str">
        <f t="shared" si="2"/>
        <v xml:space="preserve">'V1', </v>
      </c>
      <c r="T16" t="str">
        <f t="shared" si="9"/>
        <v>V2hyper ~ beta(2, 2);</v>
      </c>
      <c r="U16" t="str">
        <f t="shared" si="10"/>
        <v>real V2 =  ((V2hyper * 0.4) + 0.1);</v>
      </c>
      <c r="V16" t="str">
        <f t="shared" si="11"/>
        <v xml:space="preserve">V2hyper = 0.5, </v>
      </c>
      <c r="W16" t="str">
        <f t="shared" si="12"/>
        <v xml:space="preserve">V2hyper = 0.75, </v>
      </c>
      <c r="X16" t="str">
        <f t="shared" si="13"/>
        <v xml:space="preserve">V2hyper = 0.375, </v>
      </c>
      <c r="Y16" t="str">
        <f t="shared" si="14"/>
        <v>real V2hyper;</v>
      </c>
    </row>
    <row r="17" spans="1:25" x14ac:dyDescent="0.25">
      <c r="A17" t="s">
        <v>37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H17" t="str">
        <f t="shared" si="4"/>
        <v>V3 ~ uniform(0.5, 1);</v>
      </c>
      <c r="I17" t="str">
        <f t="shared" si="0"/>
        <v>real V3;</v>
      </c>
      <c r="J17" t="str">
        <f t="shared" si="5"/>
        <v>vector[N] audit3_3;</v>
      </c>
      <c r="K17">
        <v>3</v>
      </c>
      <c r="L17" t="s">
        <v>49</v>
      </c>
      <c r="M17">
        <v>0.7</v>
      </c>
      <c r="N17">
        <v>0.8</v>
      </c>
      <c r="O17">
        <v>0.75</v>
      </c>
      <c r="P17" t="str">
        <f t="shared" si="6"/>
        <v xml:space="preserve">V3 = 0.7, </v>
      </c>
      <c r="Q17" t="str">
        <f t="shared" si="7"/>
        <v xml:space="preserve">V3 = 0.8, </v>
      </c>
      <c r="R17" t="str">
        <f t="shared" si="8"/>
        <v xml:space="preserve">V3 = 0.75, </v>
      </c>
      <c r="S17" t="str">
        <f t="shared" si="2"/>
        <v xml:space="preserve">'V2', </v>
      </c>
      <c r="T17" t="str">
        <f t="shared" si="9"/>
        <v>V3hyper ~ beta(2, 2);</v>
      </c>
      <c r="U17" t="str">
        <f t="shared" si="10"/>
        <v>real V3 =  ((V3hyper * 0.5) + 0.5);</v>
      </c>
      <c r="V17" t="str">
        <f t="shared" si="11"/>
        <v xml:space="preserve">V3hyper = 0.4, </v>
      </c>
      <c r="W17" t="str">
        <f t="shared" si="12"/>
        <v xml:space="preserve">V3hyper = 0.6, </v>
      </c>
      <c r="X17" t="str">
        <f t="shared" si="13"/>
        <v xml:space="preserve">V3hyper = 0.5, </v>
      </c>
      <c r="Y17" t="str">
        <f t="shared" si="14"/>
        <v>real V3hyper;</v>
      </c>
    </row>
    <row r="18" spans="1:25" x14ac:dyDescent="0.25">
      <c r="A18" t="s">
        <v>38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H18" t="str">
        <f t="shared" si="4"/>
        <v>V4 ~ uniform(1, 3);</v>
      </c>
      <c r="I18" t="str">
        <f t="shared" si="0"/>
        <v>real V4;</v>
      </c>
      <c r="J18" t="str">
        <f t="shared" si="5"/>
        <v>vector[N] audit3_4;</v>
      </c>
      <c r="K18">
        <v>3</v>
      </c>
      <c r="L18" t="s">
        <v>50</v>
      </c>
      <c r="M18">
        <v>2</v>
      </c>
      <c r="N18">
        <v>2.5</v>
      </c>
      <c r="O18">
        <v>1.9</v>
      </c>
      <c r="P18" t="str">
        <f t="shared" si="6"/>
        <v xml:space="preserve">V4 = 2, </v>
      </c>
      <c r="Q18" t="str">
        <f t="shared" si="7"/>
        <v xml:space="preserve">V4 = 2.5, </v>
      </c>
      <c r="R18" t="str">
        <f t="shared" si="8"/>
        <v xml:space="preserve">V4 = 1.9, </v>
      </c>
      <c r="S18" t="str">
        <f t="shared" si="2"/>
        <v xml:space="preserve">'V3', </v>
      </c>
      <c r="T18" t="str">
        <f t="shared" si="9"/>
        <v>V4hyper ~ beta(2, 2);</v>
      </c>
      <c r="U18" t="str">
        <f t="shared" si="10"/>
        <v>real V4 =  ((V4hyper * 2) + 1);</v>
      </c>
      <c r="V18" t="str">
        <f t="shared" si="11"/>
        <v xml:space="preserve">V4hyper = 0.5, </v>
      </c>
      <c r="W18" t="str">
        <f t="shared" si="12"/>
        <v xml:space="preserve">V4hyper = 0.75, </v>
      </c>
      <c r="X18" t="str">
        <f t="shared" si="13"/>
        <v xml:space="preserve">V4hyper = 0.45, </v>
      </c>
      <c r="Y18" t="str">
        <f t="shared" si="14"/>
        <v>real V4hyper;</v>
      </c>
    </row>
    <row r="19" spans="1:25" x14ac:dyDescent="0.25">
      <c r="A19" t="s">
        <v>39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H19" t="str">
        <f t="shared" si="4"/>
        <v>V5 ~ uniform(3, 7);</v>
      </c>
      <c r="I19" t="str">
        <f t="shared" si="0"/>
        <v>real V5;</v>
      </c>
      <c r="J19" t="str">
        <f t="shared" si="5"/>
        <v>vector[N] audit3_5;</v>
      </c>
      <c r="K19">
        <v>3</v>
      </c>
      <c r="L19" t="s">
        <v>51</v>
      </c>
      <c r="M19">
        <f>(G19-F19)/2 +F19</f>
        <v>5</v>
      </c>
      <c r="N19">
        <v>6</v>
      </c>
      <c r="O19">
        <v>5.5</v>
      </c>
      <c r="P19" t="str">
        <f t="shared" si="6"/>
        <v xml:space="preserve">V5 = 5, </v>
      </c>
      <c r="Q19" t="str">
        <f t="shared" si="7"/>
        <v xml:space="preserve">V5 = 6, </v>
      </c>
      <c r="R19" t="str">
        <f t="shared" si="8"/>
        <v xml:space="preserve">V5 = 5.5, </v>
      </c>
      <c r="S19" t="str">
        <f t="shared" si="2"/>
        <v xml:space="preserve">'V4', </v>
      </c>
      <c r="T19" t="str">
        <f t="shared" si="9"/>
        <v>V5hyper ~ beta(2, 2);</v>
      </c>
      <c r="U19" t="str">
        <f t="shared" si="10"/>
        <v>real V5 =  ((V5hyper * 4) + 3);</v>
      </c>
      <c r="V19" t="str">
        <f t="shared" si="11"/>
        <v xml:space="preserve">V5hyper = 0.5, </v>
      </c>
      <c r="W19" t="str">
        <f t="shared" si="12"/>
        <v xml:space="preserve">V5hyper = 0.75, </v>
      </c>
      <c r="X19" t="str">
        <f t="shared" si="13"/>
        <v xml:space="preserve">V5hyper = 0.625, </v>
      </c>
      <c r="Y19" t="str">
        <f t="shared" si="14"/>
        <v>real V5hyper;</v>
      </c>
    </row>
    <row r="22" spans="1:25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0.001, V2 = 0.3, V3 = 0.7, V4 = 2, V5 = 5, </v>
      </c>
      <c r="Q22" t="str">
        <f>CONCATENATE("sigma = 12, binge = 5, ", Q3,Q4, Q5, Q6, Q7, Q8, Q9, Q10, Q11, Q12, Q13, Q14, Q15, Q16, Q17, Q18, Q19)</f>
        <v xml:space="preserve">sigma = 12, binge = 5, F2 = 0.192, F3 = 0.767, F4 = 2.5, F5 = 4.667, F6 = 6.667, Q1 = 1.667, Q2 = 3.667, Q3 = 5.667, Q4 = 8.333, Q5 = 11.333, Q6 = 14.333, Q7 = 21, V1 = 0.01, V2 = 0.4, V3 = 0.8, V4 = 2.5, V5 = 6, </v>
      </c>
      <c r="R22" t="str">
        <f>CONCATENATE("sigma = 8, binge = 7, ", R3,R4, R5, R6, R7, R8, R9, R10, R11, R12, R13, R14, R15, R16, R17, R18, R19)</f>
        <v xml:space="preserve">sigma = 8, binge = 7, F2 = 0.162, F3 = 0.65, F4 = 2.412, F5 = 4.412, F6 = 6.412, Q1 = 1.412, Q2 = 3.412, Q3 = 5.412, Q4 = 7.824, Q5 = 10.824, Q6 = 13.824, Q7 = 19, V1 = 0.05, V2 = 0.25, V3 = 0.75, V4 = 1.9, V5 = 5.5,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  <c r="V22" t="str">
        <f>CONCATENATE("sigma = 10, bingehyper = 1, ", V3,V4, V5, V6, V7, V8, V9, V10, V11, V12, V13, V14, V15, V16, V17, V18, V19)</f>
        <v xml:space="preserve">sigma = 10, bingehyper = 1, F2hyper = 0.182, F3hyper = 0.19, F4hyper = 0.4, F5hyper = 0.75, F6hyper = 0.75, Q1hyper = 0.333, Q2hyper = 0.5, Q3hyper = 0.4, Q4hyper = 0.5, Q5hyper = 0.75, Q6hyper = 0.75, Q7hyper = 0.474, V1hyper = 0.01, V2hyper = 0.5, V3hyper = 0.4, V4hyper = 0.5, V5hyper = 0.5, </v>
      </c>
      <c r="W22" t="str">
        <f>CONCATENATE("sigma = 12, bingehyper = 0, ", W3,W4, W5, W6, W7, W8, W9, W10, W11, W12, W13, W14, W15, W16, W17, W18, W19)</f>
        <v xml:space="preserve">sigma = 12, bingehyper = 0, F2hyper = 0.229, F3hyper = 0.267, F4hyper = 0.667, F5hyper = 0.833, F6hyper = 0.833, Q1hyper = 0.444, Q2hyper = 0.583, Q3hyper = 0.467, Q4hyper = 0.611, Q5hyper = 0.917, Q6hyper = 0.806, Q7hyper = 0.579, V1hyper = 0.1, V2hyper = 0.75, V3hyper = 0.6, V4hyper = 0.75, V5hyper = 0.75, </v>
      </c>
      <c r="X22" t="str">
        <f>CONCATENATE("sigma = 8, bingehyper = 2, ", X3,X4, X5, X6, X7, X8, X9, X10, X11, X12, X13, X14, X15, X16, X17, X18, X19)</f>
        <v xml:space="preserve">sigma = 8, bingehyper = 2, F2hyper = 0.156, F3hyper = 0.15, F4hyper = 0.608, F5hyper = 0.706, F6hyper = 0.706, Q1hyper = 0.275, Q2hyper = 0.456, Q3hyper = 0.365, Q4hyper = 0.441, Q5hyper = 0.662, Q6hyper = 0.721, Q7hyper = 0.368, V1hyper = 0.5, V2hyper = 0.375, V3hyper = 0.5, V4hyper = 0.45, V5hyper = 0.625,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2019-09-25T09:11:37Z</dcterms:modified>
</cp:coreProperties>
</file>