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7100" windowHeight="10110" activeTab="1"/>
  </bookViews>
  <sheets>
    <sheet name="r &amp; lambda" sheetId="5" r:id="rId1"/>
    <sheet name="scale" sheetId="6" r:id="rId2"/>
    <sheet name="autoreg growth rate, r" sheetId="4" r:id="rId3"/>
  </sheets>
  <calcPr calcId="145621"/>
</workbook>
</file>

<file path=xl/calcChain.xml><?xml version="1.0" encoding="utf-8"?>
<calcChain xmlns="http://schemas.openxmlformats.org/spreadsheetml/2006/main">
  <c r="H4" i="6" l="1"/>
  <c r="P5" i="6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G109" i="6"/>
  <c r="E15" i="6"/>
  <c r="E24" i="6"/>
  <c r="E26" i="6"/>
  <c r="E36" i="6"/>
  <c r="E46" i="6"/>
  <c r="E47" i="6"/>
  <c r="E58" i="6"/>
  <c r="E67" i="6"/>
  <c r="E68" i="6"/>
  <c r="K67" i="6" s="1"/>
  <c r="E79" i="6"/>
  <c r="E88" i="6"/>
  <c r="E90" i="6"/>
  <c r="E100" i="6"/>
  <c r="E110" i="6"/>
  <c r="E111" i="6"/>
  <c r="K110" i="6" s="1"/>
  <c r="B117" i="6"/>
  <c r="B116" i="6"/>
  <c r="B115" i="6"/>
  <c r="B114" i="6"/>
  <c r="G113" i="6" s="1"/>
  <c r="B113" i="6"/>
  <c r="B112" i="6"/>
  <c r="B111" i="6"/>
  <c r="B110" i="6"/>
  <c r="B109" i="6"/>
  <c r="B108" i="6"/>
  <c r="G107" i="6" s="1"/>
  <c r="B107" i="6"/>
  <c r="B106" i="6"/>
  <c r="G105" i="6" s="1"/>
  <c r="B105" i="6"/>
  <c r="B104" i="6"/>
  <c r="B103" i="6"/>
  <c r="H102" i="6"/>
  <c r="B102" i="6"/>
  <c r="G102" i="6"/>
  <c r="H101" i="6"/>
  <c r="G101" i="6"/>
  <c r="B101" i="6"/>
  <c r="H100" i="6"/>
  <c r="B100" i="6"/>
  <c r="G100" i="6" s="1"/>
  <c r="H99" i="6"/>
  <c r="B99" i="6"/>
  <c r="G99" i="6"/>
  <c r="H98" i="6"/>
  <c r="B98" i="6"/>
  <c r="G98" i="6"/>
  <c r="H97" i="6"/>
  <c r="G97" i="6"/>
  <c r="B97" i="6"/>
  <c r="H96" i="6"/>
  <c r="B96" i="6"/>
  <c r="H95" i="6"/>
  <c r="B95" i="6"/>
  <c r="H94" i="6"/>
  <c r="B94" i="6"/>
  <c r="G94" i="6"/>
  <c r="H93" i="6"/>
  <c r="G93" i="6"/>
  <c r="B93" i="6"/>
  <c r="H92" i="6"/>
  <c r="B92" i="6"/>
  <c r="H91" i="6"/>
  <c r="B91" i="6"/>
  <c r="H90" i="6"/>
  <c r="B90" i="6"/>
  <c r="G90" i="6"/>
  <c r="H89" i="6"/>
  <c r="G89" i="6"/>
  <c r="B89" i="6"/>
  <c r="H88" i="6"/>
  <c r="B88" i="6"/>
  <c r="G88" i="6" s="1"/>
  <c r="H87" i="6"/>
  <c r="B87" i="6"/>
  <c r="H86" i="6"/>
  <c r="B86" i="6"/>
  <c r="H85" i="6"/>
  <c r="G85" i="6"/>
  <c r="B85" i="6"/>
  <c r="H84" i="6"/>
  <c r="B84" i="6"/>
  <c r="G84" i="6" s="1"/>
  <c r="H83" i="6"/>
  <c r="B83" i="6"/>
  <c r="G83" i="6"/>
  <c r="H82" i="6"/>
  <c r="B82" i="6"/>
  <c r="G82" i="6"/>
  <c r="H81" i="6"/>
  <c r="G81" i="6"/>
  <c r="B81" i="6"/>
  <c r="H80" i="6"/>
  <c r="B80" i="6"/>
  <c r="G79" i="6" s="1"/>
  <c r="H79" i="6"/>
  <c r="B79" i="6"/>
  <c r="H78" i="6"/>
  <c r="B78" i="6"/>
  <c r="G78" i="6"/>
  <c r="H77" i="6"/>
  <c r="G77" i="6"/>
  <c r="B77" i="6"/>
  <c r="H76" i="6"/>
  <c r="B76" i="6"/>
  <c r="H75" i="6"/>
  <c r="B75" i="6"/>
  <c r="H74" i="6"/>
  <c r="B74" i="6"/>
  <c r="G74" i="6"/>
  <c r="H73" i="6"/>
  <c r="G73" i="6"/>
  <c r="B73" i="6"/>
  <c r="H72" i="6"/>
  <c r="B72" i="6"/>
  <c r="G72" i="6" s="1"/>
  <c r="H71" i="6"/>
  <c r="B71" i="6"/>
  <c r="H70" i="6"/>
  <c r="B70" i="6"/>
  <c r="G70" i="6"/>
  <c r="H69" i="6"/>
  <c r="G69" i="6"/>
  <c r="B69" i="6"/>
  <c r="H68" i="6"/>
  <c r="B68" i="6"/>
  <c r="G68" i="6" s="1"/>
  <c r="H67" i="6"/>
  <c r="B67" i="6"/>
  <c r="G67" i="6"/>
  <c r="H66" i="6"/>
  <c r="B66" i="6"/>
  <c r="G66" i="6"/>
  <c r="H65" i="6"/>
  <c r="G65" i="6"/>
  <c r="B65" i="6"/>
  <c r="H64" i="6"/>
  <c r="B64" i="6"/>
  <c r="G63" i="6" s="1"/>
  <c r="H63" i="6"/>
  <c r="B63" i="6"/>
  <c r="H62" i="6"/>
  <c r="B62" i="6"/>
  <c r="G62" i="6"/>
  <c r="H61" i="6"/>
  <c r="G61" i="6"/>
  <c r="B61" i="6"/>
  <c r="H60" i="6"/>
  <c r="B60" i="6"/>
  <c r="H59" i="6"/>
  <c r="B59" i="6"/>
  <c r="H58" i="6"/>
  <c r="B58" i="6"/>
  <c r="G58" i="6"/>
  <c r="H57" i="6"/>
  <c r="G57" i="6"/>
  <c r="B57" i="6"/>
  <c r="H56" i="6"/>
  <c r="B56" i="6"/>
  <c r="H55" i="6"/>
  <c r="B55" i="6"/>
  <c r="H54" i="6"/>
  <c r="B54" i="6"/>
  <c r="H53" i="6"/>
  <c r="G53" i="6"/>
  <c r="B53" i="6"/>
  <c r="H52" i="6"/>
  <c r="B52" i="6"/>
  <c r="H51" i="6"/>
  <c r="B51" i="6"/>
  <c r="G51" i="6"/>
  <c r="H50" i="6"/>
  <c r="B50" i="6"/>
  <c r="G50" i="6"/>
  <c r="H49" i="6"/>
  <c r="G49" i="6"/>
  <c r="B49" i="6"/>
  <c r="H48" i="6"/>
  <c r="B48" i="6"/>
  <c r="G47" i="6" s="1"/>
  <c r="H47" i="6"/>
  <c r="B47" i="6"/>
  <c r="H46" i="6"/>
  <c r="B46" i="6"/>
  <c r="G46" i="6"/>
  <c r="H45" i="6"/>
  <c r="G45" i="6"/>
  <c r="B45" i="6"/>
  <c r="H44" i="6"/>
  <c r="B44" i="6"/>
  <c r="H43" i="6"/>
  <c r="B43" i="6"/>
  <c r="H42" i="6"/>
  <c r="B42" i="6"/>
  <c r="G42" i="6"/>
  <c r="H41" i="6"/>
  <c r="G41" i="6"/>
  <c r="B41" i="6"/>
  <c r="H40" i="6"/>
  <c r="B40" i="6"/>
  <c r="G40" i="6" s="1"/>
  <c r="H39" i="6"/>
  <c r="B39" i="6"/>
  <c r="H38" i="6"/>
  <c r="B38" i="6"/>
  <c r="G38" i="6"/>
  <c r="H37" i="6"/>
  <c r="G37" i="6"/>
  <c r="B37" i="6"/>
  <c r="H36" i="6"/>
  <c r="B36" i="6"/>
  <c r="H35" i="6"/>
  <c r="B35" i="6"/>
  <c r="G34" i="6" s="1"/>
  <c r="G35" i="6"/>
  <c r="H34" i="6"/>
  <c r="B34" i="6"/>
  <c r="H33" i="6"/>
  <c r="G33" i="6"/>
  <c r="B33" i="6"/>
  <c r="H32" i="6"/>
  <c r="B32" i="6"/>
  <c r="G31" i="6" s="1"/>
  <c r="H31" i="6"/>
  <c r="B31" i="6"/>
  <c r="H30" i="6"/>
  <c r="B30" i="6"/>
  <c r="G30" i="6"/>
  <c r="H29" i="6"/>
  <c r="G29" i="6"/>
  <c r="B29" i="6"/>
  <c r="H28" i="6"/>
  <c r="B28" i="6"/>
  <c r="H27" i="6"/>
  <c r="B27" i="6"/>
  <c r="H26" i="6"/>
  <c r="B26" i="6"/>
  <c r="G26" i="6"/>
  <c r="H25" i="6"/>
  <c r="G25" i="6"/>
  <c r="B25" i="6"/>
  <c r="H24" i="6"/>
  <c r="B24" i="6"/>
  <c r="G24" i="6" s="1"/>
  <c r="H23" i="6"/>
  <c r="B23" i="6"/>
  <c r="H22" i="6"/>
  <c r="B22" i="6"/>
  <c r="H21" i="6"/>
  <c r="G21" i="6"/>
  <c r="B21" i="6"/>
  <c r="H20" i="6"/>
  <c r="B20" i="6"/>
  <c r="H19" i="6"/>
  <c r="B19" i="6"/>
  <c r="G19" i="6"/>
  <c r="H18" i="6"/>
  <c r="B18" i="6"/>
  <c r="G18" i="6"/>
  <c r="H17" i="6"/>
  <c r="G17" i="6"/>
  <c r="B17" i="6"/>
  <c r="H16" i="6"/>
  <c r="B16" i="6"/>
  <c r="G15" i="6" s="1"/>
  <c r="H15" i="6"/>
  <c r="B15" i="6"/>
  <c r="H14" i="6"/>
  <c r="B14" i="6"/>
  <c r="G14" i="6"/>
  <c r="H13" i="6"/>
  <c r="G13" i="6"/>
  <c r="B13" i="6"/>
  <c r="H12" i="6"/>
  <c r="B12" i="6"/>
  <c r="H11" i="6"/>
  <c r="B11" i="6"/>
  <c r="H10" i="6"/>
  <c r="B10" i="6"/>
  <c r="G10" i="6"/>
  <c r="H9" i="6"/>
  <c r="G9" i="6"/>
  <c r="B9" i="6"/>
  <c r="H8" i="6"/>
  <c r="B8" i="6"/>
  <c r="P7" i="6"/>
  <c r="H7" i="6"/>
  <c r="B7" i="6"/>
  <c r="P6" i="6"/>
  <c r="H6" i="6"/>
  <c r="B6" i="6"/>
  <c r="H5" i="6"/>
  <c r="B5" i="6"/>
  <c r="G5" i="6"/>
  <c r="P4" i="6"/>
  <c r="B4" i="6"/>
  <c r="L4" i="5"/>
  <c r="L5" i="5"/>
  <c r="L6" i="5"/>
  <c r="L7" i="5"/>
  <c r="F5" i="5"/>
  <c r="H5" i="5" s="1"/>
  <c r="F6" i="5"/>
  <c r="F7" i="5"/>
  <c r="F8" i="5"/>
  <c r="F9" i="5"/>
  <c r="H9" i="5" s="1"/>
  <c r="F10" i="5"/>
  <c r="F11" i="5"/>
  <c r="F12" i="5"/>
  <c r="F13" i="5"/>
  <c r="H13" i="5" s="1"/>
  <c r="F14" i="5"/>
  <c r="F15" i="5"/>
  <c r="F16" i="5"/>
  <c r="F17" i="5"/>
  <c r="H17" i="5" s="1"/>
  <c r="F18" i="5"/>
  <c r="F19" i="5"/>
  <c r="F20" i="5"/>
  <c r="F21" i="5"/>
  <c r="F22" i="5"/>
  <c r="F23" i="5"/>
  <c r="F24" i="5"/>
  <c r="F25" i="5"/>
  <c r="H25" i="5" s="1"/>
  <c r="F26" i="5"/>
  <c r="F27" i="5"/>
  <c r="F28" i="5"/>
  <c r="F29" i="5"/>
  <c r="F30" i="5"/>
  <c r="F31" i="5"/>
  <c r="F32" i="5"/>
  <c r="F33" i="5"/>
  <c r="H33" i="5" s="1"/>
  <c r="F34" i="5"/>
  <c r="F35" i="5"/>
  <c r="F36" i="5"/>
  <c r="F37" i="5"/>
  <c r="F38" i="5"/>
  <c r="F39" i="5"/>
  <c r="F40" i="5"/>
  <c r="F41" i="5"/>
  <c r="F42" i="5"/>
  <c r="F43" i="5"/>
  <c r="F44" i="5"/>
  <c r="F45" i="5"/>
  <c r="H45" i="5" s="1"/>
  <c r="F46" i="5"/>
  <c r="F47" i="5"/>
  <c r="F48" i="5"/>
  <c r="F49" i="5"/>
  <c r="H49" i="5" s="1"/>
  <c r="F50" i="5"/>
  <c r="F51" i="5"/>
  <c r="F52" i="5"/>
  <c r="F53" i="5"/>
  <c r="H53" i="5" s="1"/>
  <c r="F54" i="5"/>
  <c r="F55" i="5"/>
  <c r="F56" i="5"/>
  <c r="F57" i="5"/>
  <c r="H57" i="5" s="1"/>
  <c r="F58" i="5"/>
  <c r="F59" i="5"/>
  <c r="F60" i="5"/>
  <c r="F61" i="5"/>
  <c r="H61" i="5" s="1"/>
  <c r="F62" i="5"/>
  <c r="F63" i="5"/>
  <c r="F64" i="5"/>
  <c r="F65" i="5"/>
  <c r="F66" i="5"/>
  <c r="F67" i="5"/>
  <c r="F68" i="5"/>
  <c r="F69" i="5"/>
  <c r="H69" i="5" s="1"/>
  <c r="F70" i="5"/>
  <c r="F71" i="5"/>
  <c r="F72" i="5"/>
  <c r="F73" i="5"/>
  <c r="H73" i="5" s="1"/>
  <c r="F74" i="5"/>
  <c r="F75" i="5"/>
  <c r="F76" i="5"/>
  <c r="F77" i="5"/>
  <c r="H77" i="5" s="1"/>
  <c r="F78" i="5"/>
  <c r="F79" i="5"/>
  <c r="F80" i="5"/>
  <c r="F81" i="5"/>
  <c r="H81" i="5" s="1"/>
  <c r="F82" i="5"/>
  <c r="F83" i="5"/>
  <c r="F84" i="5"/>
  <c r="F85" i="5"/>
  <c r="F86" i="5"/>
  <c r="F87" i="5"/>
  <c r="F88" i="5"/>
  <c r="F89" i="5"/>
  <c r="H89" i="5" s="1"/>
  <c r="F90" i="5"/>
  <c r="F91" i="5"/>
  <c r="F92" i="5"/>
  <c r="F93" i="5"/>
  <c r="H93" i="5" s="1"/>
  <c r="F94" i="5"/>
  <c r="F95" i="5"/>
  <c r="F96" i="5"/>
  <c r="F97" i="5"/>
  <c r="H97" i="5" s="1"/>
  <c r="F98" i="5"/>
  <c r="F99" i="5"/>
  <c r="F100" i="5"/>
  <c r="F101" i="5"/>
  <c r="F102" i="5"/>
  <c r="F4" i="5"/>
  <c r="E18" i="5"/>
  <c r="G18" i="5" s="1"/>
  <c r="H18" i="5" s="1"/>
  <c r="E82" i="5"/>
  <c r="G82" i="5" s="1"/>
  <c r="E4" i="5"/>
  <c r="G4" i="5" s="1"/>
  <c r="H4" i="5" s="1"/>
  <c r="B5" i="5"/>
  <c r="B6" i="5"/>
  <c r="E5" i="5" s="1"/>
  <c r="B7" i="5"/>
  <c r="B8" i="5"/>
  <c r="E7" i="5" s="1"/>
  <c r="G7" i="5" s="1"/>
  <c r="H7" i="5" s="1"/>
  <c r="B9" i="5"/>
  <c r="B10" i="5"/>
  <c r="E9" i="5" s="1"/>
  <c r="G9" i="5" s="1"/>
  <c r="B11" i="5"/>
  <c r="E10" i="5" s="1"/>
  <c r="B12" i="5"/>
  <c r="B13" i="5"/>
  <c r="B14" i="5"/>
  <c r="E13" i="5" s="1"/>
  <c r="B15" i="5"/>
  <c r="E14" i="5" s="1"/>
  <c r="G14" i="5" s="1"/>
  <c r="H14" i="5" s="1"/>
  <c r="B16" i="5"/>
  <c r="E15" i="5" s="1"/>
  <c r="G15" i="5" s="1"/>
  <c r="H15" i="5" s="1"/>
  <c r="B17" i="5"/>
  <c r="B18" i="5"/>
  <c r="E17" i="5" s="1"/>
  <c r="B19" i="5"/>
  <c r="B20" i="5"/>
  <c r="B21" i="5"/>
  <c r="B22" i="5"/>
  <c r="E21" i="5" s="1"/>
  <c r="B23" i="5"/>
  <c r="E22" i="5" s="1"/>
  <c r="G22" i="5" s="1"/>
  <c r="B24" i="5"/>
  <c r="E23" i="5" s="1"/>
  <c r="G23" i="5" s="1"/>
  <c r="H23" i="5" s="1"/>
  <c r="B25" i="5"/>
  <c r="B26" i="5"/>
  <c r="E25" i="5" s="1"/>
  <c r="G25" i="5" s="1"/>
  <c r="B27" i="5"/>
  <c r="E26" i="5" s="1"/>
  <c r="G26" i="5" s="1"/>
  <c r="H26" i="5" s="1"/>
  <c r="B28" i="5"/>
  <c r="E27" i="5" s="1"/>
  <c r="G27" i="5" s="1"/>
  <c r="H27" i="5" s="1"/>
  <c r="B29" i="5"/>
  <c r="B30" i="5"/>
  <c r="E29" i="5" s="1"/>
  <c r="B31" i="5"/>
  <c r="E30" i="5" s="1"/>
  <c r="G30" i="5" s="1"/>
  <c r="B32" i="5"/>
  <c r="B33" i="5"/>
  <c r="B34" i="5"/>
  <c r="E33" i="5" s="1"/>
  <c r="B35" i="5"/>
  <c r="E34" i="5" s="1"/>
  <c r="G34" i="5" s="1"/>
  <c r="H34" i="5" s="1"/>
  <c r="B36" i="5"/>
  <c r="B37" i="5"/>
  <c r="B38" i="5"/>
  <c r="E37" i="5" s="1"/>
  <c r="B39" i="5"/>
  <c r="E38" i="5" s="1"/>
  <c r="G38" i="5" s="1"/>
  <c r="B40" i="5"/>
  <c r="E39" i="5" s="1"/>
  <c r="G39" i="5" s="1"/>
  <c r="H39" i="5" s="1"/>
  <c r="B41" i="5"/>
  <c r="B42" i="5"/>
  <c r="E41" i="5" s="1"/>
  <c r="G41" i="5" s="1"/>
  <c r="B43" i="5"/>
  <c r="E42" i="5" s="1"/>
  <c r="G42" i="5" s="1"/>
  <c r="H42" i="5" s="1"/>
  <c r="B44" i="5"/>
  <c r="B45" i="5"/>
  <c r="B46" i="5"/>
  <c r="E45" i="5" s="1"/>
  <c r="B47" i="5"/>
  <c r="E46" i="5" s="1"/>
  <c r="G46" i="5" s="1"/>
  <c r="H46" i="5" s="1"/>
  <c r="B48" i="5"/>
  <c r="E47" i="5" s="1"/>
  <c r="G47" i="5" s="1"/>
  <c r="H47" i="5" s="1"/>
  <c r="B49" i="5"/>
  <c r="B50" i="5"/>
  <c r="E49" i="5" s="1"/>
  <c r="B51" i="5"/>
  <c r="E50" i="5" s="1"/>
  <c r="G50" i="5" s="1"/>
  <c r="H50" i="5" s="1"/>
  <c r="B52" i="5"/>
  <c r="B53" i="5"/>
  <c r="B54" i="5"/>
  <c r="E53" i="5" s="1"/>
  <c r="B55" i="5"/>
  <c r="E54" i="5" s="1"/>
  <c r="G54" i="5" s="1"/>
  <c r="B56" i="5"/>
  <c r="E55" i="5" s="1"/>
  <c r="G55" i="5" s="1"/>
  <c r="H55" i="5" s="1"/>
  <c r="B57" i="5"/>
  <c r="B58" i="5"/>
  <c r="E57" i="5" s="1"/>
  <c r="G57" i="5" s="1"/>
  <c r="B59" i="5"/>
  <c r="E58" i="5" s="1"/>
  <c r="G58" i="5" s="1"/>
  <c r="H58" i="5" s="1"/>
  <c r="B60" i="5"/>
  <c r="E59" i="5" s="1"/>
  <c r="G59" i="5" s="1"/>
  <c r="H59" i="5" s="1"/>
  <c r="B61" i="5"/>
  <c r="B62" i="5"/>
  <c r="E61" i="5" s="1"/>
  <c r="B63" i="5"/>
  <c r="E62" i="5" s="1"/>
  <c r="G62" i="5" s="1"/>
  <c r="H62" i="5" s="1"/>
  <c r="B64" i="5"/>
  <c r="B65" i="5"/>
  <c r="B66" i="5"/>
  <c r="E65" i="5" s="1"/>
  <c r="B67" i="5"/>
  <c r="E66" i="5" s="1"/>
  <c r="G66" i="5" s="1"/>
  <c r="B68" i="5"/>
  <c r="B69" i="5"/>
  <c r="B70" i="5"/>
  <c r="E69" i="5" s="1"/>
  <c r="B71" i="5"/>
  <c r="E70" i="5" s="1"/>
  <c r="G70" i="5" s="1"/>
  <c r="H70" i="5" s="1"/>
  <c r="B72" i="5"/>
  <c r="E71" i="5" s="1"/>
  <c r="G71" i="5" s="1"/>
  <c r="H71" i="5" s="1"/>
  <c r="B73" i="5"/>
  <c r="B74" i="5"/>
  <c r="E73" i="5" s="1"/>
  <c r="G73" i="5" s="1"/>
  <c r="B75" i="5"/>
  <c r="E74" i="5" s="1"/>
  <c r="B76" i="5"/>
  <c r="B77" i="5"/>
  <c r="B78" i="5"/>
  <c r="E77" i="5" s="1"/>
  <c r="B79" i="5"/>
  <c r="E78" i="5" s="1"/>
  <c r="G78" i="5" s="1"/>
  <c r="H78" i="5" s="1"/>
  <c r="B80" i="5"/>
  <c r="E79" i="5" s="1"/>
  <c r="G79" i="5" s="1"/>
  <c r="H79" i="5" s="1"/>
  <c r="B81" i="5"/>
  <c r="B82" i="5"/>
  <c r="E81" i="5" s="1"/>
  <c r="B83" i="5"/>
  <c r="B84" i="5"/>
  <c r="B85" i="5"/>
  <c r="B86" i="5"/>
  <c r="E85" i="5" s="1"/>
  <c r="B87" i="5"/>
  <c r="E86" i="5" s="1"/>
  <c r="G86" i="5" s="1"/>
  <c r="H86" i="5" s="1"/>
  <c r="B88" i="5"/>
  <c r="E87" i="5" s="1"/>
  <c r="G87" i="5" s="1"/>
  <c r="H87" i="5" s="1"/>
  <c r="B89" i="5"/>
  <c r="B90" i="5"/>
  <c r="E89" i="5" s="1"/>
  <c r="G89" i="5" s="1"/>
  <c r="B91" i="5"/>
  <c r="E90" i="5" s="1"/>
  <c r="G90" i="5" s="1"/>
  <c r="B92" i="5"/>
  <c r="E92" i="5" s="1"/>
  <c r="G92" i="5" s="1"/>
  <c r="H92" i="5" s="1"/>
  <c r="B93" i="5"/>
  <c r="B94" i="5"/>
  <c r="E93" i="5" s="1"/>
  <c r="B95" i="5"/>
  <c r="E94" i="5" s="1"/>
  <c r="G94" i="5" s="1"/>
  <c r="B96" i="5"/>
  <c r="B97" i="5"/>
  <c r="B98" i="5"/>
  <c r="E97" i="5" s="1"/>
  <c r="B99" i="5"/>
  <c r="E98" i="5" s="1"/>
  <c r="G98" i="5" s="1"/>
  <c r="B100" i="5"/>
  <c r="B101" i="5"/>
  <c r="B102" i="5"/>
  <c r="E101" i="5" s="1"/>
  <c r="B103" i="5"/>
  <c r="E102" i="5" s="1"/>
  <c r="G102" i="5" s="1"/>
  <c r="H102" i="5" s="1"/>
  <c r="B104" i="5"/>
  <c r="E103" i="5" s="1"/>
  <c r="G103" i="5" s="1"/>
  <c r="B105" i="5"/>
  <c r="B106" i="5"/>
  <c r="B107" i="5"/>
  <c r="E106" i="5" s="1"/>
  <c r="G106" i="5" s="1"/>
  <c r="B108" i="5"/>
  <c r="E107" i="5" s="1"/>
  <c r="G107" i="5" s="1"/>
  <c r="B109" i="5"/>
  <c r="B110" i="5"/>
  <c r="B111" i="5"/>
  <c r="E110" i="5" s="1"/>
  <c r="G110" i="5" s="1"/>
  <c r="B112" i="5"/>
  <c r="E111" i="5" s="1"/>
  <c r="G111" i="5" s="1"/>
  <c r="B113" i="5"/>
  <c r="B114" i="5"/>
  <c r="B115" i="5"/>
  <c r="E114" i="5" s="1"/>
  <c r="G114" i="5" s="1"/>
  <c r="B116" i="5"/>
  <c r="E115" i="5" s="1"/>
  <c r="G115" i="5" s="1"/>
  <c r="B117" i="5"/>
  <c r="B4" i="5"/>
  <c r="G101" i="5"/>
  <c r="G97" i="5"/>
  <c r="G93" i="5"/>
  <c r="G85" i="5"/>
  <c r="G81" i="5"/>
  <c r="G77" i="5"/>
  <c r="G74" i="5"/>
  <c r="G69" i="5"/>
  <c r="G65" i="5"/>
  <c r="G61" i="5"/>
  <c r="G53" i="5"/>
  <c r="G49" i="5"/>
  <c r="G45" i="5"/>
  <c r="G37" i="5"/>
  <c r="G33" i="5"/>
  <c r="G29" i="5"/>
  <c r="G21" i="5"/>
  <c r="G17" i="5"/>
  <c r="G13" i="5"/>
  <c r="G10" i="5"/>
  <c r="H10" i="5" s="1"/>
  <c r="G5" i="5"/>
  <c r="G4" i="6"/>
  <c r="H66" i="5"/>
  <c r="H30" i="5"/>
  <c r="H94" i="5"/>
  <c r="H29" i="5"/>
  <c r="H41" i="5"/>
  <c r="D3" i="4"/>
  <c r="D2" i="4"/>
  <c r="D1" i="4"/>
  <c r="C7" i="4"/>
  <c r="G9" i="4" s="1"/>
  <c r="B8" i="4"/>
  <c r="L11" i="4" s="1"/>
  <c r="B7" i="4"/>
  <c r="B9" i="4" s="1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7" i="4"/>
  <c r="J9" i="4"/>
  <c r="K10" i="4"/>
  <c r="L10" i="4"/>
  <c r="D7" i="4" l="1"/>
  <c r="L12" i="4"/>
  <c r="K11" i="4"/>
  <c r="E100" i="5"/>
  <c r="G100" i="5" s="1"/>
  <c r="H100" i="5" s="1"/>
  <c r="E99" i="5"/>
  <c r="G99" i="5" s="1"/>
  <c r="H99" i="5" s="1"/>
  <c r="E95" i="5"/>
  <c r="G95" i="5" s="1"/>
  <c r="H95" i="5" s="1"/>
  <c r="E96" i="5"/>
  <c r="G96" i="5" s="1"/>
  <c r="H96" i="5" s="1"/>
  <c r="E52" i="5"/>
  <c r="G52" i="5" s="1"/>
  <c r="H52" i="5" s="1"/>
  <c r="E51" i="5"/>
  <c r="G51" i="5" s="1"/>
  <c r="H51" i="5" s="1"/>
  <c r="E44" i="5"/>
  <c r="G44" i="5" s="1"/>
  <c r="H44" i="5" s="1"/>
  <c r="E43" i="5"/>
  <c r="G43" i="5" s="1"/>
  <c r="H43" i="5" s="1"/>
  <c r="E12" i="5"/>
  <c r="G12" i="5" s="1"/>
  <c r="H12" i="5" s="1"/>
  <c r="E11" i="5"/>
  <c r="G11" i="5" s="1"/>
  <c r="H11" i="5" s="1"/>
  <c r="G96" i="6"/>
  <c r="G103" i="6"/>
  <c r="G104" i="6"/>
  <c r="G111" i="6"/>
  <c r="G112" i="6"/>
  <c r="E116" i="5"/>
  <c r="G116" i="5" s="1"/>
  <c r="H116" i="5" s="1"/>
  <c r="K7" i="5"/>
  <c r="E80" i="5"/>
  <c r="G80" i="5" s="1"/>
  <c r="H80" i="5" s="1"/>
  <c r="E16" i="5"/>
  <c r="G16" i="5" s="1"/>
  <c r="H16" i="5" s="1"/>
  <c r="G86" i="6"/>
  <c r="G92" i="6"/>
  <c r="G91" i="6"/>
  <c r="G95" i="6"/>
  <c r="K66" i="6"/>
  <c r="B10" i="4"/>
  <c r="E28" i="5"/>
  <c r="G28" i="5" s="1"/>
  <c r="H28" i="5" s="1"/>
  <c r="H101" i="5"/>
  <c r="H85" i="5"/>
  <c r="J10" i="4"/>
  <c r="E91" i="5"/>
  <c r="G91" i="5" s="1"/>
  <c r="H91" i="5" s="1"/>
  <c r="E48" i="5"/>
  <c r="G48" i="5" s="1"/>
  <c r="H48" i="5" s="1"/>
  <c r="E6" i="5"/>
  <c r="G6" i="5" s="1"/>
  <c r="H6" i="5" s="1"/>
  <c r="K6" i="5"/>
  <c r="G54" i="6"/>
  <c r="G60" i="6"/>
  <c r="G59" i="6"/>
  <c r="K46" i="6"/>
  <c r="K23" i="6"/>
  <c r="H109" i="5"/>
  <c r="E84" i="5"/>
  <c r="G84" i="5" s="1"/>
  <c r="H84" i="5" s="1"/>
  <c r="E83" i="5"/>
  <c r="G83" i="5" s="1"/>
  <c r="H83" i="5" s="1"/>
  <c r="E76" i="5"/>
  <c r="G76" i="5" s="1"/>
  <c r="H76" i="5" s="1"/>
  <c r="E75" i="5"/>
  <c r="G75" i="5" s="1"/>
  <c r="H75" i="5" s="1"/>
  <c r="E68" i="5"/>
  <c r="G68" i="5" s="1"/>
  <c r="H68" i="5" s="1"/>
  <c r="E67" i="5"/>
  <c r="G67" i="5" s="1"/>
  <c r="H67" i="5" s="1"/>
  <c r="E63" i="5"/>
  <c r="G63" i="5" s="1"/>
  <c r="H63" i="5" s="1"/>
  <c r="E64" i="5"/>
  <c r="G64" i="5" s="1"/>
  <c r="H64" i="5" s="1"/>
  <c r="E36" i="5"/>
  <c r="G36" i="5" s="1"/>
  <c r="H36" i="5" s="1"/>
  <c r="E35" i="5"/>
  <c r="G35" i="5" s="1"/>
  <c r="H35" i="5" s="1"/>
  <c r="E31" i="5"/>
  <c r="G31" i="5" s="1"/>
  <c r="H31" i="5" s="1"/>
  <c r="E32" i="5"/>
  <c r="G32" i="5" s="1"/>
  <c r="H32" i="5" s="1"/>
  <c r="E20" i="5"/>
  <c r="G20" i="5" s="1"/>
  <c r="H20" i="5" s="1"/>
  <c r="E19" i="5"/>
  <c r="G19" i="5" s="1"/>
  <c r="H19" i="5" s="1"/>
  <c r="E60" i="5"/>
  <c r="G60" i="5" s="1"/>
  <c r="H60" i="5" s="1"/>
  <c r="G32" i="6"/>
  <c r="G115" i="6"/>
  <c r="K45" i="6"/>
  <c r="G22" i="6"/>
  <c r="G28" i="6"/>
  <c r="G27" i="6"/>
  <c r="K9" i="4"/>
  <c r="J8" i="4"/>
  <c r="C8" i="4"/>
  <c r="H65" i="5"/>
  <c r="H37" i="5"/>
  <c r="H21" i="5"/>
  <c r="G64" i="6"/>
  <c r="K87" i="6"/>
  <c r="F8" i="4"/>
  <c r="H10" i="4"/>
  <c r="O5" i="6"/>
  <c r="D43" i="6" s="1"/>
  <c r="E88" i="5"/>
  <c r="G88" i="5" s="1"/>
  <c r="H88" i="5" s="1"/>
  <c r="E72" i="5"/>
  <c r="G72" i="5" s="1"/>
  <c r="H72" i="5" s="1"/>
  <c r="E56" i="5"/>
  <c r="G56" i="5" s="1"/>
  <c r="H56" i="5" s="1"/>
  <c r="E40" i="5"/>
  <c r="G40" i="5" s="1"/>
  <c r="H40" i="5" s="1"/>
  <c r="E24" i="5"/>
  <c r="G24" i="5" s="1"/>
  <c r="H24" i="5" s="1"/>
  <c r="E8" i="5"/>
  <c r="G8" i="5" s="1"/>
  <c r="H8" i="5" s="1"/>
  <c r="E5" i="6"/>
  <c r="K4" i="6" s="1"/>
  <c r="E9" i="6"/>
  <c r="K8" i="6" s="1"/>
  <c r="E13" i="6"/>
  <c r="E17" i="6"/>
  <c r="E21" i="6"/>
  <c r="E25" i="6"/>
  <c r="K24" i="6" s="1"/>
  <c r="E29" i="6"/>
  <c r="E33" i="6"/>
  <c r="K32" i="6" s="1"/>
  <c r="E37" i="6"/>
  <c r="K36" i="6" s="1"/>
  <c r="E41" i="6"/>
  <c r="K40" i="6" s="1"/>
  <c r="E45" i="6"/>
  <c r="E49" i="6"/>
  <c r="E53" i="6"/>
  <c r="E57" i="6"/>
  <c r="E61" i="6"/>
  <c r="E65" i="6"/>
  <c r="E69" i="6"/>
  <c r="K68" i="6" s="1"/>
  <c r="E73" i="6"/>
  <c r="E77" i="6"/>
  <c r="E81" i="6"/>
  <c r="E85" i="6"/>
  <c r="K84" i="6" s="1"/>
  <c r="E89" i="6"/>
  <c r="K88" i="6" s="1"/>
  <c r="E93" i="6"/>
  <c r="E97" i="6"/>
  <c r="K96" i="6" s="1"/>
  <c r="E101" i="6"/>
  <c r="K100" i="6" s="1"/>
  <c r="E105" i="6"/>
  <c r="K104" i="6" s="1"/>
  <c r="E109" i="6"/>
  <c r="E113" i="6"/>
  <c r="E117" i="6"/>
  <c r="K116" i="6" s="1"/>
  <c r="E6" i="6"/>
  <c r="K5" i="6" s="1"/>
  <c r="E11" i="6"/>
  <c r="E16" i="6"/>
  <c r="K15" i="6" s="1"/>
  <c r="E22" i="6"/>
  <c r="K21" i="6" s="1"/>
  <c r="E27" i="6"/>
  <c r="K26" i="6" s="1"/>
  <c r="E32" i="6"/>
  <c r="E38" i="6"/>
  <c r="E43" i="6"/>
  <c r="K42" i="6" s="1"/>
  <c r="E48" i="6"/>
  <c r="K47" i="6" s="1"/>
  <c r="E54" i="6"/>
  <c r="E59" i="6"/>
  <c r="K58" i="6" s="1"/>
  <c r="E64" i="6"/>
  <c r="E70" i="6"/>
  <c r="K69" i="6" s="1"/>
  <c r="E75" i="6"/>
  <c r="E80" i="6"/>
  <c r="K79" i="6" s="1"/>
  <c r="E86" i="6"/>
  <c r="K85" i="6" s="1"/>
  <c r="E91" i="6"/>
  <c r="K90" i="6" s="1"/>
  <c r="E96" i="6"/>
  <c r="E102" i="6"/>
  <c r="E107" i="6"/>
  <c r="E112" i="6"/>
  <c r="K111" i="6" s="1"/>
  <c r="E4" i="6"/>
  <c r="E7" i="6"/>
  <c r="E12" i="6"/>
  <c r="K11" i="6" s="1"/>
  <c r="E18" i="6"/>
  <c r="K17" i="6" s="1"/>
  <c r="E23" i="6"/>
  <c r="E28" i="6"/>
  <c r="E34" i="6"/>
  <c r="K33" i="6" s="1"/>
  <c r="E39" i="6"/>
  <c r="K38" i="6" s="1"/>
  <c r="E44" i="6"/>
  <c r="E50" i="6"/>
  <c r="K49" i="6" s="1"/>
  <c r="E55" i="6"/>
  <c r="K54" i="6" s="1"/>
  <c r="E60" i="6"/>
  <c r="K59" i="6" s="1"/>
  <c r="E66" i="6"/>
  <c r="E71" i="6"/>
  <c r="E76" i="6"/>
  <c r="K75" i="6" s="1"/>
  <c r="E82" i="6"/>
  <c r="K81" i="6" s="1"/>
  <c r="E87" i="6"/>
  <c r="E92" i="6"/>
  <c r="E98" i="6"/>
  <c r="K97" i="6" s="1"/>
  <c r="E103" i="6"/>
  <c r="K102" i="6" s="1"/>
  <c r="E108" i="6"/>
  <c r="E114" i="6"/>
  <c r="K113" i="6" s="1"/>
  <c r="E10" i="6"/>
  <c r="E20" i="6"/>
  <c r="K19" i="6" s="1"/>
  <c r="E31" i="6"/>
  <c r="E42" i="6"/>
  <c r="E52" i="6"/>
  <c r="K51" i="6" s="1"/>
  <c r="E63" i="6"/>
  <c r="K62" i="6" s="1"/>
  <c r="E74" i="6"/>
  <c r="E84" i="6"/>
  <c r="K83" i="6" s="1"/>
  <c r="E95" i="6"/>
  <c r="K94" i="6" s="1"/>
  <c r="E106" i="6"/>
  <c r="K105" i="6" s="1"/>
  <c r="E116" i="6"/>
  <c r="E8" i="6"/>
  <c r="K7" i="6" s="1"/>
  <c r="E19" i="6"/>
  <c r="E30" i="6"/>
  <c r="K29" i="6" s="1"/>
  <c r="E40" i="6"/>
  <c r="E51" i="6"/>
  <c r="K50" i="6" s="1"/>
  <c r="E62" i="6"/>
  <c r="K61" i="6" s="1"/>
  <c r="E72" i="6"/>
  <c r="K71" i="6" s="1"/>
  <c r="E83" i="6"/>
  <c r="E94" i="6"/>
  <c r="K93" i="6" s="1"/>
  <c r="E104" i="6"/>
  <c r="E115" i="6"/>
  <c r="K114" i="6" s="1"/>
  <c r="O6" i="6"/>
  <c r="O4" i="6"/>
  <c r="D10" i="6"/>
  <c r="G12" i="6"/>
  <c r="G11" i="6"/>
  <c r="D19" i="6"/>
  <c r="G44" i="6"/>
  <c r="G43" i="6"/>
  <c r="G55" i="6"/>
  <c r="G76" i="6"/>
  <c r="G75" i="6"/>
  <c r="D83" i="6"/>
  <c r="E99" i="6"/>
  <c r="K99" i="6" s="1"/>
  <c r="E78" i="6"/>
  <c r="K77" i="6" s="1"/>
  <c r="E56" i="6"/>
  <c r="K55" i="6" s="1"/>
  <c r="E35" i="6"/>
  <c r="E14" i="6"/>
  <c r="K13" i="6" s="1"/>
  <c r="G16" i="6"/>
  <c r="D16" i="6"/>
  <c r="G48" i="6"/>
  <c r="G80" i="6"/>
  <c r="D80" i="6"/>
  <c r="K35" i="6"/>
  <c r="E112" i="5"/>
  <c r="G112" i="5" s="1"/>
  <c r="E108" i="5"/>
  <c r="G108" i="5" s="1"/>
  <c r="E104" i="5"/>
  <c r="G104" i="5" s="1"/>
  <c r="K5" i="5"/>
  <c r="H98" i="5"/>
  <c r="H90" i="5"/>
  <c r="H82" i="5"/>
  <c r="H74" i="5"/>
  <c r="H54" i="5"/>
  <c r="H38" i="5"/>
  <c r="H22" i="5"/>
  <c r="G6" i="6"/>
  <c r="G20" i="6"/>
  <c r="G23" i="6"/>
  <c r="G36" i="6"/>
  <c r="G39" i="6"/>
  <c r="G52" i="6"/>
  <c r="D52" i="6"/>
  <c r="G71" i="6"/>
  <c r="G87" i="6"/>
  <c r="D91" i="6"/>
  <c r="G106" i="6"/>
  <c r="G110" i="6"/>
  <c r="G114" i="6"/>
  <c r="D88" i="6"/>
  <c r="H114" i="5"/>
  <c r="H111" i="5"/>
  <c r="K4" i="5"/>
  <c r="G8" i="6"/>
  <c r="G7" i="6"/>
  <c r="D15" i="6"/>
  <c r="G56" i="6"/>
  <c r="D110" i="6"/>
  <c r="E109" i="5"/>
  <c r="G109" i="5" s="1"/>
  <c r="E113" i="5"/>
  <c r="G113" i="5" s="1"/>
  <c r="H113" i="5" s="1"/>
  <c r="E105" i="5"/>
  <c r="G105" i="5" s="1"/>
  <c r="O7" i="6"/>
  <c r="D58" i="6"/>
  <c r="G108" i="6"/>
  <c r="G116" i="6"/>
  <c r="H106" i="5"/>
  <c r="H103" i="5"/>
  <c r="H115" i="5"/>
  <c r="H110" i="5"/>
  <c r="H107" i="5"/>
  <c r="H105" i="5"/>
  <c r="H112" i="5"/>
  <c r="H108" i="5"/>
  <c r="H104" i="5"/>
  <c r="I15" i="6" l="1"/>
  <c r="K72" i="6"/>
  <c r="D108" i="6"/>
  <c r="I107" i="6" s="1"/>
  <c r="D96" i="6"/>
  <c r="D95" i="6"/>
  <c r="I94" i="6" s="1"/>
  <c r="D56" i="6"/>
  <c r="I55" i="6" s="1"/>
  <c r="D115" i="6"/>
  <c r="I114" i="6" s="1"/>
  <c r="D36" i="6"/>
  <c r="D42" i="6"/>
  <c r="D9" i="6"/>
  <c r="I8" i="6" s="1"/>
  <c r="K9" i="6"/>
  <c r="K106" i="6"/>
  <c r="K63" i="6"/>
  <c r="D64" i="6"/>
  <c r="I63" i="6" s="1"/>
  <c r="D116" i="6"/>
  <c r="I115" i="6" s="1"/>
  <c r="D67" i="6"/>
  <c r="D104" i="6"/>
  <c r="D50" i="6"/>
  <c r="D79" i="6"/>
  <c r="I78" i="6" s="1"/>
  <c r="D75" i="6"/>
  <c r="D27" i="6"/>
  <c r="I26" i="6" s="1"/>
  <c r="D14" i="6"/>
  <c r="D4" i="6"/>
  <c r="D48" i="6"/>
  <c r="D30" i="6"/>
  <c r="D41" i="6"/>
  <c r="D46" i="6"/>
  <c r="I45" i="6" s="1"/>
  <c r="D61" i="6"/>
  <c r="D66" i="6"/>
  <c r="D70" i="6"/>
  <c r="D74" i="6"/>
  <c r="D78" i="6"/>
  <c r="D82" i="6"/>
  <c r="I81" i="6" s="1"/>
  <c r="D86" i="6"/>
  <c r="I85" i="6" s="1"/>
  <c r="D90" i="6"/>
  <c r="I89" i="6" s="1"/>
  <c r="D94" i="6"/>
  <c r="D98" i="6"/>
  <c r="D102" i="6"/>
  <c r="I101" i="6" s="1"/>
  <c r="D13" i="6"/>
  <c r="I12" i="6" s="1"/>
  <c r="D34" i="6"/>
  <c r="D45" i="6"/>
  <c r="I44" i="6" s="1"/>
  <c r="D65" i="6"/>
  <c r="I64" i="6" s="1"/>
  <c r="D73" i="6"/>
  <c r="I72" i="6" s="1"/>
  <c r="D81" i="6"/>
  <c r="I80" i="6" s="1"/>
  <c r="D89" i="6"/>
  <c r="I88" i="6" s="1"/>
  <c r="D97" i="6"/>
  <c r="I96" i="6" s="1"/>
  <c r="D105" i="6"/>
  <c r="I104" i="6" s="1"/>
  <c r="D113" i="6"/>
  <c r="D22" i="6"/>
  <c r="I21" i="6" s="1"/>
  <c r="D33" i="6"/>
  <c r="D53" i="6"/>
  <c r="I52" i="6" s="1"/>
  <c r="D8" i="6"/>
  <c r="D29" i="6"/>
  <c r="D49" i="6"/>
  <c r="I48" i="6" s="1"/>
  <c r="D69" i="6"/>
  <c r="D85" i="6"/>
  <c r="D101" i="6"/>
  <c r="I100" i="6" s="1"/>
  <c r="D117" i="6"/>
  <c r="D68" i="6"/>
  <c r="I67" i="6" s="1"/>
  <c r="D84" i="6"/>
  <c r="I83" i="6" s="1"/>
  <c r="D100" i="6"/>
  <c r="D40" i="6"/>
  <c r="I39" i="6" s="1"/>
  <c r="D77" i="6"/>
  <c r="I76" i="6" s="1"/>
  <c r="D60" i="6"/>
  <c r="D38" i="6"/>
  <c r="D76" i="6"/>
  <c r="I75" i="6" s="1"/>
  <c r="D109" i="6"/>
  <c r="I108" i="6" s="1"/>
  <c r="D17" i="6"/>
  <c r="I16" i="6" s="1"/>
  <c r="D59" i="6"/>
  <c r="I58" i="6" s="1"/>
  <c r="D18" i="6"/>
  <c r="I17" i="6" s="1"/>
  <c r="D93" i="6"/>
  <c r="K91" i="6"/>
  <c r="K6" i="6"/>
  <c r="D114" i="6"/>
  <c r="I113" i="6" s="1"/>
  <c r="D62" i="6"/>
  <c r="I61" i="6" s="1"/>
  <c r="D24" i="6"/>
  <c r="D63" i="6"/>
  <c r="D31" i="6"/>
  <c r="I30" i="6" s="1"/>
  <c r="D5" i="6"/>
  <c r="I4" i="6" s="1"/>
  <c r="D72" i="6"/>
  <c r="D111" i="6"/>
  <c r="I110" i="6" s="1"/>
  <c r="D103" i="6"/>
  <c r="I102" i="6" s="1"/>
  <c r="D11" i="6"/>
  <c r="I10" i="6" s="1"/>
  <c r="K14" i="6"/>
  <c r="K34" i="6"/>
  <c r="D6" i="6"/>
  <c r="D71" i="6"/>
  <c r="I70" i="6" s="1"/>
  <c r="D21" i="6"/>
  <c r="K82" i="6"/>
  <c r="K39" i="6"/>
  <c r="K115" i="6"/>
  <c r="K73" i="6"/>
  <c r="K30" i="6"/>
  <c r="K107" i="6"/>
  <c r="K86" i="6"/>
  <c r="K65" i="6"/>
  <c r="K43" i="6"/>
  <c r="K22" i="6"/>
  <c r="R7" i="6"/>
  <c r="R4" i="6"/>
  <c r="R6" i="6"/>
  <c r="R5" i="6"/>
  <c r="K95" i="6"/>
  <c r="K74" i="6"/>
  <c r="K53" i="6"/>
  <c r="K31" i="6"/>
  <c r="K10" i="6"/>
  <c r="K108" i="6"/>
  <c r="K92" i="6"/>
  <c r="K76" i="6"/>
  <c r="K60" i="6"/>
  <c r="K44" i="6"/>
  <c r="K28" i="6"/>
  <c r="K12" i="6"/>
  <c r="K25" i="6"/>
  <c r="H11" i="4"/>
  <c r="D8" i="4"/>
  <c r="G10" i="4"/>
  <c r="C9" i="4"/>
  <c r="F9" i="4"/>
  <c r="D28" i="6"/>
  <c r="I27" i="6" s="1"/>
  <c r="D23" i="6"/>
  <c r="I22" i="6" s="1"/>
  <c r="D32" i="6"/>
  <c r="I31" i="6" s="1"/>
  <c r="K109" i="6"/>
  <c r="K12" i="4"/>
  <c r="J11" i="4"/>
  <c r="B11" i="4"/>
  <c r="L13" i="4"/>
  <c r="D92" i="6"/>
  <c r="I91" i="6" s="1"/>
  <c r="D26" i="6"/>
  <c r="I14" i="6"/>
  <c r="I18" i="6"/>
  <c r="K56" i="6"/>
  <c r="D57" i="6"/>
  <c r="D99" i="6"/>
  <c r="I98" i="6" s="1"/>
  <c r="D25" i="6"/>
  <c r="I24" i="6" s="1"/>
  <c r="D54" i="6"/>
  <c r="D107" i="6"/>
  <c r="I106" i="6" s="1"/>
  <c r="D20" i="6"/>
  <c r="I19" i="6" s="1"/>
  <c r="D7" i="6"/>
  <c r="I6" i="6" s="1"/>
  <c r="K57" i="6"/>
  <c r="D51" i="6"/>
  <c r="D12" i="6"/>
  <c r="K103" i="6"/>
  <c r="K18" i="6"/>
  <c r="K52" i="6"/>
  <c r="K20" i="6"/>
  <c r="D87" i="6"/>
  <c r="I86" i="6" s="1"/>
  <c r="D106" i="6"/>
  <c r="D47" i="6"/>
  <c r="K78" i="6"/>
  <c r="K98" i="6"/>
  <c r="D44" i="6"/>
  <c r="I43" i="6" s="1"/>
  <c r="D39" i="6"/>
  <c r="I38" i="6" s="1"/>
  <c r="K41" i="6"/>
  <c r="K70" i="6"/>
  <c r="K27" i="6"/>
  <c r="K101" i="6"/>
  <c r="K37" i="6"/>
  <c r="K112" i="6"/>
  <c r="K80" i="6"/>
  <c r="K64" i="6"/>
  <c r="K48" i="6"/>
  <c r="K16" i="6"/>
  <c r="D35" i="6"/>
  <c r="I34" i="6" s="1"/>
  <c r="D55" i="6"/>
  <c r="I54" i="6" s="1"/>
  <c r="K89" i="6"/>
  <c r="D37" i="6"/>
  <c r="I36" i="6" s="1"/>
  <c r="D112" i="6"/>
  <c r="J36" i="6" l="1"/>
  <c r="L36" i="6"/>
  <c r="L86" i="6"/>
  <c r="J86" i="6"/>
  <c r="J6" i="6"/>
  <c r="L6" i="6"/>
  <c r="L91" i="6"/>
  <c r="J91" i="6"/>
  <c r="J70" i="6"/>
  <c r="L70" i="6"/>
  <c r="L4" i="6"/>
  <c r="J4" i="6"/>
  <c r="I92" i="6"/>
  <c r="L67" i="6"/>
  <c r="J67" i="6"/>
  <c r="J52" i="6"/>
  <c r="L52" i="6"/>
  <c r="L72" i="6"/>
  <c r="J72" i="6"/>
  <c r="L89" i="6"/>
  <c r="J89" i="6"/>
  <c r="J45" i="6"/>
  <c r="L45" i="6"/>
  <c r="Q7" i="6"/>
  <c r="Q6" i="6"/>
  <c r="Q4" i="6"/>
  <c r="Q5" i="6"/>
  <c r="L115" i="6"/>
  <c r="J115" i="6"/>
  <c r="L114" i="6"/>
  <c r="J114" i="6"/>
  <c r="L15" i="6"/>
  <c r="J15" i="6"/>
  <c r="L19" i="6"/>
  <c r="J19" i="6"/>
  <c r="L98" i="6"/>
  <c r="J98" i="6"/>
  <c r="I79" i="6"/>
  <c r="I109" i="6"/>
  <c r="J22" i="6"/>
  <c r="L22" i="6"/>
  <c r="L30" i="6"/>
  <c r="J30" i="6"/>
  <c r="J17" i="6"/>
  <c r="L17" i="6"/>
  <c r="L39" i="6"/>
  <c r="J39" i="6"/>
  <c r="J48" i="6"/>
  <c r="L48" i="6"/>
  <c r="L96" i="6"/>
  <c r="J96" i="6"/>
  <c r="L101" i="6"/>
  <c r="J101" i="6"/>
  <c r="I69" i="6"/>
  <c r="I13" i="6"/>
  <c r="I49" i="6"/>
  <c r="L8" i="6"/>
  <c r="J8" i="6"/>
  <c r="L55" i="6"/>
  <c r="J55" i="6"/>
  <c r="I90" i="6"/>
  <c r="J54" i="6"/>
  <c r="L54" i="6"/>
  <c r="J38" i="6"/>
  <c r="L38" i="6"/>
  <c r="I46" i="6"/>
  <c r="I50" i="6"/>
  <c r="J106" i="6"/>
  <c r="L106" i="6"/>
  <c r="I56" i="6"/>
  <c r="I51" i="6"/>
  <c r="I57" i="6"/>
  <c r="L27" i="6"/>
  <c r="J27" i="6"/>
  <c r="I62" i="6"/>
  <c r="I37" i="6"/>
  <c r="I99" i="6"/>
  <c r="I28" i="6"/>
  <c r="J21" i="6"/>
  <c r="L21" i="6"/>
  <c r="L44" i="6"/>
  <c r="J44" i="6"/>
  <c r="I97" i="6"/>
  <c r="I65" i="6"/>
  <c r="L26" i="6"/>
  <c r="J26" i="6"/>
  <c r="I103" i="6"/>
  <c r="L94" i="6"/>
  <c r="J94" i="6"/>
  <c r="I111" i="6"/>
  <c r="L34" i="6"/>
  <c r="J34" i="6"/>
  <c r="L43" i="6"/>
  <c r="J43" i="6"/>
  <c r="I105" i="6"/>
  <c r="I53" i="6"/>
  <c r="I87" i="6"/>
  <c r="I25" i="6"/>
  <c r="J12" i="4"/>
  <c r="B12" i="4"/>
  <c r="L14" i="4"/>
  <c r="K13" i="4"/>
  <c r="I20" i="6"/>
  <c r="I71" i="6"/>
  <c r="I23" i="6"/>
  <c r="J16" i="6"/>
  <c r="L16" i="6"/>
  <c r="I59" i="6"/>
  <c r="L83" i="6"/>
  <c r="J83" i="6"/>
  <c r="I84" i="6"/>
  <c r="I7" i="6"/>
  <c r="I112" i="6"/>
  <c r="L80" i="6"/>
  <c r="J80" i="6"/>
  <c r="I33" i="6"/>
  <c r="I93" i="6"/>
  <c r="I77" i="6"/>
  <c r="I60" i="6"/>
  <c r="I47" i="6"/>
  <c r="I74" i="6"/>
  <c r="I66" i="6"/>
  <c r="I35" i="6"/>
  <c r="I95" i="6"/>
  <c r="I82" i="6"/>
  <c r="L24" i="6"/>
  <c r="J24" i="6"/>
  <c r="L18" i="6"/>
  <c r="J18" i="6"/>
  <c r="J14" i="6"/>
  <c r="L14" i="6"/>
  <c r="L31" i="6"/>
  <c r="J31" i="6"/>
  <c r="G11" i="4"/>
  <c r="F10" i="4"/>
  <c r="H12" i="4"/>
  <c r="D9" i="4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C10" i="4"/>
  <c r="L10" i="6"/>
  <c r="J10" i="6"/>
  <c r="J61" i="6"/>
  <c r="L61" i="6"/>
  <c r="J108" i="6"/>
  <c r="L108" i="6"/>
  <c r="L76" i="6"/>
  <c r="J76" i="6"/>
  <c r="I68" i="6"/>
  <c r="L104" i="6"/>
  <c r="J104" i="6"/>
  <c r="L12" i="6"/>
  <c r="J12" i="6"/>
  <c r="I73" i="6"/>
  <c r="L78" i="6"/>
  <c r="J78" i="6"/>
  <c r="L107" i="6"/>
  <c r="J107" i="6"/>
  <c r="I11" i="6"/>
  <c r="I5" i="6"/>
  <c r="L102" i="6"/>
  <c r="J102" i="6"/>
  <c r="J113" i="6"/>
  <c r="L113" i="6"/>
  <c r="L75" i="6"/>
  <c r="J75" i="6"/>
  <c r="I116" i="6"/>
  <c r="I32" i="6"/>
  <c r="J64" i="6"/>
  <c r="L64" i="6"/>
  <c r="J85" i="6"/>
  <c r="L85" i="6"/>
  <c r="I40" i="6"/>
  <c r="L63" i="6"/>
  <c r="J63" i="6"/>
  <c r="L110" i="6"/>
  <c r="J110" i="6"/>
  <c r="L58" i="6"/>
  <c r="J58" i="6"/>
  <c r="J100" i="6"/>
  <c r="L100" i="6"/>
  <c r="L88" i="6"/>
  <c r="J88" i="6"/>
  <c r="L81" i="6"/>
  <c r="J81" i="6"/>
  <c r="I29" i="6"/>
  <c r="I41" i="6"/>
  <c r="I9" i="6"/>
  <c r="I42" i="6"/>
  <c r="J41" i="6" l="1"/>
  <c r="L41" i="6"/>
  <c r="J116" i="6"/>
  <c r="L116" i="6"/>
  <c r="L11" i="6"/>
  <c r="J11" i="6"/>
  <c r="J29" i="6"/>
  <c r="L29" i="6"/>
  <c r="L73" i="6"/>
  <c r="J73" i="6"/>
  <c r="L95" i="6"/>
  <c r="J95" i="6"/>
  <c r="L47" i="6"/>
  <c r="J47" i="6"/>
  <c r="J33" i="6"/>
  <c r="L33" i="6"/>
  <c r="L7" i="6"/>
  <c r="J7" i="6"/>
  <c r="L59" i="6"/>
  <c r="J59" i="6"/>
  <c r="L71" i="6"/>
  <c r="J71" i="6"/>
  <c r="J13" i="4"/>
  <c r="L15" i="4"/>
  <c r="B13" i="4"/>
  <c r="K14" i="4"/>
  <c r="L87" i="6"/>
  <c r="J87" i="6"/>
  <c r="L99" i="6"/>
  <c r="J99" i="6"/>
  <c r="L56" i="6"/>
  <c r="J56" i="6"/>
  <c r="L46" i="6"/>
  <c r="J46" i="6"/>
  <c r="J69" i="6"/>
  <c r="L69" i="6"/>
  <c r="L109" i="6"/>
  <c r="J109" i="6"/>
  <c r="J42" i="6"/>
  <c r="L42" i="6"/>
  <c r="L40" i="6"/>
  <c r="J40" i="6"/>
  <c r="L68" i="6"/>
  <c r="J68" i="6"/>
  <c r="L35" i="6"/>
  <c r="J35" i="6"/>
  <c r="L60" i="6"/>
  <c r="J60" i="6"/>
  <c r="J84" i="6"/>
  <c r="L84" i="6"/>
  <c r="L20" i="6"/>
  <c r="J20" i="6"/>
  <c r="J53" i="6"/>
  <c r="L53" i="6"/>
  <c r="J65" i="6"/>
  <c r="L65" i="6"/>
  <c r="J37" i="6"/>
  <c r="L37" i="6"/>
  <c r="L90" i="6"/>
  <c r="J90" i="6"/>
  <c r="L79" i="6"/>
  <c r="J79" i="6"/>
  <c r="J9" i="6"/>
  <c r="L9" i="6"/>
  <c r="J32" i="6"/>
  <c r="L32" i="6"/>
  <c r="J5" i="6"/>
  <c r="L5" i="6"/>
  <c r="H13" i="4"/>
  <c r="F11" i="4"/>
  <c r="G12" i="4"/>
  <c r="C11" i="4"/>
  <c r="L66" i="6"/>
  <c r="J66" i="6"/>
  <c r="L77" i="6"/>
  <c r="J77" i="6"/>
  <c r="J105" i="6"/>
  <c r="L105" i="6"/>
  <c r="L103" i="6"/>
  <c r="J103" i="6"/>
  <c r="J97" i="6"/>
  <c r="L97" i="6"/>
  <c r="L62" i="6"/>
  <c r="J62" i="6"/>
  <c r="J57" i="6"/>
  <c r="L57" i="6"/>
  <c r="J49" i="6"/>
  <c r="L49" i="6"/>
  <c r="L92" i="6"/>
  <c r="J92" i="6"/>
  <c r="L82" i="6"/>
  <c r="J82" i="6"/>
  <c r="L74" i="6"/>
  <c r="J74" i="6"/>
  <c r="L93" i="6"/>
  <c r="J93" i="6"/>
  <c r="J112" i="6"/>
  <c r="L112" i="6"/>
  <c r="L23" i="6"/>
  <c r="J23" i="6"/>
  <c r="J25" i="6"/>
  <c r="L25" i="6"/>
  <c r="L111" i="6"/>
  <c r="J111" i="6"/>
  <c r="J28" i="6"/>
  <c r="L28" i="6"/>
  <c r="L51" i="6"/>
  <c r="J51" i="6"/>
  <c r="L50" i="6"/>
  <c r="J50" i="6"/>
  <c r="J13" i="6"/>
  <c r="L13" i="6"/>
  <c r="F12" i="4" l="1"/>
  <c r="G13" i="4"/>
  <c r="H14" i="4"/>
  <c r="C12" i="4"/>
  <c r="J14" i="4"/>
  <c r="L16" i="4"/>
  <c r="B14" i="4"/>
  <c r="K15" i="4"/>
  <c r="L17" i="4" l="1"/>
  <c r="B15" i="4"/>
  <c r="J15" i="4"/>
  <c r="K16" i="4"/>
  <c r="H15" i="4"/>
  <c r="F13" i="4"/>
  <c r="G14" i="4"/>
  <c r="C13" i="4"/>
  <c r="J16" i="4" l="1"/>
  <c r="B16" i="4"/>
  <c r="L18" i="4"/>
  <c r="K17" i="4"/>
  <c r="F14" i="4"/>
  <c r="G15" i="4"/>
  <c r="H16" i="4"/>
  <c r="C14" i="4"/>
  <c r="F15" i="4" l="1"/>
  <c r="H17" i="4"/>
  <c r="G16" i="4"/>
  <c r="C15" i="4"/>
  <c r="L19" i="4"/>
  <c r="B17" i="4"/>
  <c r="J17" i="4"/>
  <c r="K18" i="4"/>
  <c r="J18" i="4" l="1"/>
  <c r="L20" i="4"/>
  <c r="K19" i="4"/>
  <c r="B18" i="4"/>
  <c r="F16" i="4"/>
  <c r="G17" i="4"/>
  <c r="H18" i="4"/>
  <c r="C16" i="4"/>
  <c r="F17" i="4" l="1"/>
  <c r="H19" i="4"/>
  <c r="G18" i="4"/>
  <c r="C17" i="4"/>
  <c r="K20" i="4"/>
  <c r="B19" i="4"/>
  <c r="J19" i="4"/>
  <c r="L21" i="4"/>
  <c r="B20" i="4" l="1"/>
  <c r="L22" i="4"/>
  <c r="J20" i="4"/>
  <c r="K21" i="4"/>
  <c r="H20" i="4"/>
  <c r="F18" i="4"/>
  <c r="G19" i="4"/>
  <c r="C18" i="4"/>
  <c r="F19" i="4" l="1"/>
  <c r="H21" i="4"/>
  <c r="G20" i="4"/>
  <c r="C19" i="4"/>
  <c r="K22" i="4"/>
  <c r="B21" i="4"/>
  <c r="L23" i="4"/>
  <c r="J21" i="4"/>
  <c r="G21" i="4" l="1"/>
  <c r="H22" i="4"/>
  <c r="F20" i="4"/>
  <c r="C20" i="4"/>
  <c r="B22" i="4"/>
  <c r="L24" i="4"/>
  <c r="J22" i="4"/>
  <c r="K23" i="4"/>
  <c r="F21" i="4" l="1"/>
  <c r="H23" i="4"/>
  <c r="G22" i="4"/>
  <c r="C21" i="4"/>
  <c r="J23" i="4"/>
  <c r="B23" i="4"/>
  <c r="L25" i="4"/>
  <c r="K24" i="4"/>
  <c r="G23" i="4" l="1"/>
  <c r="H24" i="4"/>
  <c r="F22" i="4"/>
  <c r="C22" i="4"/>
  <c r="B24" i="4"/>
  <c r="L26" i="4"/>
  <c r="J24" i="4"/>
  <c r="K25" i="4"/>
  <c r="F23" i="4" l="1"/>
  <c r="H25" i="4"/>
  <c r="G24" i="4"/>
  <c r="C23" i="4"/>
  <c r="J25" i="4"/>
  <c r="L27" i="4"/>
  <c r="K26" i="4"/>
  <c r="B25" i="4"/>
  <c r="G25" i="4" l="1"/>
  <c r="H26" i="4"/>
  <c r="F24" i="4"/>
  <c r="C24" i="4"/>
  <c r="J26" i="4"/>
  <c r="K27" i="4"/>
  <c r="B26" i="4"/>
  <c r="L28" i="4"/>
  <c r="J27" i="4" l="1"/>
  <c r="K28" i="4"/>
  <c r="L29" i="4"/>
  <c r="B27" i="4"/>
  <c r="H27" i="4"/>
  <c r="G26" i="4"/>
  <c r="F25" i="4"/>
  <c r="C25" i="4"/>
  <c r="H28" i="4" l="1"/>
  <c r="F26" i="4"/>
  <c r="G27" i="4"/>
  <c r="C26" i="4"/>
  <c r="K29" i="4"/>
  <c r="J28" i="4"/>
  <c r="B28" i="4"/>
  <c r="L30" i="4"/>
  <c r="K30" i="4" l="1"/>
  <c r="J29" i="4"/>
  <c r="L31" i="4"/>
  <c r="B29" i="4"/>
  <c r="H29" i="4"/>
  <c r="G28" i="4"/>
  <c r="F27" i="4"/>
  <c r="C27" i="4"/>
  <c r="H30" i="4" l="1"/>
  <c r="F28" i="4"/>
  <c r="G29" i="4"/>
  <c r="C28" i="4"/>
  <c r="K31" i="4"/>
  <c r="J30" i="4"/>
  <c r="B30" i="4"/>
  <c r="L32" i="4"/>
  <c r="J31" i="4" l="1"/>
  <c r="K32" i="4"/>
  <c r="L33" i="4"/>
  <c r="B31" i="4"/>
  <c r="H31" i="4"/>
  <c r="G30" i="4"/>
  <c r="F29" i="4"/>
  <c r="C29" i="4"/>
  <c r="H32" i="4" l="1"/>
  <c r="F30" i="4"/>
  <c r="G31" i="4"/>
  <c r="C30" i="4"/>
  <c r="J32" i="4"/>
  <c r="K33" i="4"/>
  <c r="B32" i="4"/>
  <c r="L34" i="4"/>
  <c r="J33" i="4" l="1"/>
  <c r="K34" i="4"/>
  <c r="L35" i="4"/>
  <c r="B33" i="4"/>
  <c r="H33" i="4"/>
  <c r="G32" i="4"/>
  <c r="F31" i="4"/>
  <c r="C31" i="4"/>
  <c r="H34" i="4" l="1"/>
  <c r="F32" i="4"/>
  <c r="G33" i="4"/>
  <c r="C32" i="4"/>
  <c r="K35" i="4"/>
  <c r="J34" i="4"/>
  <c r="B34" i="4"/>
  <c r="L36" i="4"/>
  <c r="J35" i="4" l="1"/>
  <c r="K36" i="4"/>
  <c r="L37" i="4"/>
  <c r="B35" i="4"/>
  <c r="H35" i="4"/>
  <c r="G34" i="4"/>
  <c r="F33" i="4"/>
  <c r="C33" i="4"/>
  <c r="H36" i="4" l="1"/>
  <c r="F34" i="4"/>
  <c r="G35" i="4"/>
  <c r="C34" i="4"/>
  <c r="B36" i="4"/>
  <c r="K37" i="4"/>
  <c r="J36" i="4"/>
  <c r="L38" i="4"/>
  <c r="H37" i="4" l="1"/>
  <c r="G36" i="4"/>
  <c r="F35" i="4"/>
  <c r="C35" i="4"/>
  <c r="B37" i="4"/>
  <c r="L39" i="4"/>
  <c r="J37" i="4"/>
  <c r="K38" i="4"/>
  <c r="F36" i="4" l="1"/>
  <c r="G37" i="4"/>
  <c r="H38" i="4"/>
  <c r="C36" i="4"/>
  <c r="J38" i="4"/>
  <c r="L40" i="4"/>
  <c r="K39" i="4"/>
  <c r="B38" i="4"/>
  <c r="G38" i="4" l="1"/>
  <c r="H39" i="4"/>
  <c r="F37" i="4"/>
  <c r="C37" i="4"/>
  <c r="J39" i="4"/>
  <c r="K40" i="4"/>
  <c r="L41" i="4"/>
  <c r="B39" i="4"/>
  <c r="H40" i="4" l="1"/>
  <c r="F38" i="4"/>
  <c r="G39" i="4"/>
  <c r="C38" i="4"/>
  <c r="J40" i="4"/>
  <c r="K41" i="4"/>
  <c r="B40" i="4"/>
  <c r="L42" i="4"/>
  <c r="J41" i="4" l="1"/>
  <c r="K42" i="4"/>
  <c r="L43" i="4"/>
  <c r="B41" i="4"/>
  <c r="H41" i="4"/>
  <c r="G40" i="4"/>
  <c r="F39" i="4"/>
  <c r="C39" i="4"/>
  <c r="H42" i="4" l="1"/>
  <c r="F40" i="4"/>
  <c r="G41" i="4"/>
  <c r="C40" i="4"/>
  <c r="J42" i="4"/>
  <c r="B42" i="4"/>
  <c r="K43" i="4"/>
  <c r="L44" i="4"/>
  <c r="H43" i="4" l="1"/>
  <c r="G42" i="4"/>
  <c r="F41" i="4"/>
  <c r="C41" i="4"/>
  <c r="B43" i="4"/>
  <c r="L45" i="4"/>
  <c r="K44" i="4"/>
  <c r="J43" i="4"/>
  <c r="F42" i="4" l="1"/>
  <c r="G43" i="4"/>
  <c r="H44" i="4"/>
  <c r="C42" i="4"/>
  <c r="L46" i="4"/>
  <c r="B44" i="4"/>
  <c r="J44" i="4"/>
  <c r="K45" i="4"/>
  <c r="G44" i="4" l="1"/>
  <c r="H45" i="4"/>
  <c r="F43" i="4"/>
  <c r="C43" i="4"/>
  <c r="J45" i="4"/>
  <c r="L47" i="4"/>
  <c r="K46" i="4"/>
  <c r="B45" i="4"/>
  <c r="G45" i="4" l="1"/>
  <c r="H46" i="4"/>
  <c r="F44" i="4"/>
  <c r="C44" i="4"/>
  <c r="J46" i="4"/>
  <c r="K47" i="4"/>
  <c r="B46" i="4"/>
  <c r="L48" i="4"/>
  <c r="H47" i="4" l="1"/>
  <c r="F45" i="4"/>
  <c r="G46" i="4"/>
  <c r="C45" i="4"/>
  <c r="B47" i="4"/>
  <c r="L49" i="4"/>
  <c r="K48" i="4"/>
  <c r="J47" i="4"/>
  <c r="L50" i="4" l="1"/>
  <c r="J48" i="4"/>
  <c r="K49" i="4"/>
  <c r="B48" i="4"/>
  <c r="F46" i="4"/>
  <c r="H48" i="4"/>
  <c r="G47" i="4"/>
  <c r="C46" i="4"/>
  <c r="J49" i="4" l="1"/>
  <c r="K50" i="4"/>
  <c r="B49" i="4"/>
  <c r="L51" i="4"/>
  <c r="H49" i="4"/>
  <c r="G48" i="4"/>
  <c r="F47" i="4"/>
  <c r="C47" i="4"/>
  <c r="H50" i="4" l="1"/>
  <c r="F48" i="4"/>
  <c r="G49" i="4"/>
  <c r="C48" i="4"/>
  <c r="K51" i="4"/>
  <c r="J50" i="4"/>
  <c r="B50" i="4"/>
  <c r="L52" i="4"/>
  <c r="H51" i="4" l="1"/>
  <c r="F49" i="4"/>
  <c r="G50" i="4"/>
  <c r="C49" i="4"/>
  <c r="L53" i="4"/>
  <c r="B51" i="4"/>
  <c r="J51" i="4"/>
  <c r="K52" i="4"/>
  <c r="F50" i="4" l="1"/>
  <c r="H52" i="4"/>
  <c r="G51" i="4"/>
  <c r="C50" i="4"/>
  <c r="B52" i="4"/>
  <c r="L54" i="4"/>
  <c r="K53" i="4"/>
  <c r="J52" i="4"/>
  <c r="G52" i="4" l="1"/>
  <c r="H53" i="4"/>
  <c r="F51" i="4"/>
  <c r="C51" i="4"/>
  <c r="L55" i="4"/>
  <c r="J53" i="4"/>
  <c r="K54" i="4"/>
  <c r="B53" i="4"/>
  <c r="H54" i="4" l="1"/>
  <c r="G53" i="4"/>
  <c r="F52" i="4"/>
  <c r="C52" i="4"/>
  <c r="J54" i="4"/>
  <c r="K55" i="4"/>
  <c r="L56" i="4"/>
  <c r="B54" i="4"/>
  <c r="H55" i="4" l="1"/>
  <c r="F53" i="4"/>
  <c r="G54" i="4"/>
  <c r="C53" i="4"/>
  <c r="J55" i="4"/>
  <c r="K56" i="4"/>
  <c r="B55" i="4"/>
  <c r="L57" i="4"/>
  <c r="H56" i="4" l="1"/>
  <c r="F54" i="4"/>
  <c r="G55" i="4"/>
  <c r="C54" i="4"/>
  <c r="B56" i="4"/>
  <c r="L58" i="4"/>
  <c r="K57" i="4"/>
  <c r="J56" i="4"/>
  <c r="L59" i="4" l="1"/>
  <c r="J57" i="4"/>
  <c r="K58" i="4"/>
  <c r="B57" i="4"/>
  <c r="F55" i="4"/>
  <c r="G56" i="4"/>
  <c r="H57" i="4"/>
  <c r="C55" i="4"/>
  <c r="K59" i="4" l="1"/>
  <c r="J58" i="4"/>
  <c r="L60" i="4"/>
  <c r="B58" i="4"/>
  <c r="H58" i="4"/>
  <c r="G57" i="4"/>
  <c r="F56" i="4"/>
  <c r="C56" i="4"/>
  <c r="K60" i="4" l="1"/>
  <c r="J59" i="4"/>
  <c r="B59" i="4"/>
  <c r="L61" i="4"/>
  <c r="H59" i="4"/>
  <c r="F57" i="4"/>
  <c r="G58" i="4"/>
  <c r="C57" i="4"/>
  <c r="B60" i="4" l="1"/>
  <c r="L62" i="4"/>
  <c r="J60" i="4"/>
  <c r="K61" i="4"/>
  <c r="H60" i="4"/>
  <c r="F58" i="4"/>
  <c r="G59" i="4"/>
  <c r="C58" i="4"/>
  <c r="F59" i="4" l="1"/>
  <c r="G60" i="4"/>
  <c r="H61" i="4"/>
  <c r="C59" i="4"/>
  <c r="L63" i="4"/>
  <c r="J61" i="4"/>
  <c r="K62" i="4"/>
  <c r="B61" i="4"/>
  <c r="B62" i="4" l="1"/>
  <c r="K63" i="4"/>
  <c r="J62" i="4"/>
  <c r="L64" i="4"/>
  <c r="H62" i="4"/>
  <c r="G61" i="4"/>
  <c r="F60" i="4"/>
  <c r="C60" i="4"/>
  <c r="H63" i="4" l="1"/>
  <c r="F61" i="4"/>
  <c r="G62" i="4"/>
  <c r="C61" i="4"/>
  <c r="L65" i="4"/>
  <c r="B63" i="4"/>
  <c r="K64" i="4"/>
  <c r="J63" i="4"/>
  <c r="F62" i="4" l="1"/>
  <c r="G63" i="4"/>
  <c r="H64" i="4"/>
  <c r="C62" i="4"/>
  <c r="K65" i="4"/>
  <c r="L66" i="4"/>
  <c r="J64" i="4"/>
  <c r="B64" i="4"/>
  <c r="B65" i="4" l="1"/>
  <c r="J65" i="4"/>
  <c r="K66" i="4"/>
  <c r="L67" i="4"/>
  <c r="H65" i="4"/>
  <c r="G64" i="4"/>
  <c r="F63" i="4"/>
  <c r="C63" i="4"/>
  <c r="H66" i="4" l="1"/>
  <c r="F64" i="4"/>
  <c r="G65" i="4"/>
  <c r="C64" i="4"/>
  <c r="L68" i="4"/>
  <c r="B66" i="4"/>
  <c r="K67" i="4"/>
  <c r="J66" i="4"/>
  <c r="F65" i="4" l="1"/>
  <c r="H67" i="4"/>
  <c r="G66" i="4"/>
  <c r="C65" i="4"/>
  <c r="B67" i="4"/>
  <c r="L69" i="4"/>
  <c r="K68" i="4"/>
  <c r="J67" i="4"/>
  <c r="H68" i="4" l="1"/>
  <c r="G67" i="4"/>
  <c r="F66" i="4"/>
  <c r="C66" i="4"/>
  <c r="L70" i="4"/>
  <c r="K69" i="4"/>
  <c r="J68" i="4"/>
  <c r="B68" i="4"/>
  <c r="H69" i="4" l="1"/>
  <c r="G68" i="4"/>
  <c r="F67" i="4"/>
  <c r="C67" i="4"/>
  <c r="K70" i="4"/>
  <c r="J69" i="4"/>
  <c r="L71" i="4"/>
  <c r="B69" i="4"/>
  <c r="K71" i="4" l="1"/>
  <c r="J70" i="4"/>
  <c r="B70" i="4"/>
  <c r="L72" i="4"/>
  <c r="H70" i="4"/>
  <c r="F68" i="4"/>
  <c r="G69" i="4"/>
  <c r="C68" i="4"/>
  <c r="B71" i="4" l="1"/>
  <c r="L73" i="4"/>
  <c r="J71" i="4"/>
  <c r="K72" i="4"/>
  <c r="H71" i="4"/>
  <c r="F69" i="4"/>
  <c r="G70" i="4"/>
  <c r="C69" i="4"/>
  <c r="F70" i="4" l="1"/>
  <c r="G71" i="4"/>
  <c r="H72" i="4"/>
  <c r="C70" i="4"/>
  <c r="L74" i="4"/>
  <c r="K73" i="4"/>
  <c r="J72" i="4"/>
  <c r="B72" i="4"/>
  <c r="H73" i="4" l="1"/>
  <c r="G72" i="4"/>
  <c r="F71" i="4"/>
  <c r="C71" i="4"/>
  <c r="K74" i="4"/>
  <c r="J73" i="4"/>
  <c r="L75" i="4"/>
  <c r="B73" i="4"/>
  <c r="H74" i="4" l="1"/>
  <c r="F72" i="4"/>
  <c r="G73" i="4"/>
  <c r="C72" i="4"/>
  <c r="J74" i="4"/>
  <c r="K75" i="4"/>
  <c r="B74" i="4"/>
  <c r="L76" i="4"/>
  <c r="B75" i="4" l="1"/>
  <c r="L77" i="4"/>
  <c r="K76" i="4"/>
  <c r="J75" i="4"/>
  <c r="H75" i="4"/>
  <c r="F73" i="4"/>
  <c r="G74" i="4"/>
  <c r="C73" i="4"/>
  <c r="F74" i="4" l="1"/>
  <c r="G75" i="4"/>
  <c r="H76" i="4"/>
  <c r="C74" i="4"/>
  <c r="L78" i="4"/>
  <c r="J76" i="4"/>
  <c r="K77" i="4"/>
  <c r="B76" i="4"/>
  <c r="H77" i="4" l="1"/>
  <c r="G76" i="4"/>
  <c r="F75" i="4"/>
  <c r="C75" i="4"/>
  <c r="K78" i="4"/>
  <c r="J77" i="4"/>
  <c r="B77" i="4"/>
  <c r="L79" i="4"/>
  <c r="J78" i="4" l="1"/>
  <c r="K79" i="4"/>
  <c r="B78" i="4"/>
  <c r="L80" i="4"/>
  <c r="H78" i="4"/>
  <c r="F76" i="4"/>
  <c r="G77" i="4"/>
  <c r="C76" i="4"/>
  <c r="L81" i="4" l="1"/>
  <c r="B79" i="4"/>
  <c r="K80" i="4"/>
  <c r="J79" i="4"/>
  <c r="H79" i="4"/>
  <c r="F77" i="4"/>
  <c r="G78" i="4"/>
  <c r="C77" i="4"/>
  <c r="L82" i="4" l="1"/>
  <c r="J80" i="4"/>
  <c r="K81" i="4"/>
  <c r="B80" i="4"/>
  <c r="F78" i="4"/>
  <c r="H80" i="4"/>
  <c r="G79" i="4"/>
  <c r="C78" i="4"/>
  <c r="G80" i="4" l="1"/>
  <c r="H81" i="4"/>
  <c r="F79" i="4"/>
  <c r="C79" i="4"/>
  <c r="K82" i="4"/>
  <c r="J81" i="4"/>
  <c r="B81" i="4"/>
  <c r="L83" i="4"/>
  <c r="K83" i="4" l="1"/>
  <c r="J82" i="4"/>
  <c r="B82" i="4"/>
  <c r="L84" i="4"/>
  <c r="H82" i="4"/>
  <c r="F80" i="4"/>
  <c r="G81" i="4"/>
  <c r="C80" i="4"/>
  <c r="B83" i="4" l="1"/>
  <c r="L85" i="4"/>
  <c r="K84" i="4"/>
  <c r="J83" i="4"/>
  <c r="H83" i="4"/>
  <c r="F81" i="4"/>
  <c r="G82" i="4"/>
  <c r="C81" i="4"/>
  <c r="F82" i="4" l="1"/>
  <c r="H84" i="4"/>
  <c r="G83" i="4"/>
  <c r="C82" i="4"/>
  <c r="L86" i="4"/>
  <c r="J84" i="4"/>
  <c r="K85" i="4"/>
  <c r="B84" i="4"/>
  <c r="H85" i="4" l="1"/>
  <c r="G84" i="4"/>
  <c r="F83" i="4"/>
  <c r="C83" i="4"/>
  <c r="B85" i="4"/>
  <c r="J85" i="4"/>
  <c r="K86" i="4"/>
  <c r="L87" i="4"/>
  <c r="H86" i="4" l="1"/>
  <c r="F84" i="4"/>
  <c r="G85" i="4"/>
  <c r="C84" i="4"/>
  <c r="L88" i="4"/>
  <c r="B86" i="4"/>
  <c r="K87" i="4"/>
  <c r="J86" i="4"/>
  <c r="F85" i="4" l="1"/>
  <c r="G86" i="4"/>
  <c r="H87" i="4"/>
  <c r="C85" i="4"/>
  <c r="K88" i="4"/>
  <c r="L89" i="4"/>
  <c r="J87" i="4"/>
  <c r="B87" i="4"/>
  <c r="H88" i="4" l="1"/>
  <c r="G87" i="4"/>
  <c r="F86" i="4"/>
  <c r="C86" i="4"/>
  <c r="K89" i="4"/>
  <c r="J88" i="4"/>
  <c r="B88" i="4"/>
  <c r="L90" i="4"/>
  <c r="B89" i="4" l="1"/>
  <c r="K90" i="4"/>
  <c r="J89" i="4"/>
  <c r="L91" i="4"/>
  <c r="H89" i="4"/>
  <c r="F87" i="4"/>
  <c r="G88" i="4"/>
  <c r="C87" i="4"/>
  <c r="H90" i="4" l="1"/>
  <c r="F88" i="4"/>
  <c r="G89" i="4"/>
  <c r="C88" i="4"/>
  <c r="L92" i="4"/>
  <c r="B90" i="4"/>
  <c r="K91" i="4"/>
  <c r="J90" i="4"/>
  <c r="F89" i="4" l="1"/>
  <c r="G90" i="4"/>
  <c r="H91" i="4"/>
  <c r="C89" i="4"/>
  <c r="L93" i="4"/>
  <c r="J91" i="4"/>
  <c r="B91" i="4"/>
  <c r="K92" i="4"/>
  <c r="J92" i="4" l="1"/>
  <c r="K93" i="4"/>
  <c r="B92" i="4"/>
  <c r="L94" i="4"/>
  <c r="G91" i="4"/>
  <c r="H92" i="4"/>
  <c r="F90" i="4"/>
  <c r="C90" i="4"/>
  <c r="K94" i="4" l="1"/>
  <c r="B93" i="4"/>
  <c r="L95" i="4"/>
  <c r="J93" i="4"/>
  <c r="H93" i="4"/>
  <c r="F91" i="4"/>
  <c r="G92" i="4"/>
  <c r="C91" i="4"/>
  <c r="L96" i="4" l="1"/>
  <c r="J94" i="4"/>
  <c r="K95" i="4"/>
  <c r="B94" i="4"/>
  <c r="F92" i="4"/>
  <c r="H94" i="4"/>
  <c r="G93" i="4"/>
  <c r="C92" i="4"/>
  <c r="G94" i="4" l="1"/>
  <c r="H95" i="4"/>
  <c r="F93" i="4"/>
  <c r="C93" i="4"/>
  <c r="K96" i="4"/>
  <c r="J95" i="4"/>
  <c r="B95" i="4"/>
  <c r="L97" i="4"/>
  <c r="J96" i="4" l="1"/>
  <c r="K97" i="4"/>
  <c r="B96" i="4"/>
  <c r="L98" i="4"/>
  <c r="H96" i="4"/>
  <c r="F94" i="4"/>
  <c r="G95" i="4"/>
  <c r="C94" i="4"/>
  <c r="L99" i="4" l="1"/>
  <c r="B97" i="4"/>
  <c r="K98" i="4"/>
  <c r="J97" i="4"/>
  <c r="H97" i="4"/>
  <c r="F95" i="4"/>
  <c r="G96" i="4"/>
  <c r="C95" i="4"/>
  <c r="L100" i="4" l="1"/>
  <c r="B98" i="4"/>
  <c r="J98" i="4"/>
  <c r="K99" i="4"/>
  <c r="F96" i="4"/>
  <c r="H98" i="4"/>
  <c r="G97" i="4"/>
  <c r="C96" i="4"/>
  <c r="L101" i="4" l="1"/>
  <c r="B99" i="4"/>
  <c r="K100" i="4"/>
  <c r="J99" i="4"/>
  <c r="G98" i="4"/>
  <c r="H99" i="4"/>
  <c r="F97" i="4"/>
  <c r="C97" i="4"/>
  <c r="J100" i="4" l="1"/>
  <c r="K101" i="4"/>
  <c r="B100" i="4"/>
  <c r="L102" i="4"/>
  <c r="H100" i="4"/>
  <c r="G99" i="4"/>
  <c r="F98" i="4"/>
  <c r="C98" i="4"/>
  <c r="L103" i="4" l="1"/>
  <c r="K102" i="4"/>
  <c r="B101" i="4"/>
  <c r="J101" i="4"/>
  <c r="F99" i="4"/>
  <c r="H101" i="4"/>
  <c r="G100" i="4"/>
  <c r="C99" i="4"/>
  <c r="L104" i="4" l="1"/>
  <c r="B102" i="4"/>
  <c r="K103" i="4"/>
  <c r="J102" i="4"/>
  <c r="F100" i="4"/>
  <c r="H102" i="4"/>
  <c r="G101" i="4"/>
  <c r="C100" i="4"/>
  <c r="L105" i="4" l="1"/>
  <c r="J103" i="4"/>
  <c r="B103" i="4"/>
  <c r="K104" i="4"/>
  <c r="F101" i="4"/>
  <c r="H103" i="4"/>
  <c r="G102" i="4"/>
  <c r="C101" i="4"/>
  <c r="J104" i="4" l="1"/>
  <c r="B104" i="4"/>
  <c r="L106" i="4"/>
  <c r="K105" i="4"/>
  <c r="F102" i="4"/>
  <c r="H104" i="4"/>
  <c r="G103" i="4"/>
  <c r="C102" i="4"/>
  <c r="K106" i="4" l="1"/>
  <c r="J105" i="4"/>
  <c r="B105" i="4"/>
  <c r="F103" i="4"/>
  <c r="H105" i="4"/>
  <c r="G104" i="4"/>
  <c r="C103" i="4"/>
  <c r="F104" i="4" l="1"/>
  <c r="H106" i="4"/>
  <c r="G105" i="4"/>
  <c r="C104" i="4"/>
  <c r="J106" i="4"/>
  <c r="B106" i="4"/>
  <c r="F105" i="4" l="1"/>
  <c r="G106" i="4"/>
  <c r="C105" i="4"/>
  <c r="Q10" i="4"/>
  <c r="Q7" i="4"/>
  <c r="Q8" i="4"/>
  <c r="Q9" i="4"/>
  <c r="F106" i="4" l="1"/>
  <c r="C106" i="4"/>
  <c r="P7" i="4" l="1"/>
  <c r="P9" i="4"/>
  <c r="P10" i="4"/>
  <c r="P8" i="4"/>
</calcChain>
</file>

<file path=xl/sharedStrings.xml><?xml version="1.0" encoding="utf-8"?>
<sst xmlns="http://schemas.openxmlformats.org/spreadsheetml/2006/main" count="58" uniqueCount="26">
  <si>
    <t>LAGS, x</t>
  </si>
  <si>
    <t>LAGS, R</t>
  </si>
  <si>
    <t>x[t-1]</t>
  </si>
  <si>
    <t>x[t-2]</t>
  </si>
  <si>
    <t>x[t-3]</t>
  </si>
  <si>
    <t>R[t-1]</t>
  </si>
  <si>
    <t>R[t-2]</t>
  </si>
  <si>
    <t>R[t-3]</t>
  </si>
  <si>
    <t>x[t]</t>
  </si>
  <si>
    <t>R[t]</t>
  </si>
  <si>
    <t>R[t]=x[t+1]-x[t]</t>
  </si>
  <si>
    <t>t</t>
  </si>
  <si>
    <t>mean</t>
  </si>
  <si>
    <t>sd</t>
  </si>
  <si>
    <t>min</t>
  </si>
  <si>
    <t>max</t>
  </si>
  <si>
    <t>Statistic</t>
  </si>
  <si>
    <t>a0</t>
  </si>
  <si>
    <t>a1</t>
  </si>
  <si>
    <t>a2</t>
  </si>
  <si>
    <t>N[t]</t>
  </si>
  <si>
    <t>r[t]=x[t+1]-x[t]</t>
  </si>
  <si>
    <t>lambda[t]=N[t+1]/N[t]</t>
  </si>
  <si>
    <t>exp(r[t])</t>
  </si>
  <si>
    <t>Scaled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</si>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</sst>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72" fontId="0" fillId="0" borderId="0" xfId="0" applyNumberFormat="1" applyAlignment="1">
      <alignment horizontal="center"/>
    </xf>
    <xf numFmtId="17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172" fontId="1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172" fontId="0" fillId="2" borderId="0" xfId="0" applyNumberFormat="1" applyFill="1" applyAlignment="1">
      <alignment horizontal="center"/>
    </xf>
    <xf numFmtId="172" fontId="0" fillId="0" borderId="0" xfId="0" applyNumberFormat="1" applyFill="1" applyAlignment="1">
      <alignment horizontal="center"/>
    </xf>
    <xf numFmtId="172" fontId="0" fillId="3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172" fontId="1" fillId="0" borderId="0" xfId="0" applyNumberFormat="1" applyFont="1" applyAlignment="1">
      <alignment horizontal="center"/>
    </xf>
    <xf numFmtId="17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scale!$I$1</c:f>
              <c:strCache>
                <c:ptCount val="1"/>
                <c:pt idx="0">
                  <c:v>Scaled</c:v>
                </c:pt>
              </c:strCache>
            </c:strRef>
          </c:tx>
          <c:spPr>
            <a:ln w="28575">
              <a:noFill/>
            </a:ln>
          </c:spPr>
          <c:xVal>
            <c:numRef>
              <c:f>scale!$G$4:$G$117</c:f>
              <c:numCache>
                <c:formatCode>0.0000</c:formatCode>
                <c:ptCount val="114"/>
                <c:pt idx="0">
                  <c:v>0.17672974352817672</c:v>
                </c:pt>
                <c:pt idx="1">
                  <c:v>0.60017072410184102</c:v>
                </c:pt>
                <c:pt idx="2">
                  <c:v>0.3980301296206461</c:v>
                </c:pt>
                <c:pt idx="3">
                  <c:v>0.52677129192141692</c:v>
                </c:pt>
                <c:pt idx="4">
                  <c:v>0.6484334422280762</c:v>
                </c:pt>
                <c:pt idx="5">
                  <c:v>0.33103895847235965</c:v>
                </c:pt>
                <c:pt idx="6">
                  <c:v>0.41408366589230461</c:v>
                </c:pt>
                <c:pt idx="7">
                  <c:v>-0.18282647980392497</c:v>
                </c:pt>
                <c:pt idx="8">
                  <c:v>-0.65276164491037036</c:v>
                </c:pt>
                <c:pt idx="9">
                  <c:v>-1.5947997465874417</c:v>
                </c:pt>
                <c:pt idx="10">
                  <c:v>-1.6746139853943509</c:v>
                </c:pt>
                <c:pt idx="11">
                  <c:v>0.62996827893841356</c:v>
                </c:pt>
                <c:pt idx="12">
                  <c:v>0.41627602421237953</c:v>
                </c:pt>
                <c:pt idx="13">
                  <c:v>0.38250337422143676</c:v>
                </c:pt>
                <c:pt idx="14">
                  <c:v>1.7204061472855026</c:v>
                </c:pt>
                <c:pt idx="15">
                  <c:v>0.16131470361466071</c:v>
                </c:pt>
                <c:pt idx="16">
                  <c:v>0.23873826519493768</c:v>
                </c:pt>
                <c:pt idx="17">
                  <c:v>-0.62538710150362675</c:v>
                </c:pt>
                <c:pt idx="18">
                  <c:v>-1.4950720145914742</c:v>
                </c:pt>
                <c:pt idx="19">
                  <c:v>-0.99643531922787787</c:v>
                </c:pt>
                <c:pt idx="20">
                  <c:v>-1.2106173470446047</c:v>
                </c:pt>
                <c:pt idx="21">
                  <c:v>0.41284521540578734</c:v>
                </c:pt>
                <c:pt idx="22">
                  <c:v>1.1417844605333185</c:v>
                </c:pt>
                <c:pt idx="23">
                  <c:v>0.94132681003547969</c:v>
                </c:pt>
                <c:pt idx="24">
                  <c:v>0.63760349337473343</c:v>
                </c:pt>
                <c:pt idx="25">
                  <c:v>0.72318519577384066</c:v>
                </c:pt>
                <c:pt idx="26">
                  <c:v>0.17493565066363725</c:v>
                </c:pt>
                <c:pt idx="27">
                  <c:v>-0.97453992410416213</c:v>
                </c:pt>
                <c:pt idx="28">
                  <c:v>-0.97492543312007385</c:v>
                </c:pt>
                <c:pt idx="29">
                  <c:v>4.3367229115130357E-2</c:v>
                </c:pt>
                <c:pt idx="30">
                  <c:v>-0.51614478524359075</c:v>
                </c:pt>
                <c:pt idx="31">
                  <c:v>0.47000362924573569</c:v>
                </c:pt>
                <c:pt idx="32">
                  <c:v>0.70830942829962229</c:v>
                </c:pt>
                <c:pt idx="33">
                  <c:v>0.80681780466323705</c:v>
                </c:pt>
                <c:pt idx="34">
                  <c:v>0.5089924426843293</c:v>
                </c:pt>
                <c:pt idx="35">
                  <c:v>5.2191973023719918E-2</c:v>
                </c:pt>
                <c:pt idx="36">
                  <c:v>-0.30371612185276486</c:v>
                </c:pt>
                <c:pt idx="37">
                  <c:v>-1.1307416406457493</c:v>
                </c:pt>
                <c:pt idx="38">
                  <c:v>-0.82751434423186332</c:v>
                </c:pt>
                <c:pt idx="39">
                  <c:v>-0.23661176836507636</c:v>
                </c:pt>
                <c:pt idx="40">
                  <c:v>3.7426405519116912E-2</c:v>
                </c:pt>
                <c:pt idx="41">
                  <c:v>0.81228983573236757</c:v>
                </c:pt>
                <c:pt idx="42">
                  <c:v>1.0784835212374961</c:v>
                </c:pt>
                <c:pt idx="43">
                  <c:v>0.71297397003265495</c:v>
                </c:pt>
                <c:pt idx="44">
                  <c:v>0.70798669442272022</c:v>
                </c:pt>
                <c:pt idx="45">
                  <c:v>-0.45737723620978343</c:v>
                </c:pt>
                <c:pt idx="46">
                  <c:v>-1.8232807035378338</c:v>
                </c:pt>
                <c:pt idx="47">
                  <c:v>-0.99107074706392329</c:v>
                </c:pt>
                <c:pt idx="48">
                  <c:v>0.61783184333350682</c:v>
                </c:pt>
                <c:pt idx="49">
                  <c:v>-0.27856240209123229</c:v>
                </c:pt>
                <c:pt idx="50">
                  <c:v>0.78387603394970728</c:v>
                </c:pt>
                <c:pt idx="51">
                  <c:v>0.70959283899975301</c:v>
                </c:pt>
                <c:pt idx="52">
                  <c:v>5.0163421691867605E-2</c:v>
                </c:pt>
                <c:pt idx="53">
                  <c:v>0.29496455986470416</c:v>
                </c:pt>
                <c:pt idx="54">
                  <c:v>-0.45650123993249103</c:v>
                </c:pt>
                <c:pt idx="55">
                  <c:v>-0.63458722479470797</c:v>
                </c:pt>
                <c:pt idx="56">
                  <c:v>-0.92759780278884651</c:v>
                </c:pt>
                <c:pt idx="57">
                  <c:v>-0.39713866533161113</c:v>
                </c:pt>
                <c:pt idx="58">
                  <c:v>0.13041709549516423</c:v>
                </c:pt>
                <c:pt idx="59">
                  <c:v>0.71688076489203922</c:v>
                </c:pt>
                <c:pt idx="60">
                  <c:v>0.45062735028259748</c:v>
                </c:pt>
                <c:pt idx="61">
                  <c:v>1.020454879995734</c:v>
                </c:pt>
                <c:pt idx="62">
                  <c:v>0.31961057218192135</c:v>
                </c:pt>
                <c:pt idx="63">
                  <c:v>0.45508500029295806</c:v>
                </c:pt>
                <c:pt idx="64">
                  <c:v>-0.56794421204190471</c:v>
                </c:pt>
                <c:pt idx="65">
                  <c:v>-1.8648570155391395</c:v>
                </c:pt>
                <c:pt idx="66">
                  <c:v>-1.6731199024700549</c:v>
                </c:pt>
                <c:pt idx="67">
                  <c:v>-0.62689779501874465</c:v>
                </c:pt>
                <c:pt idx="68">
                  <c:v>0.22825865198098017</c:v>
                </c:pt>
                <c:pt idx="69">
                  <c:v>0.18571714579509324</c:v>
                </c:pt>
                <c:pt idx="70">
                  <c:v>1.1589045189242295</c:v>
                </c:pt>
                <c:pt idx="71">
                  <c:v>0.69580322461806166</c:v>
                </c:pt>
                <c:pt idx="72">
                  <c:v>1.2317014968945363</c:v>
                </c:pt>
                <c:pt idx="73">
                  <c:v>1.1378230787746189</c:v>
                </c:pt>
                <c:pt idx="74">
                  <c:v>-0.1426811084492563</c:v>
                </c:pt>
                <c:pt idx="75">
                  <c:v>-1.784063834839813</c:v>
                </c:pt>
                <c:pt idx="76">
                  <c:v>-1.7210644696705737</c:v>
                </c:pt>
                <c:pt idx="77">
                  <c:v>0.37647757123491221</c:v>
                </c:pt>
                <c:pt idx="78">
                  <c:v>0.92798677163734666</c:v>
                </c:pt>
                <c:pt idx="79">
                  <c:v>0.67225869261258975</c:v>
                </c:pt>
                <c:pt idx="80">
                  <c:v>0.54480632798185002</c:v>
                </c:pt>
                <c:pt idx="81">
                  <c:v>0.97497819799978203</c:v>
                </c:pt>
                <c:pt idx="82">
                  <c:v>0.70191097488798171</c:v>
                </c:pt>
                <c:pt idx="83">
                  <c:v>-0.10201260814435997</c:v>
                </c:pt>
                <c:pt idx="84">
                  <c:v>-0.5091901278726656</c:v>
                </c:pt>
                <c:pt idx="85">
                  <c:v>-0.7258315793145238</c:v>
                </c:pt>
                <c:pt idx="86">
                  <c:v>-1.6718001541490759</c:v>
                </c:pt>
                <c:pt idx="87">
                  <c:v>0.1018761915752151</c:v>
                </c:pt>
                <c:pt idx="88">
                  <c:v>0.7491414499145197</c:v>
                </c:pt>
                <c:pt idx="89">
                  <c:v>0.5410570825456551</c:v>
                </c:pt>
                <c:pt idx="90">
                  <c:v>0.67019117159218133</c:v>
                </c:pt>
                <c:pt idx="91">
                  <c:v>0.33694603305554605</c:v>
                </c:pt>
                <c:pt idx="92">
                  <c:v>-0.20650640358236139</c:v>
                </c:pt>
                <c:pt idx="93">
                  <c:v>-3.4894916305413304E-2</c:v>
                </c:pt>
                <c:pt idx="94">
                  <c:v>0.23876627224976943</c:v>
                </c:pt>
                <c:pt idx="95">
                  <c:v>-1.7268911871641652</c:v>
                </c:pt>
                <c:pt idx="96">
                  <c:v>-2.1187809562398678</c:v>
                </c:pt>
                <c:pt idx="97">
                  <c:v>-1.2422519998557924E-2</c:v>
                </c:pt>
                <c:pt idx="98">
                  <c:v>0.30010459245033871</c:v>
                </c:pt>
                <c:pt idx="99">
                  <c:v>0.75159077643002004</c:v>
                </c:pt>
                <c:pt idx="100">
                  <c:v>0.55523941333562377</c:v>
                </c:pt>
                <c:pt idx="101">
                  <c:v>1.0427798418732648</c:v>
                </c:pt>
                <c:pt idx="102">
                  <c:v>0.76472798432292954</c:v>
                </c:pt>
                <c:pt idx="103">
                  <c:v>0.38497145263331589</c:v>
                </c:pt>
                <c:pt idx="104">
                  <c:v>-0.19697796345717755</c:v>
                </c:pt>
                <c:pt idx="105">
                  <c:v>-0.64687498872360027</c:v>
                </c:pt>
                <c:pt idx="106">
                  <c:v>-1.0665993116802968</c:v>
                </c:pt>
                <c:pt idx="107">
                  <c:v>-8.6839540920816027E-2</c:v>
                </c:pt>
                <c:pt idx="108">
                  <c:v>0.31111666499952495</c:v>
                </c:pt>
                <c:pt idx="109">
                  <c:v>0.41248972304512854</c:v>
                </c:pt>
                <c:pt idx="110">
                  <c:v>0.46373401623214061</c:v>
                </c:pt>
                <c:pt idx="111">
                  <c:v>0.51346365054553633</c:v>
                </c:pt>
                <c:pt idx="112">
                  <c:v>0.24540060167142386</c:v>
                </c:pt>
              </c:numCache>
            </c:numRef>
          </c:xVal>
          <c:yVal>
            <c:numRef>
              <c:f>scale!$I$4:$I$117</c:f>
              <c:numCache>
                <c:formatCode>0.0000</c:formatCode>
                <c:ptCount val="114"/>
                <c:pt idx="0">
                  <c:v>0.13744907234728676</c:v>
                </c:pt>
                <c:pt idx="1">
                  <c:v>0.4667743393439896</c:v>
                </c:pt>
                <c:pt idx="2">
                  <c:v>0.30956233506843545</c:v>
                </c:pt>
                <c:pt idx="3">
                  <c:v>0.40968896331950394</c:v>
                </c:pt>
                <c:pt idx="4">
                  <c:v>0.50430998955757111</c:v>
                </c:pt>
                <c:pt idx="5">
                  <c:v>0.25746089393030447</c:v>
                </c:pt>
                <c:pt idx="6">
                  <c:v>0.32204774711273676</c:v>
                </c:pt>
                <c:pt idx="7">
                  <c:v>-0.14219072323591631</c:v>
                </c:pt>
                <c:pt idx="8">
                  <c:v>-0.50767618831809558</c:v>
                </c:pt>
                <c:pt idx="9">
                  <c:v>-1.2403330722492862</c:v>
                </c:pt>
                <c:pt idx="10">
                  <c:v>-1.3024074739040672</c:v>
                </c:pt>
                <c:pt idx="11">
                  <c:v>0.48994896851924974</c:v>
                </c:pt>
                <c:pt idx="12">
                  <c:v>0.32375282296092922</c:v>
                </c:pt>
                <c:pt idx="13">
                  <c:v>0.29748661943857435</c:v>
                </c:pt>
                <c:pt idx="14">
                  <c:v>1.338021683753877</c:v>
                </c:pt>
                <c:pt idx="15">
                  <c:v>0.12546024186515925</c:v>
                </c:pt>
                <c:pt idx="16">
                  <c:v>0.18567532793150354</c:v>
                </c:pt>
                <c:pt idx="17">
                  <c:v>-0.48638602220303218</c:v>
                </c:pt>
                <c:pt idx="18">
                  <c:v>-1.1627712313475076</c:v>
                </c:pt>
                <c:pt idx="19">
                  <c:v>-0.77496355479126477</c:v>
                </c:pt>
                <c:pt idx="20">
                  <c:v>-0.94154061448227377</c:v>
                </c:pt>
                <c:pt idx="21">
                  <c:v>0.3210845596654992</c:v>
                </c:pt>
                <c:pt idx="22">
                  <c:v>0.88800680512406616</c:v>
                </c:pt>
                <c:pt idx="23">
                  <c:v>0.73210368686117078</c:v>
                </c:pt>
                <c:pt idx="24">
                  <c:v>0.49588714915876064</c:v>
                </c:pt>
                <c:pt idx="25">
                  <c:v>0.5624471145037192</c:v>
                </c:pt>
                <c:pt idx="26">
                  <c:v>0.13605374185558305</c:v>
                </c:pt>
                <c:pt idx="27">
                  <c:v>-0.75793471918979038</c:v>
                </c:pt>
                <c:pt idx="28">
                  <c:v>-0.75823454340477969</c:v>
                </c:pt>
                <c:pt idx="29">
                  <c:v>3.3728252489635735E-2</c:v>
                </c:pt>
                <c:pt idx="30">
                  <c:v>-0.40142434721131282</c:v>
                </c:pt>
                <c:pt idx="31">
                  <c:v>0.3655387121035728</c:v>
                </c:pt>
                <c:pt idx="32">
                  <c:v>0.55087769557645605</c:v>
                </c:pt>
                <c:pt idx="33">
                  <c:v>0.6274911997852568</c:v>
                </c:pt>
                <c:pt idx="34">
                  <c:v>0.39586171338265141</c:v>
                </c:pt>
                <c:pt idx="35">
                  <c:v>4.0591572945621213E-2</c:v>
                </c:pt>
                <c:pt idx="36">
                  <c:v>-0.23621094204169646</c:v>
                </c:pt>
                <c:pt idx="37">
                  <c:v>-0.87941840727239096</c:v>
                </c:pt>
                <c:pt idx="38">
                  <c:v>-0.6435876423405138</c:v>
                </c:pt>
                <c:pt idx="39">
                  <c:v>-0.18402147493099097</c:v>
                </c:pt>
                <c:pt idx="40">
                  <c:v>2.9107860494777649E-2</c:v>
                </c:pt>
                <c:pt idx="41">
                  <c:v>0.63174699498583997</c:v>
                </c:pt>
                <c:pt idx="42">
                  <c:v>0.83877538990653955</c:v>
                </c:pt>
                <c:pt idx="43">
                  <c:v>0.55450547730312583</c:v>
                </c:pt>
                <c:pt idx="44">
                  <c:v>0.55062669384290697</c:v>
                </c:pt>
                <c:pt idx="45">
                  <c:v>-0.35571871250850085</c:v>
                </c:pt>
                <c:pt idx="46">
                  <c:v>-1.4180309229613526</c:v>
                </c:pt>
                <c:pt idx="47">
                  <c:v>-0.7707913342427859</c:v>
                </c:pt>
                <c:pt idx="48">
                  <c:v>0.48051002642498319</c:v>
                </c:pt>
                <c:pt idx="49">
                  <c:v>-0.21664799028108894</c:v>
                </c:pt>
                <c:pt idx="50">
                  <c:v>0.60964856028594649</c:v>
                </c:pt>
                <c:pt idx="51">
                  <c:v>0.55187585019747165</c:v>
                </c:pt>
                <c:pt idx="52">
                  <c:v>3.9013895678594035E-2</c:v>
                </c:pt>
                <c:pt idx="53">
                  <c:v>0.22940453779510772</c:v>
                </c:pt>
                <c:pt idx="54">
                  <c:v>-0.35503741872461481</c:v>
                </c:pt>
                <c:pt idx="55">
                  <c:v>-0.49354128869408642</c:v>
                </c:pt>
                <c:pt idx="56">
                  <c:v>-0.7214261445718726</c:v>
                </c:pt>
                <c:pt idx="57">
                  <c:v>-0.30886901125597221</c:v>
                </c:pt>
                <c:pt idx="58">
                  <c:v>0.10143006172121705</c:v>
                </c:pt>
                <c:pt idx="59">
                  <c:v>0.55754393205643049</c:v>
                </c:pt>
                <c:pt idx="60">
                  <c:v>0.35046908366493379</c:v>
                </c:pt>
                <c:pt idx="61">
                  <c:v>0.79364443034634491</c:v>
                </c:pt>
                <c:pt idx="62">
                  <c:v>0.24857262723174078</c:v>
                </c:pt>
                <c:pt idx="63">
                  <c:v>0.35393595826420154</c:v>
                </c:pt>
                <c:pt idx="64">
                  <c:v>-0.44171062285123819</c:v>
                </c:pt>
                <c:pt idx="65">
                  <c:v>-1.4503663148547368</c:v>
                </c:pt>
                <c:pt idx="66">
                  <c:v>-1.3012454719237856</c:v>
                </c:pt>
                <c:pt idx="67">
                  <c:v>-0.4875609428366996</c:v>
                </c:pt>
                <c:pt idx="68">
                  <c:v>0.17752495614879793</c:v>
                </c:pt>
                <c:pt idx="69">
                  <c:v>0.14443889805369148</c:v>
                </c:pt>
                <c:pt idx="70">
                  <c:v>0.90132168974611604</c:v>
                </c:pt>
                <c:pt idx="71">
                  <c:v>0.54115117156131376</c:v>
                </c:pt>
                <c:pt idx="72">
                  <c:v>0.95793851548212616</c:v>
                </c:pt>
                <c:pt idx="73">
                  <c:v>0.88492589617757689</c:v>
                </c:pt>
                <c:pt idx="74">
                  <c:v>-0.11096822530445283</c:v>
                </c:pt>
                <c:pt idx="75">
                  <c:v>-1.3875305549118233</c:v>
                </c:pt>
                <c:pt idx="76">
                  <c:v>-1.3385336847296441</c:v>
                </c:pt>
                <c:pt idx="77">
                  <c:v>0.29280013591797061</c:v>
                </c:pt>
                <c:pt idx="78">
                  <c:v>0.72172865962299526</c:v>
                </c:pt>
                <c:pt idx="79">
                  <c:v>0.52283974294495783</c:v>
                </c:pt>
                <c:pt idx="80">
                  <c:v>0.42371545895497786</c:v>
                </c:pt>
                <c:pt idx="81">
                  <c:v>0.75827558054784139</c:v>
                </c:pt>
                <c:pt idx="82">
                  <c:v>0.54590138842900005</c:v>
                </c:pt>
                <c:pt idx="83">
                  <c:v>-7.9338871189693405E-2</c:v>
                </c:pt>
                <c:pt idx="84">
                  <c:v>-0.39601546025746237</c:v>
                </c:pt>
                <c:pt idx="85">
                  <c:v>-0.5645053020814319</c:v>
                </c:pt>
                <c:pt idx="86">
                  <c:v>-1.3002190562292393</c:v>
                </c:pt>
                <c:pt idx="87">
                  <c:v>7.9232775121722887E-2</c:v>
                </c:pt>
                <c:pt idx="88">
                  <c:v>0.58263422609016224</c:v>
                </c:pt>
                <c:pt idx="89">
                  <c:v>0.42079953604964571</c:v>
                </c:pt>
                <c:pt idx="90">
                  <c:v>0.5212317575507599</c:v>
                </c:pt>
                <c:pt idx="91">
                  <c:v>0.26205503810511199</c:v>
                </c:pt>
                <c:pt idx="92">
                  <c:v>-0.16060745089942707</c:v>
                </c:pt>
                <c:pt idx="93">
                  <c:v>-2.7139030363898975E-2</c:v>
                </c:pt>
                <c:pt idx="94">
                  <c:v>0.18569711002448308</c:v>
                </c:pt>
                <c:pt idx="95">
                  <c:v>-1.3430653323082318</c:v>
                </c:pt>
                <c:pt idx="96">
                  <c:v>-1.6478520883262409</c:v>
                </c:pt>
                <c:pt idx="97">
                  <c:v>-9.6614402076873329E-3</c:v>
                </c:pt>
                <c:pt idx="98">
                  <c:v>0.23340212584466924</c:v>
                </c:pt>
                <c:pt idx="99">
                  <c:v>0.58453915533812129</c:v>
                </c:pt>
                <c:pt idx="100">
                  <c:v>0.43182964434883397</c:v>
                </c:pt>
                <c:pt idx="101">
                  <c:v>0.81100735544879599</c:v>
                </c:pt>
                <c:pt idx="102">
                  <c:v>0.59475643400364486</c:v>
                </c:pt>
                <c:pt idx="103">
                  <c:v>0.29940613271019889</c:v>
                </c:pt>
                <c:pt idx="104">
                  <c:v>-0.15319684060838479</c:v>
                </c:pt>
                <c:pt idx="105">
                  <c:v>-0.50309792426391864</c:v>
                </c:pt>
                <c:pt idx="106">
                  <c:v>-0.82953261307334958</c:v>
                </c:pt>
                <c:pt idx="107">
                  <c:v>-6.753823156387595E-2</c:v>
                </c:pt>
                <c:pt idx="108">
                  <c:v>0.24196661038637476</c:v>
                </c:pt>
                <c:pt idx="109">
                  <c:v>0.32080808048195253</c:v>
                </c:pt>
                <c:pt idx="110">
                  <c:v>0.3606626087635727</c:v>
                </c:pt>
                <c:pt idx="111">
                  <c:v>0.39933913240972541</c:v>
                </c:pt>
                <c:pt idx="112">
                  <c:v>0.19085686642116073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83264"/>
        <c:axId val="214037632"/>
      </c:scatterChart>
      <c:valAx>
        <c:axId val="207883264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v-SE"/>
          </a:p>
        </c:txPr>
        <c:crossAx val="214037632"/>
        <c:crosses val="autoZero"/>
        <c:crossBetween val="midCat"/>
      </c:valAx>
      <c:valAx>
        <c:axId val="21403763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07883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9</xdr:row>
      <xdr:rowOff>66675</xdr:rowOff>
    </xdr:from>
    <xdr:to>
      <xdr:col>20</xdr:col>
      <xdr:colOff>323850</xdr:colOff>
      <xdr:row>26</xdr:row>
      <xdr:rowOff>57150</xdr:rowOff>
    </xdr:to>
    <xdr:graphicFrame macro="">
      <xdr:nvGraphicFramePr>
        <xdr:cNvPr id="5122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7"/>
  <sheetViews>
    <sheetView workbookViewId="0"/>
  </sheetViews>
  <sheetFormatPr defaultRowHeight="12.75" x14ac:dyDescent="0.2"/>
  <cols>
    <col min="1" max="1" width="9.140625" style="2"/>
    <col min="2" max="4" width="9.140625" style="3"/>
    <col min="5" max="5" width="13" style="3" bestFit="1" customWidth="1"/>
    <col min="6" max="6" width="19.5703125" style="3" bestFit="1" customWidth="1"/>
    <col min="7" max="7" width="9.140625" style="3"/>
    <col min="10" max="10" width="9.140625" style="6"/>
    <col min="12" max="12" width="9.5703125" bestFit="1" customWidth="1"/>
  </cols>
  <sheetData>
    <row r="3" spans="1:12" x14ac:dyDescent="0.2">
      <c r="A3" s="5" t="s">
        <v>11</v>
      </c>
      <c r="B3" s="4" t="s">
        <v>8</v>
      </c>
      <c r="C3" s="4" t="s">
        <v>20</v>
      </c>
      <c r="D3" s="4"/>
      <c r="E3" s="4" t="s">
        <v>21</v>
      </c>
      <c r="F3" s="4" t="s">
        <v>22</v>
      </c>
      <c r="G3" s="4" t="s">
        <v>23</v>
      </c>
      <c r="J3" s="9" t="s">
        <v>16</v>
      </c>
      <c r="K3" s="5" t="s">
        <v>8</v>
      </c>
      <c r="L3" s="5" t="s">
        <v>20</v>
      </c>
    </row>
    <row r="4" spans="1:12" x14ac:dyDescent="0.2">
      <c r="A4" s="2">
        <v>1821</v>
      </c>
      <c r="B4" s="3">
        <f>LN(C4)</f>
        <v>5.5947113796018391</v>
      </c>
      <c r="C4" s="2">
        <v>269</v>
      </c>
      <c r="E4" s="3">
        <f>B5-B4</f>
        <v>0.17672974352817672</v>
      </c>
      <c r="F4" s="3">
        <f>C5/C4</f>
        <v>1.1933085501858736</v>
      </c>
      <c r="G4" s="3">
        <f>EXP(E4)</f>
        <v>1.1933085501858736</v>
      </c>
      <c r="H4" t="str">
        <f>IF(F4=G4,"OK","Error")</f>
        <v>OK</v>
      </c>
      <c r="J4" s="7" t="s">
        <v>12</v>
      </c>
      <c r="K4" s="3">
        <f>AVERAGE(B$4:B$117)</f>
        <v>6.6859328733446208</v>
      </c>
      <c r="L4" s="3">
        <f>AVERAGE(C$4:C$117)</f>
        <v>1538.0175438596491</v>
      </c>
    </row>
    <row r="5" spans="1:12" x14ac:dyDescent="0.2">
      <c r="A5" s="2">
        <v>1822</v>
      </c>
      <c r="B5" s="3">
        <f t="shared" ref="B5:B68" si="0">LN(C5)</f>
        <v>5.7714411231300158</v>
      </c>
      <c r="C5" s="2">
        <v>321</v>
      </c>
      <c r="E5" s="3">
        <f t="shared" ref="E5:E68" si="1">B6-B5</f>
        <v>0.60017072410184102</v>
      </c>
      <c r="F5" s="3">
        <f t="shared" ref="F5:F68" si="2">C6/C5</f>
        <v>1.8224299065420562</v>
      </c>
      <c r="G5" s="3">
        <f t="shared" ref="G5:G68" si="3">EXP(E5)</f>
        <v>1.8224299065420568</v>
      </c>
      <c r="H5" t="str">
        <f t="shared" ref="H5:H68" si="4">IF(F5=G5,"OK","Error")</f>
        <v>OK</v>
      </c>
      <c r="J5" s="8" t="s">
        <v>13</v>
      </c>
      <c r="K5" s="3">
        <f>STDEV(B$4:B$117)</f>
        <v>1.2857834579024381</v>
      </c>
      <c r="L5" s="3">
        <f>STDEV(C$4:C$117)</f>
        <v>1585.843914149016</v>
      </c>
    </row>
    <row r="6" spans="1:12" x14ac:dyDescent="0.2">
      <c r="A6" s="2">
        <v>1823</v>
      </c>
      <c r="B6" s="3">
        <f t="shared" si="0"/>
        <v>6.3716118472318568</v>
      </c>
      <c r="C6" s="2">
        <v>585</v>
      </c>
      <c r="E6" s="3">
        <f t="shared" si="1"/>
        <v>0.3980301296206461</v>
      </c>
      <c r="F6" s="3">
        <f t="shared" si="2"/>
        <v>1.4888888888888889</v>
      </c>
      <c r="G6" s="3">
        <f t="shared" si="3"/>
        <v>1.4888888888888885</v>
      </c>
      <c r="H6" t="str">
        <f t="shared" si="4"/>
        <v>OK</v>
      </c>
      <c r="J6" s="8" t="s">
        <v>14</v>
      </c>
      <c r="K6" s="3">
        <f>MIN(B$4:B$117)</f>
        <v>3.6635616461296463</v>
      </c>
      <c r="L6" s="3">
        <f>MIN(C$4:C$117)</f>
        <v>39</v>
      </c>
    </row>
    <row r="7" spans="1:12" x14ac:dyDescent="0.2">
      <c r="A7" s="2">
        <v>1824</v>
      </c>
      <c r="B7" s="3">
        <f t="shared" si="0"/>
        <v>6.7696419768525029</v>
      </c>
      <c r="C7" s="2">
        <v>871</v>
      </c>
      <c r="E7" s="3">
        <f t="shared" si="1"/>
        <v>0.52677129192141692</v>
      </c>
      <c r="F7" s="3">
        <f t="shared" si="2"/>
        <v>1.6934557979334099</v>
      </c>
      <c r="G7" s="3">
        <f t="shared" si="3"/>
        <v>1.6934557979334091</v>
      </c>
      <c r="H7" t="str">
        <f t="shared" si="4"/>
        <v>OK</v>
      </c>
      <c r="J7" s="8" t="s">
        <v>15</v>
      </c>
      <c r="K7" s="3">
        <f>MAX(B$4:B$117)</f>
        <v>8.8523788865119855</v>
      </c>
      <c r="L7" s="3">
        <f>MAX(C$4:C$117)</f>
        <v>6991</v>
      </c>
    </row>
    <row r="8" spans="1:12" x14ac:dyDescent="0.2">
      <c r="A8" s="2">
        <v>1825</v>
      </c>
      <c r="B8" s="3">
        <f t="shared" si="0"/>
        <v>7.2964132687739198</v>
      </c>
      <c r="C8" s="2">
        <v>1475</v>
      </c>
      <c r="E8" s="3">
        <f t="shared" si="1"/>
        <v>0.6484334422280762</v>
      </c>
      <c r="F8" s="3">
        <f t="shared" si="2"/>
        <v>1.912542372881356</v>
      </c>
      <c r="G8" s="3">
        <f t="shared" si="3"/>
        <v>1.9125423728813562</v>
      </c>
      <c r="H8" t="str">
        <f t="shared" si="4"/>
        <v>OK</v>
      </c>
    </row>
    <row r="9" spans="1:12" x14ac:dyDescent="0.2">
      <c r="A9" s="2">
        <v>1826</v>
      </c>
      <c r="B9" s="3">
        <f t="shared" si="0"/>
        <v>7.944846711001996</v>
      </c>
      <c r="C9" s="2">
        <v>2821</v>
      </c>
      <c r="E9" s="3">
        <f t="shared" si="1"/>
        <v>0.33103895847235965</v>
      </c>
      <c r="F9" s="3">
        <f t="shared" si="2"/>
        <v>1.392414037575328</v>
      </c>
      <c r="G9" s="3">
        <f t="shared" si="3"/>
        <v>1.3924140375753271</v>
      </c>
      <c r="H9" t="str">
        <f t="shared" si="4"/>
        <v>OK</v>
      </c>
    </row>
    <row r="10" spans="1:12" x14ac:dyDescent="0.2">
      <c r="A10" s="2">
        <v>1827</v>
      </c>
      <c r="B10" s="3">
        <f t="shared" si="0"/>
        <v>8.2758856694743557</v>
      </c>
      <c r="C10" s="2">
        <v>3928</v>
      </c>
      <c r="E10" s="3">
        <f t="shared" si="1"/>
        <v>0.41408366589230461</v>
      </c>
      <c r="F10" s="3">
        <f t="shared" si="2"/>
        <v>1.5129837067209777</v>
      </c>
      <c r="G10" s="3">
        <f t="shared" si="3"/>
        <v>1.5129837067209784</v>
      </c>
      <c r="H10" t="str">
        <f t="shared" si="4"/>
        <v>OK</v>
      </c>
    </row>
    <row r="11" spans="1:12" x14ac:dyDescent="0.2">
      <c r="A11" s="2">
        <v>1828</v>
      </c>
      <c r="B11" s="3">
        <f t="shared" si="0"/>
        <v>8.6899693353666603</v>
      </c>
      <c r="C11" s="2">
        <v>5943</v>
      </c>
      <c r="E11" s="3">
        <f t="shared" si="1"/>
        <v>-0.18282647980392497</v>
      </c>
      <c r="F11" s="3">
        <f t="shared" si="2"/>
        <v>0.83291267036850081</v>
      </c>
      <c r="G11" s="3">
        <f t="shared" si="3"/>
        <v>0.83291267036850047</v>
      </c>
      <c r="H11" t="str">
        <f t="shared" si="4"/>
        <v>Error</v>
      </c>
    </row>
    <row r="12" spans="1:12" x14ac:dyDescent="0.2">
      <c r="A12" s="2">
        <v>1829</v>
      </c>
      <c r="B12" s="3">
        <f t="shared" si="0"/>
        <v>8.5071428555627353</v>
      </c>
      <c r="C12" s="2">
        <v>4950</v>
      </c>
      <c r="E12" s="3">
        <f t="shared" si="1"/>
        <v>-0.65276164491037036</v>
      </c>
      <c r="F12" s="3">
        <f t="shared" si="2"/>
        <v>0.52060606060606063</v>
      </c>
      <c r="G12" s="3">
        <f t="shared" si="3"/>
        <v>0.52060606060606085</v>
      </c>
      <c r="H12" t="str">
        <f t="shared" si="4"/>
        <v>OK</v>
      </c>
    </row>
    <row r="13" spans="1:12" x14ac:dyDescent="0.2">
      <c r="A13" s="2">
        <v>1830</v>
      </c>
      <c r="B13" s="3">
        <f t="shared" si="0"/>
        <v>7.8543812106523649</v>
      </c>
      <c r="C13" s="2">
        <v>2577</v>
      </c>
      <c r="E13" s="3">
        <f t="shared" si="1"/>
        <v>-1.5947997465874417</v>
      </c>
      <c r="F13" s="3">
        <f t="shared" si="2"/>
        <v>0.20294916569654636</v>
      </c>
      <c r="G13" s="3">
        <f t="shared" si="3"/>
        <v>0.20294916569654647</v>
      </c>
      <c r="H13" t="str">
        <f t="shared" si="4"/>
        <v>OK</v>
      </c>
    </row>
    <row r="14" spans="1:12" x14ac:dyDescent="0.2">
      <c r="A14" s="2">
        <v>1831</v>
      </c>
      <c r="B14" s="3">
        <f t="shared" si="0"/>
        <v>6.2595814640649232</v>
      </c>
      <c r="C14" s="2">
        <v>523</v>
      </c>
      <c r="E14" s="3">
        <f t="shared" si="1"/>
        <v>-1.6746139853943509</v>
      </c>
      <c r="F14" s="3">
        <f t="shared" si="2"/>
        <v>0.18738049713193117</v>
      </c>
      <c r="G14" s="3">
        <f t="shared" si="3"/>
        <v>0.18738049713193117</v>
      </c>
      <c r="H14" t="str">
        <f t="shared" si="4"/>
        <v>OK</v>
      </c>
    </row>
    <row r="15" spans="1:12" x14ac:dyDescent="0.2">
      <c r="A15" s="2">
        <v>1832</v>
      </c>
      <c r="B15" s="3">
        <f t="shared" si="0"/>
        <v>4.5849674786705723</v>
      </c>
      <c r="C15" s="2">
        <v>98</v>
      </c>
      <c r="E15" s="3">
        <f t="shared" si="1"/>
        <v>0.62996827893841356</v>
      </c>
      <c r="F15" s="3">
        <f t="shared" si="2"/>
        <v>1.8775510204081634</v>
      </c>
      <c r="G15" s="3">
        <f t="shared" si="3"/>
        <v>1.8775510204081629</v>
      </c>
      <c r="H15" t="str">
        <f t="shared" si="4"/>
        <v>OK</v>
      </c>
    </row>
    <row r="16" spans="1:12" x14ac:dyDescent="0.2">
      <c r="A16" s="2">
        <v>1833</v>
      </c>
      <c r="B16" s="3">
        <f t="shared" si="0"/>
        <v>5.2149357576089859</v>
      </c>
      <c r="C16" s="2">
        <v>184</v>
      </c>
      <c r="E16" s="3">
        <f t="shared" si="1"/>
        <v>0.41627602421237953</v>
      </c>
      <c r="F16" s="3">
        <f t="shared" si="2"/>
        <v>1.5163043478260869</v>
      </c>
      <c r="G16" s="3">
        <f t="shared" si="3"/>
        <v>1.5163043478260863</v>
      </c>
      <c r="H16" t="str">
        <f t="shared" si="4"/>
        <v>OK</v>
      </c>
    </row>
    <row r="17" spans="1:8" x14ac:dyDescent="0.2">
      <c r="A17" s="2">
        <v>1834</v>
      </c>
      <c r="B17" s="3">
        <f t="shared" si="0"/>
        <v>5.6312117818213654</v>
      </c>
      <c r="C17" s="2">
        <v>279</v>
      </c>
      <c r="E17" s="3">
        <f t="shared" si="1"/>
        <v>0.38250337422143676</v>
      </c>
      <c r="F17" s="3">
        <f t="shared" si="2"/>
        <v>1.4659498207885304</v>
      </c>
      <c r="G17" s="3">
        <f t="shared" si="3"/>
        <v>1.4659498207885313</v>
      </c>
      <c r="H17" t="str">
        <f t="shared" si="4"/>
        <v>OK</v>
      </c>
    </row>
    <row r="18" spans="1:8" x14ac:dyDescent="0.2">
      <c r="A18" s="2">
        <v>1835</v>
      </c>
      <c r="B18" s="3">
        <f t="shared" si="0"/>
        <v>6.0137151560428022</v>
      </c>
      <c r="C18" s="2">
        <v>409</v>
      </c>
      <c r="E18" s="3">
        <f t="shared" si="1"/>
        <v>1.7204061472855026</v>
      </c>
      <c r="F18" s="3">
        <f t="shared" si="2"/>
        <v>5.58679706601467</v>
      </c>
      <c r="G18" s="3">
        <f t="shared" si="3"/>
        <v>5.5867970660146655</v>
      </c>
      <c r="H18" t="str">
        <f t="shared" si="4"/>
        <v>OK</v>
      </c>
    </row>
    <row r="19" spans="1:8" x14ac:dyDescent="0.2">
      <c r="A19" s="2">
        <v>1836</v>
      </c>
      <c r="B19" s="3">
        <f t="shared" si="0"/>
        <v>7.7341213033283047</v>
      </c>
      <c r="C19" s="2">
        <v>2285</v>
      </c>
      <c r="E19" s="3">
        <f t="shared" si="1"/>
        <v>0.16131470361466071</v>
      </c>
      <c r="F19" s="3">
        <f t="shared" si="2"/>
        <v>1.175054704595186</v>
      </c>
      <c r="G19" s="3">
        <f t="shared" si="3"/>
        <v>1.1750547045951869</v>
      </c>
      <c r="H19" t="str">
        <f t="shared" si="4"/>
        <v>OK</v>
      </c>
    </row>
    <row r="20" spans="1:8" x14ac:dyDescent="0.2">
      <c r="A20" s="2">
        <v>1837</v>
      </c>
      <c r="B20" s="3">
        <f t="shared" si="0"/>
        <v>7.8954360069429654</v>
      </c>
      <c r="C20" s="2">
        <v>2685</v>
      </c>
      <c r="E20" s="3">
        <f t="shared" si="1"/>
        <v>0.23873826519493768</v>
      </c>
      <c r="F20" s="3">
        <f t="shared" si="2"/>
        <v>1.2696461824953444</v>
      </c>
      <c r="G20" s="3">
        <f t="shared" si="3"/>
        <v>1.269646182495344</v>
      </c>
      <c r="H20" t="str">
        <f t="shared" si="4"/>
        <v>OK</v>
      </c>
    </row>
    <row r="21" spans="1:8" x14ac:dyDescent="0.2">
      <c r="A21" s="2">
        <v>1838</v>
      </c>
      <c r="B21" s="3">
        <f t="shared" si="0"/>
        <v>8.1341742721379031</v>
      </c>
      <c r="C21" s="2">
        <v>3409</v>
      </c>
      <c r="E21" s="3">
        <f t="shared" si="1"/>
        <v>-0.62538710150362675</v>
      </c>
      <c r="F21" s="3">
        <f t="shared" si="2"/>
        <v>0.5350542681138164</v>
      </c>
      <c r="G21" s="3">
        <f t="shared" si="3"/>
        <v>0.53505426811381618</v>
      </c>
      <c r="H21" t="str">
        <f t="shared" si="4"/>
        <v>OK</v>
      </c>
    </row>
    <row r="22" spans="1:8" x14ac:dyDescent="0.2">
      <c r="A22" s="2">
        <v>1839</v>
      </c>
      <c r="B22" s="3">
        <f t="shared" si="0"/>
        <v>7.5087871706342764</v>
      </c>
      <c r="C22" s="2">
        <v>1824</v>
      </c>
      <c r="E22" s="3">
        <f t="shared" si="1"/>
        <v>-1.4950720145914742</v>
      </c>
      <c r="F22" s="3">
        <f t="shared" si="2"/>
        <v>0.22423245614035087</v>
      </c>
      <c r="G22" s="3">
        <f t="shared" si="3"/>
        <v>0.22423245614035103</v>
      </c>
      <c r="H22" t="str">
        <f t="shared" si="4"/>
        <v>OK</v>
      </c>
    </row>
    <row r="23" spans="1:8" x14ac:dyDescent="0.2">
      <c r="A23" s="2">
        <v>1840</v>
      </c>
      <c r="B23" s="3">
        <f t="shared" si="0"/>
        <v>6.0137151560428022</v>
      </c>
      <c r="C23" s="2">
        <v>409</v>
      </c>
      <c r="E23" s="3">
        <f t="shared" si="1"/>
        <v>-0.99643531922787787</v>
      </c>
      <c r="F23" s="3">
        <f t="shared" si="2"/>
        <v>0.36919315403422981</v>
      </c>
      <c r="G23" s="3">
        <f t="shared" si="3"/>
        <v>0.36919315403422964</v>
      </c>
      <c r="H23" t="str">
        <f t="shared" si="4"/>
        <v>OK</v>
      </c>
    </row>
    <row r="24" spans="1:8" x14ac:dyDescent="0.2">
      <c r="A24" s="2">
        <v>1841</v>
      </c>
      <c r="B24" s="3">
        <f t="shared" si="0"/>
        <v>5.0172798368149243</v>
      </c>
      <c r="C24" s="2">
        <v>151</v>
      </c>
      <c r="E24" s="3">
        <f t="shared" si="1"/>
        <v>-1.2106173470446047</v>
      </c>
      <c r="F24" s="3">
        <f t="shared" si="2"/>
        <v>0.29801324503311261</v>
      </c>
      <c r="G24" s="3">
        <f t="shared" si="3"/>
        <v>0.29801324503311255</v>
      </c>
      <c r="H24" t="str">
        <f t="shared" si="4"/>
        <v>OK</v>
      </c>
    </row>
    <row r="25" spans="1:8" x14ac:dyDescent="0.2">
      <c r="A25" s="2">
        <v>1842</v>
      </c>
      <c r="B25" s="3">
        <f t="shared" si="0"/>
        <v>3.8066624897703196</v>
      </c>
      <c r="C25" s="2">
        <v>45</v>
      </c>
      <c r="E25" s="3">
        <f t="shared" si="1"/>
        <v>0.41284521540578734</v>
      </c>
      <c r="F25" s="3">
        <f t="shared" si="2"/>
        <v>1.5111111111111111</v>
      </c>
      <c r="G25" s="3">
        <f t="shared" si="3"/>
        <v>1.5111111111111117</v>
      </c>
      <c r="H25" t="str">
        <f t="shared" si="4"/>
        <v>OK</v>
      </c>
    </row>
    <row r="26" spans="1:8" x14ac:dyDescent="0.2">
      <c r="A26" s="2">
        <v>1843</v>
      </c>
      <c r="B26" s="3">
        <f t="shared" si="0"/>
        <v>4.219507705176107</v>
      </c>
      <c r="C26" s="2">
        <v>68</v>
      </c>
      <c r="E26" s="3">
        <f t="shared" si="1"/>
        <v>1.1417844605333185</v>
      </c>
      <c r="F26" s="3">
        <f t="shared" si="2"/>
        <v>3.1323529411764706</v>
      </c>
      <c r="G26" s="3">
        <f t="shared" si="3"/>
        <v>3.132352941176471</v>
      </c>
      <c r="H26" t="str">
        <f t="shared" si="4"/>
        <v>OK</v>
      </c>
    </row>
    <row r="27" spans="1:8" x14ac:dyDescent="0.2">
      <c r="A27" s="2">
        <v>1844</v>
      </c>
      <c r="B27" s="3">
        <f t="shared" si="0"/>
        <v>5.3612921657094255</v>
      </c>
      <c r="C27" s="2">
        <v>213</v>
      </c>
      <c r="E27" s="3">
        <f t="shared" si="1"/>
        <v>0.94132681003547969</v>
      </c>
      <c r="F27" s="3">
        <f t="shared" si="2"/>
        <v>2.563380281690141</v>
      </c>
      <c r="G27" s="3">
        <f t="shared" si="3"/>
        <v>2.5633802816901401</v>
      </c>
      <c r="H27" t="str">
        <f t="shared" si="4"/>
        <v>OK</v>
      </c>
    </row>
    <row r="28" spans="1:8" x14ac:dyDescent="0.2">
      <c r="A28" s="2">
        <v>1845</v>
      </c>
      <c r="B28" s="3">
        <f t="shared" si="0"/>
        <v>6.3026189757449051</v>
      </c>
      <c r="C28" s="2">
        <v>546</v>
      </c>
      <c r="E28" s="3">
        <f t="shared" si="1"/>
        <v>0.63760349337473343</v>
      </c>
      <c r="F28" s="3">
        <f t="shared" si="2"/>
        <v>1.8919413919413919</v>
      </c>
      <c r="G28" s="3">
        <f t="shared" si="3"/>
        <v>1.8919413919413919</v>
      </c>
      <c r="H28" t="str">
        <f t="shared" si="4"/>
        <v>OK</v>
      </c>
    </row>
    <row r="29" spans="1:8" x14ac:dyDescent="0.2">
      <c r="A29" s="2">
        <v>1846</v>
      </c>
      <c r="B29" s="3">
        <f t="shared" si="0"/>
        <v>6.9402224691196386</v>
      </c>
      <c r="C29" s="2">
        <v>1033</v>
      </c>
      <c r="E29" s="3">
        <f t="shared" si="1"/>
        <v>0.72318519577384066</v>
      </c>
      <c r="F29" s="3">
        <f t="shared" si="2"/>
        <v>2.0609874152952568</v>
      </c>
      <c r="G29" s="3">
        <f t="shared" si="3"/>
        <v>2.0609874152952559</v>
      </c>
      <c r="H29" t="str">
        <f t="shared" si="4"/>
        <v>OK</v>
      </c>
    </row>
    <row r="30" spans="1:8" x14ac:dyDescent="0.2">
      <c r="A30" s="2">
        <v>1847</v>
      </c>
      <c r="B30" s="3">
        <f t="shared" si="0"/>
        <v>7.6634076648934792</v>
      </c>
      <c r="C30" s="2">
        <v>2129</v>
      </c>
      <c r="E30" s="3">
        <f t="shared" si="1"/>
        <v>0.17493565066363725</v>
      </c>
      <c r="F30" s="3">
        <f t="shared" si="2"/>
        <v>1.1911695631751997</v>
      </c>
      <c r="G30" s="3">
        <f t="shared" si="3"/>
        <v>1.1911695631752</v>
      </c>
      <c r="H30" t="str">
        <f t="shared" si="4"/>
        <v>OK</v>
      </c>
    </row>
    <row r="31" spans="1:8" x14ac:dyDescent="0.2">
      <c r="A31" s="2">
        <v>1848</v>
      </c>
      <c r="B31" s="3">
        <f t="shared" si="0"/>
        <v>7.8383433155571165</v>
      </c>
      <c r="C31" s="2">
        <v>2536</v>
      </c>
      <c r="E31" s="3">
        <f t="shared" si="1"/>
        <v>-0.97453992410416213</v>
      </c>
      <c r="F31" s="3">
        <f t="shared" si="2"/>
        <v>0.37736593059936907</v>
      </c>
      <c r="G31" s="3">
        <f t="shared" si="3"/>
        <v>0.37736593059936913</v>
      </c>
      <c r="H31" t="str">
        <f t="shared" si="4"/>
        <v>OK</v>
      </c>
    </row>
    <row r="32" spans="1:8" x14ac:dyDescent="0.2">
      <c r="A32" s="2">
        <v>1849</v>
      </c>
      <c r="B32" s="3">
        <f t="shared" si="0"/>
        <v>6.8638033914529544</v>
      </c>
      <c r="C32" s="2">
        <v>957</v>
      </c>
      <c r="E32" s="3">
        <f t="shared" si="1"/>
        <v>-0.97492543312007385</v>
      </c>
      <c r="F32" s="3">
        <f t="shared" si="2"/>
        <v>0.37722048066875652</v>
      </c>
      <c r="G32" s="3">
        <f t="shared" si="3"/>
        <v>0.37722048066875635</v>
      </c>
      <c r="H32" t="str">
        <f t="shared" si="4"/>
        <v>Error</v>
      </c>
    </row>
    <row r="33" spans="1:8" x14ac:dyDescent="0.2">
      <c r="A33" s="2">
        <v>1850</v>
      </c>
      <c r="B33" s="3">
        <f t="shared" si="0"/>
        <v>5.8888779583328805</v>
      </c>
      <c r="C33" s="2">
        <v>361</v>
      </c>
      <c r="E33" s="3">
        <f t="shared" si="1"/>
        <v>4.3367229115130357E-2</v>
      </c>
      <c r="F33" s="3">
        <f t="shared" si="2"/>
        <v>1.0443213296398892</v>
      </c>
      <c r="G33" s="3">
        <f t="shared" si="3"/>
        <v>1.0443213296398897</v>
      </c>
      <c r="H33" t="str">
        <f t="shared" si="4"/>
        <v>OK</v>
      </c>
    </row>
    <row r="34" spans="1:8" x14ac:dyDescent="0.2">
      <c r="A34" s="2">
        <v>1851</v>
      </c>
      <c r="B34" s="3">
        <f t="shared" si="0"/>
        <v>5.9322451874480109</v>
      </c>
      <c r="C34" s="2">
        <v>377</v>
      </c>
      <c r="E34" s="3">
        <f t="shared" si="1"/>
        <v>-0.51614478524359075</v>
      </c>
      <c r="F34" s="3">
        <f t="shared" si="2"/>
        <v>0.59681697612732099</v>
      </c>
      <c r="G34" s="3">
        <f t="shared" si="3"/>
        <v>0.59681697612732088</v>
      </c>
      <c r="H34" t="str">
        <f t="shared" si="4"/>
        <v>OK</v>
      </c>
    </row>
    <row r="35" spans="1:8" x14ac:dyDescent="0.2">
      <c r="A35" s="2">
        <v>1852</v>
      </c>
      <c r="B35" s="3">
        <f t="shared" si="0"/>
        <v>5.4161004022044201</v>
      </c>
      <c r="C35" s="2">
        <v>225</v>
      </c>
      <c r="E35" s="3">
        <f t="shared" si="1"/>
        <v>0.47000362924573569</v>
      </c>
      <c r="F35" s="3">
        <f t="shared" si="2"/>
        <v>1.6</v>
      </c>
      <c r="G35" s="3">
        <f t="shared" si="3"/>
        <v>1.6000000000000003</v>
      </c>
      <c r="H35" t="str">
        <f t="shared" si="4"/>
        <v>OK</v>
      </c>
    </row>
    <row r="36" spans="1:8" x14ac:dyDescent="0.2">
      <c r="A36" s="2">
        <v>1853</v>
      </c>
      <c r="B36" s="3">
        <f t="shared" si="0"/>
        <v>5.8861040314501558</v>
      </c>
      <c r="C36" s="2">
        <v>360</v>
      </c>
      <c r="E36" s="3">
        <f t="shared" si="1"/>
        <v>0.70830942829962229</v>
      </c>
      <c r="F36" s="3">
        <f t="shared" si="2"/>
        <v>2.0305555555555554</v>
      </c>
      <c r="G36" s="3">
        <f t="shared" si="3"/>
        <v>2.0305555555555546</v>
      </c>
      <c r="H36" t="str">
        <f t="shared" si="4"/>
        <v>Error</v>
      </c>
    </row>
    <row r="37" spans="1:8" x14ac:dyDescent="0.2">
      <c r="A37" s="2">
        <v>1854</v>
      </c>
      <c r="B37" s="3">
        <f t="shared" si="0"/>
        <v>6.5944134597497781</v>
      </c>
      <c r="C37" s="2">
        <v>731</v>
      </c>
      <c r="E37" s="3">
        <f t="shared" si="1"/>
        <v>0.80681780466323705</v>
      </c>
      <c r="F37" s="3">
        <f t="shared" si="2"/>
        <v>2.2407660738714092</v>
      </c>
      <c r="G37" s="3">
        <f t="shared" si="3"/>
        <v>2.240766073871411</v>
      </c>
      <c r="H37" t="str">
        <f t="shared" si="4"/>
        <v>OK</v>
      </c>
    </row>
    <row r="38" spans="1:8" x14ac:dyDescent="0.2">
      <c r="A38" s="2">
        <v>1855</v>
      </c>
      <c r="B38" s="3">
        <f t="shared" si="0"/>
        <v>7.4012312644130152</v>
      </c>
      <c r="C38" s="2">
        <v>1638</v>
      </c>
      <c r="E38" s="3">
        <f t="shared" si="1"/>
        <v>0.5089924426843293</v>
      </c>
      <c r="F38" s="3">
        <f t="shared" si="2"/>
        <v>1.6636141636141637</v>
      </c>
      <c r="G38" s="3">
        <f t="shared" si="3"/>
        <v>1.663614163614163</v>
      </c>
      <c r="H38" t="str">
        <f t="shared" si="4"/>
        <v>OK</v>
      </c>
    </row>
    <row r="39" spans="1:8" x14ac:dyDescent="0.2">
      <c r="A39" s="2">
        <v>1856</v>
      </c>
      <c r="B39" s="3">
        <f t="shared" si="0"/>
        <v>7.9102237070973445</v>
      </c>
      <c r="C39" s="2">
        <v>2725</v>
      </c>
      <c r="E39" s="3">
        <f t="shared" si="1"/>
        <v>5.2191973023719918E-2</v>
      </c>
      <c r="F39" s="3">
        <f t="shared" si="2"/>
        <v>1.0535779816513762</v>
      </c>
      <c r="G39" s="3">
        <f t="shared" si="3"/>
        <v>1.0535779816513766</v>
      </c>
      <c r="H39" t="str">
        <f t="shared" si="4"/>
        <v>OK</v>
      </c>
    </row>
    <row r="40" spans="1:8" x14ac:dyDescent="0.2">
      <c r="A40" s="2">
        <v>1857</v>
      </c>
      <c r="B40" s="3">
        <f t="shared" si="0"/>
        <v>7.9624156801210644</v>
      </c>
      <c r="C40" s="2">
        <v>2871</v>
      </c>
      <c r="E40" s="3">
        <f t="shared" si="1"/>
        <v>-0.30371612185276486</v>
      </c>
      <c r="F40" s="3">
        <f t="shared" si="2"/>
        <v>0.73807035876001392</v>
      </c>
      <c r="G40" s="3">
        <f t="shared" si="3"/>
        <v>0.73807035876001392</v>
      </c>
      <c r="H40" t="str">
        <f t="shared" si="4"/>
        <v>OK</v>
      </c>
    </row>
    <row r="41" spans="1:8" x14ac:dyDescent="0.2">
      <c r="A41" s="2">
        <v>1858</v>
      </c>
      <c r="B41" s="3">
        <f t="shared" si="0"/>
        <v>7.6586995582682995</v>
      </c>
      <c r="C41" s="2">
        <v>2119</v>
      </c>
      <c r="E41" s="3">
        <f t="shared" si="1"/>
        <v>-1.1307416406457493</v>
      </c>
      <c r="F41" s="3">
        <f t="shared" si="2"/>
        <v>0.32279377064653136</v>
      </c>
      <c r="G41" s="3">
        <f t="shared" si="3"/>
        <v>0.32279377064653114</v>
      </c>
      <c r="H41" t="str">
        <f t="shared" si="4"/>
        <v>OK</v>
      </c>
    </row>
    <row r="42" spans="1:8" x14ac:dyDescent="0.2">
      <c r="A42" s="2">
        <v>1859</v>
      </c>
      <c r="B42" s="3">
        <f t="shared" si="0"/>
        <v>6.5279579176225502</v>
      </c>
      <c r="C42" s="2">
        <v>684</v>
      </c>
      <c r="E42" s="3">
        <f t="shared" si="1"/>
        <v>-0.82751434423186332</v>
      </c>
      <c r="F42" s="3">
        <f t="shared" si="2"/>
        <v>0.4371345029239766</v>
      </c>
      <c r="G42" s="3">
        <f t="shared" si="3"/>
        <v>0.43713450292397693</v>
      </c>
      <c r="H42" t="str">
        <f t="shared" si="4"/>
        <v>OK</v>
      </c>
    </row>
    <row r="43" spans="1:8" x14ac:dyDescent="0.2">
      <c r="A43" s="2">
        <v>1860</v>
      </c>
      <c r="B43" s="3">
        <f t="shared" si="0"/>
        <v>5.7004435733906869</v>
      </c>
      <c r="C43" s="2">
        <v>299</v>
      </c>
      <c r="E43" s="3">
        <f t="shared" si="1"/>
        <v>-0.23661176836507636</v>
      </c>
      <c r="F43" s="3">
        <f t="shared" si="2"/>
        <v>0.78929765886287628</v>
      </c>
      <c r="G43" s="3">
        <f t="shared" si="3"/>
        <v>0.78929765886287628</v>
      </c>
      <c r="H43" t="str">
        <f t="shared" si="4"/>
        <v>OK</v>
      </c>
    </row>
    <row r="44" spans="1:8" x14ac:dyDescent="0.2">
      <c r="A44" s="2">
        <v>1861</v>
      </c>
      <c r="B44" s="3">
        <f t="shared" si="0"/>
        <v>5.4638318050256105</v>
      </c>
      <c r="C44" s="2">
        <v>236</v>
      </c>
      <c r="E44" s="3">
        <f t="shared" si="1"/>
        <v>3.7426405519116912E-2</v>
      </c>
      <c r="F44" s="3">
        <f t="shared" si="2"/>
        <v>1.0381355932203389</v>
      </c>
      <c r="G44" s="3">
        <f t="shared" si="3"/>
        <v>1.0381355932203389</v>
      </c>
      <c r="H44" t="str">
        <f t="shared" si="4"/>
        <v>OK</v>
      </c>
    </row>
    <row r="45" spans="1:8" x14ac:dyDescent="0.2">
      <c r="A45" s="2">
        <v>1862</v>
      </c>
      <c r="B45" s="3">
        <f t="shared" si="0"/>
        <v>5.5012582105447274</v>
      </c>
      <c r="C45" s="2">
        <v>245</v>
      </c>
      <c r="E45" s="3">
        <f t="shared" si="1"/>
        <v>0.81228983573236757</v>
      </c>
      <c r="F45" s="3">
        <f t="shared" si="2"/>
        <v>2.2530612244897958</v>
      </c>
      <c r="G45" s="3">
        <f t="shared" si="3"/>
        <v>2.2530612244897941</v>
      </c>
      <c r="H45" t="str">
        <f t="shared" si="4"/>
        <v>Error</v>
      </c>
    </row>
    <row r="46" spans="1:8" x14ac:dyDescent="0.2">
      <c r="A46" s="2">
        <v>1863</v>
      </c>
      <c r="B46" s="3">
        <f t="shared" si="0"/>
        <v>6.313548046277095</v>
      </c>
      <c r="C46" s="2">
        <v>552</v>
      </c>
      <c r="E46" s="3">
        <f t="shared" si="1"/>
        <v>1.0784835212374961</v>
      </c>
      <c r="F46" s="3">
        <f t="shared" si="2"/>
        <v>2.9402173913043477</v>
      </c>
      <c r="G46" s="3">
        <f t="shared" si="3"/>
        <v>2.9402173913043486</v>
      </c>
      <c r="H46" t="str">
        <f t="shared" si="4"/>
        <v>OK</v>
      </c>
    </row>
    <row r="47" spans="1:8" x14ac:dyDescent="0.2">
      <c r="A47" s="2">
        <v>1864</v>
      </c>
      <c r="B47" s="3">
        <f t="shared" si="0"/>
        <v>7.3920315675145911</v>
      </c>
      <c r="C47" s="2">
        <v>1623</v>
      </c>
      <c r="E47" s="3">
        <f t="shared" si="1"/>
        <v>0.71297397003265495</v>
      </c>
      <c r="F47" s="3">
        <f t="shared" si="2"/>
        <v>2.0400492914356132</v>
      </c>
      <c r="G47" s="3">
        <f t="shared" si="3"/>
        <v>2.0400492914356128</v>
      </c>
      <c r="H47" t="str">
        <f t="shared" si="4"/>
        <v>OK</v>
      </c>
    </row>
    <row r="48" spans="1:8" x14ac:dyDescent="0.2">
      <c r="A48" s="2">
        <v>1865</v>
      </c>
      <c r="B48" s="3">
        <f t="shared" si="0"/>
        <v>8.1050055375472461</v>
      </c>
      <c r="C48" s="2">
        <v>3311</v>
      </c>
      <c r="E48" s="3">
        <f t="shared" si="1"/>
        <v>0.70798669442272022</v>
      </c>
      <c r="F48" s="3">
        <f t="shared" si="2"/>
        <v>2.0299003322259135</v>
      </c>
      <c r="G48" s="3">
        <f t="shared" si="3"/>
        <v>2.0299003322259148</v>
      </c>
      <c r="H48" t="str">
        <f t="shared" si="4"/>
        <v>OK</v>
      </c>
    </row>
    <row r="49" spans="1:8" x14ac:dyDescent="0.2">
      <c r="A49" s="2">
        <v>1866</v>
      </c>
      <c r="B49" s="3">
        <f t="shared" si="0"/>
        <v>8.8129922319699663</v>
      </c>
      <c r="C49" s="2">
        <v>6721</v>
      </c>
      <c r="E49" s="3">
        <f t="shared" si="1"/>
        <v>-0.45737723620978343</v>
      </c>
      <c r="F49" s="3">
        <f t="shared" si="2"/>
        <v>0.63294152655854785</v>
      </c>
      <c r="G49" s="3">
        <f t="shared" si="3"/>
        <v>0.63294152655854774</v>
      </c>
      <c r="H49" t="str">
        <f t="shared" si="4"/>
        <v>OK</v>
      </c>
    </row>
    <row r="50" spans="1:8" x14ac:dyDescent="0.2">
      <c r="A50" s="2">
        <v>1867</v>
      </c>
      <c r="B50" s="3">
        <f t="shared" si="0"/>
        <v>8.3556149957601829</v>
      </c>
      <c r="C50" s="2">
        <v>4254</v>
      </c>
      <c r="E50" s="3">
        <f t="shared" si="1"/>
        <v>-1.8232807035378338</v>
      </c>
      <c r="F50" s="3">
        <f t="shared" si="2"/>
        <v>0.1614950634696756</v>
      </c>
      <c r="G50" s="3">
        <f t="shared" si="3"/>
        <v>0.16149506346967549</v>
      </c>
      <c r="H50" t="str">
        <f t="shared" si="4"/>
        <v>Error</v>
      </c>
    </row>
    <row r="51" spans="1:8" x14ac:dyDescent="0.2">
      <c r="A51" s="2">
        <v>1868</v>
      </c>
      <c r="B51" s="3">
        <f t="shared" si="0"/>
        <v>6.5323342922223491</v>
      </c>
      <c r="C51" s="2">
        <v>687</v>
      </c>
      <c r="E51" s="3">
        <f t="shared" si="1"/>
        <v>-0.99107074706392329</v>
      </c>
      <c r="F51" s="3">
        <f t="shared" si="2"/>
        <v>0.37117903930131002</v>
      </c>
      <c r="G51" s="3">
        <f t="shared" si="3"/>
        <v>0.37117903930131002</v>
      </c>
      <c r="H51" t="str">
        <f t="shared" si="4"/>
        <v>OK</v>
      </c>
    </row>
    <row r="52" spans="1:8" x14ac:dyDescent="0.2">
      <c r="A52" s="2">
        <v>1869</v>
      </c>
      <c r="B52" s="3">
        <f t="shared" si="0"/>
        <v>5.5412635451584258</v>
      </c>
      <c r="C52" s="2">
        <v>255</v>
      </c>
      <c r="E52" s="3">
        <f t="shared" si="1"/>
        <v>0.61783184333350682</v>
      </c>
      <c r="F52" s="3">
        <f t="shared" si="2"/>
        <v>1.8549019607843138</v>
      </c>
      <c r="G52" s="3">
        <f t="shared" si="3"/>
        <v>1.8549019607843138</v>
      </c>
      <c r="H52" t="str">
        <f t="shared" si="4"/>
        <v>OK</v>
      </c>
    </row>
    <row r="53" spans="1:8" x14ac:dyDescent="0.2">
      <c r="A53" s="2">
        <v>1870</v>
      </c>
      <c r="B53" s="3">
        <f t="shared" si="0"/>
        <v>6.1590953884919326</v>
      </c>
      <c r="C53" s="2">
        <v>473</v>
      </c>
      <c r="E53" s="3">
        <f t="shared" si="1"/>
        <v>-0.27856240209123229</v>
      </c>
      <c r="F53" s="3">
        <f t="shared" si="2"/>
        <v>0.7568710359408034</v>
      </c>
      <c r="G53" s="3">
        <f t="shared" si="3"/>
        <v>0.75687103594080363</v>
      </c>
      <c r="H53" t="str">
        <f t="shared" si="4"/>
        <v>Error</v>
      </c>
    </row>
    <row r="54" spans="1:8" x14ac:dyDescent="0.2">
      <c r="A54" s="2">
        <v>1871</v>
      </c>
      <c r="B54" s="3">
        <f t="shared" si="0"/>
        <v>5.8805329864007003</v>
      </c>
      <c r="C54" s="2">
        <v>358</v>
      </c>
      <c r="E54" s="3">
        <f t="shared" si="1"/>
        <v>0.78387603394970728</v>
      </c>
      <c r="F54" s="3">
        <f t="shared" si="2"/>
        <v>2.1899441340782122</v>
      </c>
      <c r="G54" s="3">
        <f t="shared" si="3"/>
        <v>2.1899441340782118</v>
      </c>
      <c r="H54" t="str">
        <f t="shared" si="4"/>
        <v>OK</v>
      </c>
    </row>
    <row r="55" spans="1:8" x14ac:dyDescent="0.2">
      <c r="A55" s="2">
        <v>1872</v>
      </c>
      <c r="B55" s="3">
        <f t="shared" si="0"/>
        <v>6.6644090203504076</v>
      </c>
      <c r="C55" s="2">
        <v>784</v>
      </c>
      <c r="E55" s="3">
        <f t="shared" si="1"/>
        <v>0.70959283899975301</v>
      </c>
      <c r="F55" s="3">
        <f t="shared" si="2"/>
        <v>2.0331632653061225</v>
      </c>
      <c r="G55" s="3">
        <f t="shared" si="3"/>
        <v>2.0331632653061233</v>
      </c>
      <c r="H55" t="str">
        <f t="shared" si="4"/>
        <v>OK</v>
      </c>
    </row>
    <row r="56" spans="1:8" x14ac:dyDescent="0.2">
      <c r="A56" s="2">
        <v>1873</v>
      </c>
      <c r="B56" s="3">
        <f t="shared" si="0"/>
        <v>7.3740018593501606</v>
      </c>
      <c r="C56" s="2">
        <v>1594</v>
      </c>
      <c r="E56" s="3">
        <f t="shared" si="1"/>
        <v>5.0163421691867605E-2</v>
      </c>
      <c r="F56" s="3">
        <f t="shared" si="2"/>
        <v>1.0514429109159347</v>
      </c>
      <c r="G56" s="3">
        <f t="shared" si="3"/>
        <v>1.0514429109159344</v>
      </c>
      <c r="H56" t="str">
        <f t="shared" si="4"/>
        <v>OK</v>
      </c>
    </row>
    <row r="57" spans="1:8" x14ac:dyDescent="0.2">
      <c r="A57" s="2">
        <v>1874</v>
      </c>
      <c r="B57" s="3">
        <f t="shared" si="0"/>
        <v>7.4241652810420282</v>
      </c>
      <c r="C57" s="2">
        <v>1676</v>
      </c>
      <c r="E57" s="3">
        <f t="shared" si="1"/>
        <v>0.29496455986470416</v>
      </c>
      <c r="F57" s="3">
        <f t="shared" si="2"/>
        <v>1.3430787589498807</v>
      </c>
      <c r="G57" s="3">
        <f t="shared" si="3"/>
        <v>1.3430787589498809</v>
      </c>
      <c r="H57" t="str">
        <f t="shared" si="4"/>
        <v>OK</v>
      </c>
    </row>
    <row r="58" spans="1:8" x14ac:dyDescent="0.2">
      <c r="A58" s="2">
        <v>1875</v>
      </c>
      <c r="B58" s="3">
        <f t="shared" si="0"/>
        <v>7.7191298409067324</v>
      </c>
      <c r="C58" s="2">
        <v>2251</v>
      </c>
      <c r="E58" s="3">
        <f t="shared" si="1"/>
        <v>-0.45650123993249103</v>
      </c>
      <c r="F58" s="3">
        <f t="shared" si="2"/>
        <v>0.63349622390048865</v>
      </c>
      <c r="G58" s="3">
        <f t="shared" si="3"/>
        <v>0.63349622390048865</v>
      </c>
      <c r="H58" t="str">
        <f t="shared" si="4"/>
        <v>OK</v>
      </c>
    </row>
    <row r="59" spans="1:8" x14ac:dyDescent="0.2">
      <c r="A59" s="2">
        <v>1876</v>
      </c>
      <c r="B59" s="3">
        <f t="shared" si="0"/>
        <v>7.2626286009742413</v>
      </c>
      <c r="C59" s="2">
        <v>1426</v>
      </c>
      <c r="E59" s="3">
        <f t="shared" si="1"/>
        <v>-0.63458722479470797</v>
      </c>
      <c r="F59" s="3">
        <f t="shared" si="2"/>
        <v>0.53015427769985979</v>
      </c>
      <c r="G59" s="3">
        <f t="shared" si="3"/>
        <v>0.5301542776998599</v>
      </c>
      <c r="H59" t="str">
        <f t="shared" si="4"/>
        <v>OK</v>
      </c>
    </row>
    <row r="60" spans="1:8" x14ac:dyDescent="0.2">
      <c r="A60" s="2">
        <v>1877</v>
      </c>
      <c r="B60" s="3">
        <f t="shared" si="0"/>
        <v>6.6280413761795334</v>
      </c>
      <c r="C60" s="2">
        <v>756</v>
      </c>
      <c r="E60" s="3">
        <f t="shared" si="1"/>
        <v>-0.92759780278884651</v>
      </c>
      <c r="F60" s="3">
        <f t="shared" si="2"/>
        <v>0.39550264550264552</v>
      </c>
      <c r="G60" s="3">
        <f t="shared" si="3"/>
        <v>0.39550264550264552</v>
      </c>
      <c r="H60" t="str">
        <f t="shared" si="4"/>
        <v>OK</v>
      </c>
    </row>
    <row r="61" spans="1:8" x14ac:dyDescent="0.2">
      <c r="A61" s="2">
        <v>1878</v>
      </c>
      <c r="B61" s="3">
        <f t="shared" si="0"/>
        <v>5.7004435733906869</v>
      </c>
      <c r="C61" s="2">
        <v>299</v>
      </c>
      <c r="E61" s="3">
        <f t="shared" si="1"/>
        <v>-0.39713866533161113</v>
      </c>
      <c r="F61" s="3">
        <f t="shared" si="2"/>
        <v>0.67224080267558528</v>
      </c>
      <c r="G61" s="3">
        <f t="shared" si="3"/>
        <v>0.67224080267558495</v>
      </c>
      <c r="H61" t="str">
        <f t="shared" si="4"/>
        <v>OK</v>
      </c>
    </row>
    <row r="62" spans="1:8" x14ac:dyDescent="0.2">
      <c r="A62" s="2">
        <v>1879</v>
      </c>
      <c r="B62" s="3">
        <f t="shared" si="0"/>
        <v>5.3033049080590757</v>
      </c>
      <c r="C62" s="2">
        <v>201</v>
      </c>
      <c r="E62" s="3">
        <f t="shared" si="1"/>
        <v>0.13041709549516423</v>
      </c>
      <c r="F62" s="3">
        <f t="shared" si="2"/>
        <v>1.1393034825870647</v>
      </c>
      <c r="G62" s="3">
        <f t="shared" si="3"/>
        <v>1.1393034825870652</v>
      </c>
      <c r="H62" t="str">
        <f t="shared" si="4"/>
        <v>Error</v>
      </c>
    </row>
    <row r="63" spans="1:8" x14ac:dyDescent="0.2">
      <c r="A63" s="2">
        <v>1880</v>
      </c>
      <c r="B63" s="3">
        <f t="shared" si="0"/>
        <v>5.43372200355424</v>
      </c>
      <c r="C63" s="2">
        <v>229</v>
      </c>
      <c r="E63" s="3">
        <f t="shared" si="1"/>
        <v>0.71688076489203922</v>
      </c>
      <c r="F63" s="3">
        <f t="shared" si="2"/>
        <v>2.0480349344978164</v>
      </c>
      <c r="G63" s="3">
        <f t="shared" si="3"/>
        <v>2.0480349344978155</v>
      </c>
      <c r="H63" t="str">
        <f t="shared" si="4"/>
        <v>OK</v>
      </c>
    </row>
    <row r="64" spans="1:8" x14ac:dyDescent="0.2">
      <c r="A64" s="2">
        <v>1881</v>
      </c>
      <c r="B64" s="3">
        <f t="shared" si="0"/>
        <v>6.1506027684462792</v>
      </c>
      <c r="C64" s="2">
        <v>469</v>
      </c>
      <c r="E64" s="3">
        <f t="shared" si="1"/>
        <v>0.45062735028259748</v>
      </c>
      <c r="F64" s="3">
        <f t="shared" si="2"/>
        <v>1.5692963752665245</v>
      </c>
      <c r="G64" s="3">
        <f t="shared" si="3"/>
        <v>1.5692963752665254</v>
      </c>
      <c r="H64" t="str">
        <f t="shared" si="4"/>
        <v>Error</v>
      </c>
    </row>
    <row r="65" spans="1:8" x14ac:dyDescent="0.2">
      <c r="A65" s="2">
        <v>1882</v>
      </c>
      <c r="B65" s="3">
        <f t="shared" si="0"/>
        <v>6.6012301187288767</v>
      </c>
      <c r="C65" s="2">
        <v>736</v>
      </c>
      <c r="E65" s="3">
        <f t="shared" si="1"/>
        <v>1.020454879995734</v>
      </c>
      <c r="F65" s="3">
        <f t="shared" si="2"/>
        <v>2.7744565217391304</v>
      </c>
      <c r="G65" s="3">
        <f t="shared" si="3"/>
        <v>2.7744565217391286</v>
      </c>
      <c r="H65" t="str">
        <f t="shared" si="4"/>
        <v>OK</v>
      </c>
    </row>
    <row r="66" spans="1:8" x14ac:dyDescent="0.2">
      <c r="A66" s="2">
        <v>1883</v>
      </c>
      <c r="B66" s="3">
        <f t="shared" si="0"/>
        <v>7.6216849987246107</v>
      </c>
      <c r="C66" s="2">
        <v>2042</v>
      </c>
      <c r="E66" s="3">
        <f t="shared" si="1"/>
        <v>0.31961057218192135</v>
      </c>
      <c r="F66" s="3">
        <f t="shared" si="2"/>
        <v>1.3765915768854065</v>
      </c>
      <c r="G66" s="3">
        <f t="shared" si="3"/>
        <v>1.3765915768854069</v>
      </c>
      <c r="H66" t="str">
        <f t="shared" si="4"/>
        <v>OK</v>
      </c>
    </row>
    <row r="67" spans="1:8" x14ac:dyDescent="0.2">
      <c r="A67" s="2">
        <v>1884</v>
      </c>
      <c r="B67" s="3">
        <f t="shared" si="0"/>
        <v>7.941295570906532</v>
      </c>
      <c r="C67" s="2">
        <v>2811</v>
      </c>
      <c r="E67" s="3">
        <f t="shared" si="1"/>
        <v>0.45508500029295806</v>
      </c>
      <c r="F67" s="3">
        <f t="shared" si="2"/>
        <v>1.5763073639274279</v>
      </c>
      <c r="G67" s="3">
        <f t="shared" si="3"/>
        <v>1.5763073639274288</v>
      </c>
      <c r="H67" t="str">
        <f t="shared" si="4"/>
        <v>OK</v>
      </c>
    </row>
    <row r="68" spans="1:8" x14ac:dyDescent="0.2">
      <c r="A68" s="2">
        <v>1885</v>
      </c>
      <c r="B68" s="3">
        <f t="shared" si="0"/>
        <v>8.3963805711994901</v>
      </c>
      <c r="C68" s="2">
        <v>4431</v>
      </c>
      <c r="E68" s="3">
        <f t="shared" si="1"/>
        <v>-0.56794421204190471</v>
      </c>
      <c r="F68" s="3">
        <f t="shared" si="2"/>
        <v>0.56668923493568046</v>
      </c>
      <c r="G68" s="3">
        <f t="shared" si="3"/>
        <v>0.56668923493568035</v>
      </c>
      <c r="H68" t="str">
        <f t="shared" si="4"/>
        <v>OK</v>
      </c>
    </row>
    <row r="69" spans="1:8" x14ac:dyDescent="0.2">
      <c r="A69" s="2">
        <v>1886</v>
      </c>
      <c r="B69" s="3">
        <f t="shared" ref="B69:B117" si="5">LN(C69)</f>
        <v>7.8284363591575854</v>
      </c>
      <c r="C69" s="2">
        <v>2511</v>
      </c>
      <c r="E69" s="3">
        <f t="shared" ref="E69:E102" si="6">B70-B69</f>
        <v>-1.8648570155391395</v>
      </c>
      <c r="F69" s="3">
        <f t="shared" ref="F69:F102" si="7">C70/C69</f>
        <v>0.15491835921943448</v>
      </c>
      <c r="G69" s="3">
        <f t="shared" ref="G69:G102" si="8">EXP(E69)</f>
        <v>0.15491835921943437</v>
      </c>
      <c r="H69" t="str">
        <f t="shared" ref="H69:H102" si="9">IF(F69=G69,"OK","Error")</f>
        <v>OK</v>
      </c>
    </row>
    <row r="70" spans="1:8" x14ac:dyDescent="0.2">
      <c r="A70" s="2">
        <v>1887</v>
      </c>
      <c r="B70" s="3">
        <f t="shared" si="5"/>
        <v>5.9635793436184459</v>
      </c>
      <c r="C70" s="2">
        <v>389</v>
      </c>
      <c r="E70" s="3">
        <f t="shared" si="6"/>
        <v>-1.6731199024700549</v>
      </c>
      <c r="F70" s="3">
        <f t="shared" si="7"/>
        <v>0.18766066838046272</v>
      </c>
      <c r="G70" s="3">
        <f t="shared" si="8"/>
        <v>0.18766066838046278</v>
      </c>
      <c r="H70" t="str">
        <f t="shared" si="9"/>
        <v>OK</v>
      </c>
    </row>
    <row r="71" spans="1:8" x14ac:dyDescent="0.2">
      <c r="A71" s="2">
        <v>1888</v>
      </c>
      <c r="B71" s="3">
        <f t="shared" si="5"/>
        <v>4.290459441148391</v>
      </c>
      <c r="C71" s="2">
        <v>73</v>
      </c>
      <c r="E71" s="3">
        <f t="shared" si="6"/>
        <v>-0.62689779501874465</v>
      </c>
      <c r="F71" s="3">
        <f t="shared" si="7"/>
        <v>0.53424657534246578</v>
      </c>
      <c r="G71" s="3">
        <f t="shared" si="8"/>
        <v>0.53424657534246578</v>
      </c>
      <c r="H71" t="str">
        <f t="shared" si="9"/>
        <v>OK</v>
      </c>
    </row>
    <row r="72" spans="1:8" x14ac:dyDescent="0.2">
      <c r="A72" s="2">
        <v>1889</v>
      </c>
      <c r="B72" s="3">
        <f t="shared" si="5"/>
        <v>3.6635616461296463</v>
      </c>
      <c r="C72" s="2">
        <v>39</v>
      </c>
      <c r="E72" s="3">
        <f t="shared" si="6"/>
        <v>0.22825865198098017</v>
      </c>
      <c r="F72" s="3">
        <f t="shared" si="7"/>
        <v>1.2564102564102564</v>
      </c>
      <c r="G72" s="3">
        <f t="shared" si="8"/>
        <v>1.2564102564102564</v>
      </c>
      <c r="H72" t="str">
        <f t="shared" si="9"/>
        <v>OK</v>
      </c>
    </row>
    <row r="73" spans="1:8" x14ac:dyDescent="0.2">
      <c r="A73" s="2">
        <v>1890</v>
      </c>
      <c r="B73" s="3">
        <f t="shared" si="5"/>
        <v>3.8918202981106265</v>
      </c>
      <c r="C73" s="2">
        <v>49</v>
      </c>
      <c r="E73" s="3">
        <f t="shared" si="6"/>
        <v>0.18571714579509324</v>
      </c>
      <c r="F73" s="3">
        <f t="shared" si="7"/>
        <v>1.2040816326530612</v>
      </c>
      <c r="G73" s="3">
        <f t="shared" si="8"/>
        <v>1.2040816326530617</v>
      </c>
      <c r="H73" t="str">
        <f t="shared" si="9"/>
        <v>OK</v>
      </c>
    </row>
    <row r="74" spans="1:8" x14ac:dyDescent="0.2">
      <c r="A74" s="2">
        <v>1891</v>
      </c>
      <c r="B74" s="3">
        <f t="shared" si="5"/>
        <v>4.0775374439057197</v>
      </c>
      <c r="C74" s="2">
        <v>59</v>
      </c>
      <c r="E74" s="3">
        <f t="shared" si="6"/>
        <v>1.1589045189242295</v>
      </c>
      <c r="F74" s="3">
        <f t="shared" si="7"/>
        <v>3.1864406779661016</v>
      </c>
      <c r="G74" s="3">
        <f t="shared" si="8"/>
        <v>3.1864406779661008</v>
      </c>
      <c r="H74" t="str">
        <f t="shared" si="9"/>
        <v>OK</v>
      </c>
    </row>
    <row r="75" spans="1:8" x14ac:dyDescent="0.2">
      <c r="A75" s="2">
        <v>1892</v>
      </c>
      <c r="B75" s="3">
        <f t="shared" si="5"/>
        <v>5.2364419628299492</v>
      </c>
      <c r="C75" s="2">
        <v>188</v>
      </c>
      <c r="E75" s="3">
        <f t="shared" si="6"/>
        <v>0.69580322461806166</v>
      </c>
      <c r="F75" s="3">
        <f t="shared" si="7"/>
        <v>2.0053191489361701</v>
      </c>
      <c r="G75" s="3">
        <f t="shared" si="8"/>
        <v>2.0053191489361706</v>
      </c>
      <c r="H75" t="str">
        <f t="shared" si="9"/>
        <v>OK</v>
      </c>
    </row>
    <row r="76" spans="1:8" x14ac:dyDescent="0.2">
      <c r="A76" s="2">
        <v>1893</v>
      </c>
      <c r="B76" s="3">
        <f t="shared" si="5"/>
        <v>5.9322451874480109</v>
      </c>
      <c r="C76" s="2">
        <v>377</v>
      </c>
      <c r="E76" s="3">
        <f t="shared" si="6"/>
        <v>1.2317014968945363</v>
      </c>
      <c r="F76" s="3">
        <f t="shared" si="7"/>
        <v>3.4270557029177717</v>
      </c>
      <c r="G76" s="3">
        <f t="shared" si="8"/>
        <v>3.4270557029177717</v>
      </c>
      <c r="H76" t="str">
        <f t="shared" si="9"/>
        <v>OK</v>
      </c>
    </row>
    <row r="77" spans="1:8" x14ac:dyDescent="0.2">
      <c r="A77" s="2">
        <v>1894</v>
      </c>
      <c r="B77" s="3">
        <f t="shared" si="5"/>
        <v>7.1639466843425472</v>
      </c>
      <c r="C77" s="2">
        <v>1292</v>
      </c>
      <c r="E77" s="3">
        <f t="shared" si="6"/>
        <v>1.1378230787746189</v>
      </c>
      <c r="F77" s="3">
        <f t="shared" si="7"/>
        <v>3.1199690402476778</v>
      </c>
      <c r="G77" s="3">
        <f t="shared" si="8"/>
        <v>3.1199690402476787</v>
      </c>
      <c r="H77" t="str">
        <f t="shared" si="9"/>
        <v>OK</v>
      </c>
    </row>
    <row r="78" spans="1:8" x14ac:dyDescent="0.2">
      <c r="A78" s="2">
        <v>1895</v>
      </c>
      <c r="B78" s="3">
        <f t="shared" si="5"/>
        <v>8.3017697631171661</v>
      </c>
      <c r="C78" s="2">
        <v>4031</v>
      </c>
      <c r="E78" s="3">
        <f t="shared" si="6"/>
        <v>-0.1426811084492563</v>
      </c>
      <c r="F78" s="3">
        <f t="shared" si="7"/>
        <v>0.86703051352021832</v>
      </c>
      <c r="G78" s="3">
        <f t="shared" si="8"/>
        <v>0.86703051352021732</v>
      </c>
      <c r="H78" t="str">
        <f t="shared" si="9"/>
        <v>Error</v>
      </c>
    </row>
    <row r="79" spans="1:8" x14ac:dyDescent="0.2">
      <c r="A79" s="2">
        <v>1896</v>
      </c>
      <c r="B79" s="3">
        <f t="shared" si="5"/>
        <v>8.1590886546679098</v>
      </c>
      <c r="C79" s="2">
        <v>3495</v>
      </c>
      <c r="E79" s="3">
        <f t="shared" si="6"/>
        <v>-1.784063834839813</v>
      </c>
      <c r="F79" s="3">
        <f t="shared" si="7"/>
        <v>0.16795422031473534</v>
      </c>
      <c r="G79" s="3">
        <f t="shared" si="8"/>
        <v>0.16795422031473553</v>
      </c>
      <c r="H79" t="str">
        <f t="shared" si="9"/>
        <v>Error</v>
      </c>
    </row>
    <row r="80" spans="1:8" x14ac:dyDescent="0.2">
      <c r="A80" s="2">
        <v>1897</v>
      </c>
      <c r="B80" s="3">
        <f t="shared" si="5"/>
        <v>6.3750248198280968</v>
      </c>
      <c r="C80" s="2">
        <v>587</v>
      </c>
      <c r="E80" s="3">
        <f t="shared" si="6"/>
        <v>-1.7210644696705737</v>
      </c>
      <c r="F80" s="3">
        <f t="shared" si="7"/>
        <v>0.17887563884156729</v>
      </c>
      <c r="G80" s="3">
        <f t="shared" si="8"/>
        <v>0.17887563884156718</v>
      </c>
      <c r="H80" t="str">
        <f t="shared" si="9"/>
        <v>OK</v>
      </c>
    </row>
    <row r="81" spans="1:8" x14ac:dyDescent="0.2">
      <c r="A81" s="2">
        <v>1898</v>
      </c>
      <c r="B81" s="3">
        <f t="shared" si="5"/>
        <v>4.6539603501575231</v>
      </c>
      <c r="C81" s="2">
        <v>105</v>
      </c>
      <c r="E81" s="3">
        <f t="shared" si="6"/>
        <v>0.37647757123491221</v>
      </c>
      <c r="F81" s="3">
        <f t="shared" si="7"/>
        <v>1.4571428571428571</v>
      </c>
      <c r="G81" s="3">
        <f t="shared" si="8"/>
        <v>1.4571428571428573</v>
      </c>
      <c r="H81" t="str">
        <f t="shared" si="9"/>
        <v>OK</v>
      </c>
    </row>
    <row r="82" spans="1:8" x14ac:dyDescent="0.2">
      <c r="A82" s="2">
        <v>1899</v>
      </c>
      <c r="B82" s="3">
        <f t="shared" si="5"/>
        <v>5.0304379213924353</v>
      </c>
      <c r="C82" s="2">
        <v>153</v>
      </c>
      <c r="E82" s="3">
        <f t="shared" si="6"/>
        <v>0.92798677163734666</v>
      </c>
      <c r="F82" s="3">
        <f t="shared" si="7"/>
        <v>2.5294117647058822</v>
      </c>
      <c r="G82" s="3">
        <f t="shared" si="8"/>
        <v>2.5294117647058831</v>
      </c>
      <c r="H82" t="str">
        <f t="shared" si="9"/>
        <v>OK</v>
      </c>
    </row>
    <row r="83" spans="1:8" x14ac:dyDescent="0.2">
      <c r="A83" s="2">
        <v>1900</v>
      </c>
      <c r="B83" s="3">
        <f t="shared" si="5"/>
        <v>5.9584246930297819</v>
      </c>
      <c r="C83" s="2">
        <v>387</v>
      </c>
      <c r="E83" s="3">
        <f t="shared" si="6"/>
        <v>0.67225869261258975</v>
      </c>
      <c r="F83" s="3">
        <f t="shared" si="7"/>
        <v>1.9586563307493541</v>
      </c>
      <c r="G83" s="3">
        <f t="shared" si="8"/>
        <v>1.9586563307493539</v>
      </c>
      <c r="H83" t="str">
        <f t="shared" si="9"/>
        <v>OK</v>
      </c>
    </row>
    <row r="84" spans="1:8" x14ac:dyDescent="0.2">
      <c r="A84" s="2">
        <v>1901</v>
      </c>
      <c r="B84" s="3">
        <f t="shared" si="5"/>
        <v>6.6306833856423717</v>
      </c>
      <c r="C84" s="2">
        <v>758</v>
      </c>
      <c r="E84" s="3">
        <f t="shared" si="6"/>
        <v>0.54480632798185002</v>
      </c>
      <c r="F84" s="3">
        <f t="shared" si="7"/>
        <v>1.7242744063324538</v>
      </c>
      <c r="G84" s="3">
        <f t="shared" si="8"/>
        <v>1.7242744063324533</v>
      </c>
      <c r="H84" t="str">
        <f t="shared" si="9"/>
        <v>OK</v>
      </c>
    </row>
    <row r="85" spans="1:8" x14ac:dyDescent="0.2">
      <c r="A85" s="2">
        <v>1902</v>
      </c>
      <c r="B85" s="3">
        <f t="shared" si="5"/>
        <v>7.1754897136242217</v>
      </c>
      <c r="C85" s="2">
        <v>1307</v>
      </c>
      <c r="E85" s="3">
        <f t="shared" si="6"/>
        <v>0.97497819799978203</v>
      </c>
      <c r="F85" s="3">
        <f t="shared" si="7"/>
        <v>2.6511094108645752</v>
      </c>
      <c r="G85" s="3">
        <f t="shared" si="8"/>
        <v>2.6511094108645765</v>
      </c>
      <c r="H85" t="str">
        <f t="shared" si="9"/>
        <v>OK</v>
      </c>
    </row>
    <row r="86" spans="1:8" x14ac:dyDescent="0.2">
      <c r="A86" s="2">
        <v>1903</v>
      </c>
      <c r="B86" s="3">
        <f t="shared" si="5"/>
        <v>8.1504679116240037</v>
      </c>
      <c r="C86" s="2">
        <v>3465</v>
      </c>
      <c r="E86" s="3">
        <f t="shared" si="6"/>
        <v>0.70191097488798171</v>
      </c>
      <c r="F86" s="3">
        <f t="shared" si="7"/>
        <v>2.0176046176046176</v>
      </c>
      <c r="G86" s="3">
        <f t="shared" si="8"/>
        <v>2.0176046176046181</v>
      </c>
      <c r="H86" t="str">
        <f t="shared" si="9"/>
        <v>OK</v>
      </c>
    </row>
    <row r="87" spans="1:8" x14ac:dyDescent="0.2">
      <c r="A87" s="2">
        <v>1904</v>
      </c>
      <c r="B87" s="3">
        <f t="shared" si="5"/>
        <v>8.8523788865119855</v>
      </c>
      <c r="C87" s="2">
        <v>6991</v>
      </c>
      <c r="E87" s="3">
        <f t="shared" si="6"/>
        <v>-0.10201260814435997</v>
      </c>
      <c r="F87" s="3">
        <f t="shared" si="7"/>
        <v>0.90301816621370334</v>
      </c>
      <c r="G87" s="3">
        <f t="shared" si="8"/>
        <v>0.9030181662137029</v>
      </c>
      <c r="H87" t="str">
        <f t="shared" si="9"/>
        <v>OK</v>
      </c>
    </row>
    <row r="88" spans="1:8" x14ac:dyDescent="0.2">
      <c r="A88" s="2">
        <v>1905</v>
      </c>
      <c r="B88" s="3">
        <f t="shared" si="5"/>
        <v>8.7503662783676255</v>
      </c>
      <c r="C88" s="2">
        <v>6313</v>
      </c>
      <c r="E88" s="3">
        <f t="shared" si="6"/>
        <v>-0.5091901278726656</v>
      </c>
      <c r="F88" s="3">
        <f t="shared" si="7"/>
        <v>0.60098210042768885</v>
      </c>
      <c r="G88" s="3">
        <f t="shared" si="8"/>
        <v>0.60098210042768918</v>
      </c>
      <c r="H88" t="str">
        <f t="shared" si="9"/>
        <v>OK</v>
      </c>
    </row>
    <row r="89" spans="1:8" x14ac:dyDescent="0.2">
      <c r="A89" s="2">
        <v>1906</v>
      </c>
      <c r="B89" s="3">
        <f t="shared" si="5"/>
        <v>8.2411761504949599</v>
      </c>
      <c r="C89" s="2">
        <v>3794</v>
      </c>
      <c r="E89" s="3">
        <f t="shared" si="6"/>
        <v>-0.7258315793145238</v>
      </c>
      <c r="F89" s="3">
        <f t="shared" si="7"/>
        <v>0.48392198207696363</v>
      </c>
      <c r="G89" s="3">
        <f t="shared" si="8"/>
        <v>0.48392198207696357</v>
      </c>
      <c r="H89" t="str">
        <f t="shared" si="9"/>
        <v>OK</v>
      </c>
    </row>
    <row r="90" spans="1:8" x14ac:dyDescent="0.2">
      <c r="A90" s="2">
        <v>1907</v>
      </c>
      <c r="B90" s="3">
        <f t="shared" si="5"/>
        <v>7.5153445711804361</v>
      </c>
      <c r="C90" s="2">
        <v>1836</v>
      </c>
      <c r="E90" s="3">
        <f t="shared" si="6"/>
        <v>-1.6718001541490759</v>
      </c>
      <c r="F90" s="3">
        <f t="shared" si="7"/>
        <v>0.18790849673202614</v>
      </c>
      <c r="G90" s="3">
        <f t="shared" si="8"/>
        <v>0.18790849673202617</v>
      </c>
      <c r="H90" t="str">
        <f t="shared" si="9"/>
        <v>OK</v>
      </c>
    </row>
    <row r="91" spans="1:8" x14ac:dyDescent="0.2">
      <c r="A91" s="2">
        <v>1908</v>
      </c>
      <c r="B91" s="3">
        <f t="shared" si="5"/>
        <v>5.8435444170313602</v>
      </c>
      <c r="C91" s="2">
        <v>345</v>
      </c>
      <c r="E91" s="3">
        <f t="shared" si="6"/>
        <v>0.1018761915752151</v>
      </c>
      <c r="F91" s="3">
        <f t="shared" si="7"/>
        <v>1.1072463768115941</v>
      </c>
      <c r="G91" s="3">
        <f t="shared" si="8"/>
        <v>1.1072463768115939</v>
      </c>
      <c r="H91" t="str">
        <f t="shared" si="9"/>
        <v>OK</v>
      </c>
    </row>
    <row r="92" spans="1:8" x14ac:dyDescent="0.2">
      <c r="A92" s="2">
        <v>1909</v>
      </c>
      <c r="B92" s="3">
        <f t="shared" si="5"/>
        <v>5.9454206086065753</v>
      </c>
      <c r="C92" s="2">
        <v>382</v>
      </c>
      <c r="E92" s="3">
        <f t="shared" si="6"/>
        <v>0.7491414499145197</v>
      </c>
      <c r="F92" s="3">
        <f t="shared" si="7"/>
        <v>2.1151832460732982</v>
      </c>
      <c r="G92" s="3">
        <f t="shared" si="8"/>
        <v>2.1151832460732973</v>
      </c>
      <c r="H92" t="str">
        <f t="shared" si="9"/>
        <v>OK</v>
      </c>
    </row>
    <row r="93" spans="1:8" x14ac:dyDescent="0.2">
      <c r="A93" s="2">
        <v>1910</v>
      </c>
      <c r="B93" s="3">
        <f t="shared" si="5"/>
        <v>6.694562058521095</v>
      </c>
      <c r="C93" s="2">
        <v>808</v>
      </c>
      <c r="E93" s="3">
        <f t="shared" si="6"/>
        <v>0.5410570825456551</v>
      </c>
      <c r="F93" s="3">
        <f t="shared" si="7"/>
        <v>1.7178217821782178</v>
      </c>
      <c r="G93" s="3">
        <f t="shared" si="8"/>
        <v>1.7178217821782189</v>
      </c>
      <c r="H93" t="str">
        <f t="shared" si="9"/>
        <v>OK</v>
      </c>
    </row>
    <row r="94" spans="1:8" x14ac:dyDescent="0.2">
      <c r="A94" s="2">
        <v>1911</v>
      </c>
      <c r="B94" s="3">
        <f t="shared" si="5"/>
        <v>7.2356191410667501</v>
      </c>
      <c r="C94" s="2">
        <v>1388</v>
      </c>
      <c r="E94" s="3">
        <f t="shared" si="6"/>
        <v>0.67019117159218133</v>
      </c>
      <c r="F94" s="3">
        <f t="shared" si="7"/>
        <v>1.9546109510086456</v>
      </c>
      <c r="G94" s="3">
        <f t="shared" si="8"/>
        <v>1.9546109510086445</v>
      </c>
      <c r="H94" t="str">
        <f t="shared" si="9"/>
        <v>Error</v>
      </c>
    </row>
    <row r="95" spans="1:8" x14ac:dyDescent="0.2">
      <c r="A95" s="2">
        <v>1912</v>
      </c>
      <c r="B95" s="3">
        <f t="shared" si="5"/>
        <v>7.9058103126589314</v>
      </c>
      <c r="C95" s="2">
        <v>2713</v>
      </c>
      <c r="E95" s="3">
        <f t="shared" si="6"/>
        <v>0.33694603305554605</v>
      </c>
      <c r="F95" s="3">
        <f t="shared" si="7"/>
        <v>1.4006634721710285</v>
      </c>
      <c r="G95" s="3">
        <f t="shared" si="8"/>
        <v>1.4006634721710294</v>
      </c>
      <c r="H95" t="str">
        <f t="shared" si="9"/>
        <v>OK</v>
      </c>
    </row>
    <row r="96" spans="1:8" x14ac:dyDescent="0.2">
      <c r="A96" s="2">
        <v>1913</v>
      </c>
      <c r="B96" s="3">
        <f t="shared" si="5"/>
        <v>8.2427563457144775</v>
      </c>
      <c r="C96" s="2">
        <v>3800</v>
      </c>
      <c r="E96" s="3">
        <f t="shared" si="6"/>
        <v>-0.20650640358236139</v>
      </c>
      <c r="F96" s="3">
        <f t="shared" si="7"/>
        <v>0.81342105263157893</v>
      </c>
      <c r="G96" s="3">
        <f t="shared" si="8"/>
        <v>0.81342105263157849</v>
      </c>
      <c r="H96" t="str">
        <f t="shared" si="9"/>
        <v>Error</v>
      </c>
    </row>
    <row r="97" spans="1:8" x14ac:dyDescent="0.2">
      <c r="A97" s="2">
        <v>1914</v>
      </c>
      <c r="B97" s="3">
        <f t="shared" si="5"/>
        <v>8.0362499421321161</v>
      </c>
      <c r="C97" s="2">
        <v>3091</v>
      </c>
      <c r="E97" s="3">
        <f t="shared" si="6"/>
        <v>-3.4894916305413304E-2</v>
      </c>
      <c r="F97" s="3">
        <f t="shared" si="7"/>
        <v>0.96570689097379492</v>
      </c>
      <c r="G97" s="3">
        <f t="shared" si="8"/>
        <v>0.96570689097379536</v>
      </c>
      <c r="H97" t="str">
        <f t="shared" si="9"/>
        <v>OK</v>
      </c>
    </row>
    <row r="98" spans="1:8" x14ac:dyDescent="0.2">
      <c r="A98" s="2">
        <v>1915</v>
      </c>
      <c r="B98" s="3">
        <f t="shared" si="5"/>
        <v>8.0013550258267028</v>
      </c>
      <c r="C98" s="2">
        <v>2985</v>
      </c>
      <c r="E98" s="3">
        <f t="shared" si="6"/>
        <v>0.23876627224976943</v>
      </c>
      <c r="F98" s="3">
        <f t="shared" si="7"/>
        <v>1.2696817420435511</v>
      </c>
      <c r="G98" s="3">
        <f t="shared" si="8"/>
        <v>1.2696817420435509</v>
      </c>
      <c r="H98" t="str">
        <f t="shared" si="9"/>
        <v>OK</v>
      </c>
    </row>
    <row r="99" spans="1:8" x14ac:dyDescent="0.2">
      <c r="A99" s="2">
        <v>1916</v>
      </c>
      <c r="B99" s="3">
        <f t="shared" si="5"/>
        <v>8.2401212980764722</v>
      </c>
      <c r="C99" s="2">
        <v>3790</v>
      </c>
      <c r="E99" s="3">
        <f t="shared" si="6"/>
        <v>-1.7268911871641652</v>
      </c>
      <c r="F99" s="3">
        <f t="shared" si="7"/>
        <v>0.17783641160949867</v>
      </c>
      <c r="G99" s="3">
        <f t="shared" si="8"/>
        <v>0.17783641160949865</v>
      </c>
      <c r="H99" t="str">
        <f t="shared" si="9"/>
        <v>OK</v>
      </c>
    </row>
    <row r="100" spans="1:8" x14ac:dyDescent="0.2">
      <c r="A100" s="2">
        <v>1917</v>
      </c>
      <c r="B100" s="3">
        <f t="shared" si="5"/>
        <v>6.513230110912307</v>
      </c>
      <c r="C100" s="2">
        <v>674</v>
      </c>
      <c r="E100" s="3">
        <f t="shared" si="6"/>
        <v>-2.1187809562398678</v>
      </c>
      <c r="F100" s="3">
        <f t="shared" si="7"/>
        <v>0.12017804154302671</v>
      </c>
      <c r="G100" s="3">
        <f t="shared" si="8"/>
        <v>0.12017804154302676</v>
      </c>
      <c r="H100" t="str">
        <f t="shared" si="9"/>
        <v>OK</v>
      </c>
    </row>
    <row r="101" spans="1:8" x14ac:dyDescent="0.2">
      <c r="A101" s="2">
        <v>1918</v>
      </c>
      <c r="B101" s="3">
        <f t="shared" si="5"/>
        <v>4.3944491546724391</v>
      </c>
      <c r="C101" s="2">
        <v>81</v>
      </c>
      <c r="E101" s="3">
        <f t="shared" si="6"/>
        <v>-1.2422519998557924E-2</v>
      </c>
      <c r="F101" s="3">
        <f t="shared" si="7"/>
        <v>0.98765432098765427</v>
      </c>
      <c r="G101" s="3">
        <f t="shared" si="8"/>
        <v>0.9876543209876536</v>
      </c>
      <c r="H101" t="str">
        <f t="shared" si="9"/>
        <v>OK</v>
      </c>
    </row>
    <row r="102" spans="1:8" x14ac:dyDescent="0.2">
      <c r="A102" s="2">
        <v>1919</v>
      </c>
      <c r="B102" s="3">
        <f t="shared" si="5"/>
        <v>4.3820266346738812</v>
      </c>
      <c r="C102" s="2">
        <v>80</v>
      </c>
      <c r="E102" s="3">
        <f t="shared" si="6"/>
        <v>0.30010459245033871</v>
      </c>
      <c r="F102" s="3">
        <f t="shared" si="7"/>
        <v>1.35</v>
      </c>
      <c r="G102" s="3">
        <f t="shared" si="8"/>
        <v>1.3500000000000008</v>
      </c>
      <c r="H102" t="str">
        <f t="shared" si="9"/>
        <v>OK</v>
      </c>
    </row>
    <row r="103" spans="1:8" x14ac:dyDescent="0.2">
      <c r="A103" s="2">
        <v>1920</v>
      </c>
      <c r="B103" s="3">
        <f t="shared" si="5"/>
        <v>4.6821312271242199</v>
      </c>
      <c r="C103" s="2">
        <v>108</v>
      </c>
      <c r="E103" s="3">
        <f t="shared" ref="E103:E116" si="10">B104-B103</f>
        <v>0.75159077643002004</v>
      </c>
      <c r="F103" s="3">
        <f t="shared" ref="F103:F116" si="11">C104/C103</f>
        <v>2.1203703703703702</v>
      </c>
      <c r="G103" s="3">
        <f t="shared" ref="G103:G116" si="12">EXP(E103)</f>
        <v>2.1203703703703707</v>
      </c>
      <c r="H103" t="str">
        <f t="shared" ref="H103:H116" si="13">IF(F103=G103,"OK","Error")</f>
        <v>OK</v>
      </c>
    </row>
    <row r="104" spans="1:8" x14ac:dyDescent="0.2">
      <c r="A104" s="2">
        <v>1921</v>
      </c>
      <c r="B104" s="3">
        <f t="shared" si="5"/>
        <v>5.43372200355424</v>
      </c>
      <c r="C104" s="2">
        <v>229</v>
      </c>
      <c r="E104" s="3">
        <f t="shared" si="10"/>
        <v>0.55523941333562377</v>
      </c>
      <c r="F104" s="3">
        <f t="shared" si="11"/>
        <v>1.74235807860262</v>
      </c>
      <c r="G104" s="3">
        <f t="shared" si="12"/>
        <v>1.74235807860262</v>
      </c>
      <c r="H104" t="str">
        <f t="shared" si="13"/>
        <v>OK</v>
      </c>
    </row>
    <row r="105" spans="1:8" x14ac:dyDescent="0.2">
      <c r="A105" s="2">
        <v>1922</v>
      </c>
      <c r="B105" s="3">
        <f t="shared" si="5"/>
        <v>5.9889614168898637</v>
      </c>
      <c r="C105" s="2">
        <v>399</v>
      </c>
      <c r="E105" s="3">
        <f t="shared" si="10"/>
        <v>1.0427798418732648</v>
      </c>
      <c r="F105" s="3">
        <f t="shared" si="11"/>
        <v>2.837092731829574</v>
      </c>
      <c r="G105" s="3">
        <f t="shared" si="12"/>
        <v>2.837092731829574</v>
      </c>
      <c r="H105" t="str">
        <f t="shared" si="13"/>
        <v>OK</v>
      </c>
    </row>
    <row r="106" spans="1:8" x14ac:dyDescent="0.2">
      <c r="A106" s="2">
        <v>1923</v>
      </c>
      <c r="B106" s="3">
        <f t="shared" si="5"/>
        <v>7.0317412587631285</v>
      </c>
      <c r="C106" s="2">
        <v>1132</v>
      </c>
      <c r="E106" s="3">
        <f t="shared" si="10"/>
        <v>0.76472798432292954</v>
      </c>
      <c r="F106" s="3">
        <f t="shared" si="11"/>
        <v>2.148409893992933</v>
      </c>
      <c r="G106" s="3">
        <f t="shared" si="12"/>
        <v>2.148409893992933</v>
      </c>
      <c r="H106" t="str">
        <f t="shared" si="13"/>
        <v>OK</v>
      </c>
    </row>
    <row r="107" spans="1:8" x14ac:dyDescent="0.2">
      <c r="A107" s="2">
        <v>1924</v>
      </c>
      <c r="B107" s="3">
        <f t="shared" si="5"/>
        <v>7.796469243086058</v>
      </c>
      <c r="C107" s="2">
        <v>2432</v>
      </c>
      <c r="E107" s="3">
        <f t="shared" si="10"/>
        <v>0.38497145263331589</v>
      </c>
      <c r="F107" s="3">
        <f t="shared" si="11"/>
        <v>1.4695723684210527</v>
      </c>
      <c r="G107" s="3">
        <f t="shared" si="12"/>
        <v>1.4695723684210529</v>
      </c>
      <c r="H107" t="str">
        <f t="shared" si="13"/>
        <v>OK</v>
      </c>
    </row>
    <row r="108" spans="1:8" x14ac:dyDescent="0.2">
      <c r="A108" s="2">
        <v>1925</v>
      </c>
      <c r="B108" s="3">
        <f t="shared" si="5"/>
        <v>8.1814406957193739</v>
      </c>
      <c r="C108" s="2">
        <v>3574</v>
      </c>
      <c r="E108" s="3">
        <f t="shared" si="10"/>
        <v>-0.19697796345717755</v>
      </c>
      <c r="F108" s="3">
        <f t="shared" si="11"/>
        <v>0.82120872971460546</v>
      </c>
      <c r="G108" s="3">
        <f t="shared" si="12"/>
        <v>0.82120872971460468</v>
      </c>
      <c r="H108" t="str">
        <f t="shared" si="13"/>
        <v>OK</v>
      </c>
    </row>
    <row r="109" spans="1:8" x14ac:dyDescent="0.2">
      <c r="A109" s="2">
        <v>1926</v>
      </c>
      <c r="B109" s="3">
        <f t="shared" si="5"/>
        <v>7.9844627322621964</v>
      </c>
      <c r="C109" s="2">
        <v>2935</v>
      </c>
      <c r="E109" s="3">
        <f t="shared" si="10"/>
        <v>-0.64687498872360027</v>
      </c>
      <c r="F109" s="3">
        <f t="shared" si="11"/>
        <v>0.52367972742759794</v>
      </c>
      <c r="G109" s="3">
        <f t="shared" si="12"/>
        <v>0.52367972742759827</v>
      </c>
      <c r="H109" t="str">
        <f t="shared" si="13"/>
        <v>OK</v>
      </c>
    </row>
    <row r="110" spans="1:8" x14ac:dyDescent="0.2">
      <c r="A110" s="2">
        <v>1927</v>
      </c>
      <c r="B110" s="3">
        <f t="shared" si="5"/>
        <v>7.3375877435385961</v>
      </c>
      <c r="C110" s="2">
        <v>1537</v>
      </c>
      <c r="E110" s="3">
        <f t="shared" si="10"/>
        <v>-1.0665993116802968</v>
      </c>
      <c r="F110" s="3">
        <f t="shared" si="11"/>
        <v>0.34417696811971371</v>
      </c>
      <c r="G110" s="3">
        <f t="shared" si="12"/>
        <v>0.34417696811971366</v>
      </c>
      <c r="H110" t="str">
        <f t="shared" si="13"/>
        <v>OK</v>
      </c>
    </row>
    <row r="111" spans="1:8" x14ac:dyDescent="0.2">
      <c r="A111" s="2">
        <v>1928</v>
      </c>
      <c r="B111" s="3">
        <f t="shared" si="5"/>
        <v>6.2709884318582994</v>
      </c>
      <c r="C111" s="2">
        <v>529</v>
      </c>
      <c r="E111" s="3">
        <f t="shared" si="10"/>
        <v>-8.6839540920816027E-2</v>
      </c>
      <c r="F111" s="3">
        <f t="shared" si="11"/>
        <v>0.91682419659735348</v>
      </c>
      <c r="G111" s="3">
        <f t="shared" si="12"/>
        <v>0.91682419659735359</v>
      </c>
      <c r="H111" t="str">
        <f t="shared" si="13"/>
        <v>Error</v>
      </c>
    </row>
    <row r="112" spans="1:8" x14ac:dyDescent="0.2">
      <c r="A112" s="2">
        <v>1929</v>
      </c>
      <c r="B112" s="3">
        <f t="shared" si="5"/>
        <v>6.1841488909374833</v>
      </c>
      <c r="C112" s="2">
        <v>485</v>
      </c>
      <c r="E112" s="3">
        <f t="shared" si="10"/>
        <v>0.31111666499952495</v>
      </c>
      <c r="F112" s="3">
        <f t="shared" si="11"/>
        <v>1.3649484536082475</v>
      </c>
      <c r="G112" s="3">
        <f t="shared" si="12"/>
        <v>1.3649484536082472</v>
      </c>
      <c r="H112" t="str">
        <f t="shared" si="13"/>
        <v>OK</v>
      </c>
    </row>
    <row r="113" spans="1:8" x14ac:dyDescent="0.2">
      <c r="A113" s="2">
        <v>1930</v>
      </c>
      <c r="B113" s="3">
        <f t="shared" si="5"/>
        <v>6.4952655559370083</v>
      </c>
      <c r="C113" s="2">
        <v>662</v>
      </c>
      <c r="E113" s="3">
        <f t="shared" si="10"/>
        <v>0.41248972304512854</v>
      </c>
      <c r="F113" s="3">
        <f t="shared" si="11"/>
        <v>1.5105740181268883</v>
      </c>
      <c r="G113" s="3">
        <f t="shared" si="12"/>
        <v>1.5105740181268879</v>
      </c>
      <c r="H113" t="str">
        <f t="shared" si="13"/>
        <v>OK</v>
      </c>
    </row>
    <row r="114" spans="1:8" x14ac:dyDescent="0.2">
      <c r="A114" s="2">
        <v>1931</v>
      </c>
      <c r="B114" s="3">
        <f t="shared" si="5"/>
        <v>6.9077552789821368</v>
      </c>
      <c r="C114" s="2">
        <v>1000</v>
      </c>
      <c r="E114" s="3">
        <f t="shared" si="10"/>
        <v>0.46373401623214061</v>
      </c>
      <c r="F114" s="3">
        <f t="shared" si="11"/>
        <v>1.59</v>
      </c>
      <c r="G114" s="3">
        <f t="shared" si="12"/>
        <v>1.5900000000000007</v>
      </c>
      <c r="H114" t="str">
        <f t="shared" si="13"/>
        <v>OK</v>
      </c>
    </row>
    <row r="115" spans="1:8" x14ac:dyDescent="0.2">
      <c r="A115" s="2">
        <v>1932</v>
      </c>
      <c r="B115" s="3">
        <f t="shared" si="5"/>
        <v>7.3714892952142774</v>
      </c>
      <c r="C115" s="2">
        <v>1590</v>
      </c>
      <c r="E115" s="3">
        <f t="shared" si="10"/>
        <v>0.51346365054553633</v>
      </c>
      <c r="F115" s="3">
        <f t="shared" si="11"/>
        <v>1.6710691823899371</v>
      </c>
      <c r="G115" s="3">
        <f t="shared" si="12"/>
        <v>1.6710691823899371</v>
      </c>
      <c r="H115" t="str">
        <f t="shared" si="13"/>
        <v>OK</v>
      </c>
    </row>
    <row r="116" spans="1:8" x14ac:dyDescent="0.2">
      <c r="A116" s="2">
        <v>1933</v>
      </c>
      <c r="B116" s="3">
        <f t="shared" si="5"/>
        <v>7.8849529457598138</v>
      </c>
      <c r="C116" s="2">
        <v>2657</v>
      </c>
      <c r="E116" s="3">
        <f t="shared" si="10"/>
        <v>0.24540060167142386</v>
      </c>
      <c r="F116" s="3">
        <f t="shared" si="11"/>
        <v>1.2781332329695145</v>
      </c>
      <c r="G116" s="3">
        <f t="shared" si="12"/>
        <v>1.2781332329695139</v>
      </c>
      <c r="H116" t="str">
        <f t="shared" si="13"/>
        <v>OK</v>
      </c>
    </row>
    <row r="117" spans="1:8" x14ac:dyDescent="0.2">
      <c r="A117" s="2">
        <v>1934</v>
      </c>
      <c r="B117" s="3">
        <f t="shared" si="5"/>
        <v>8.1303535474312376</v>
      </c>
      <c r="C117" s="2">
        <v>3396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abSelected="1" workbookViewId="0"/>
  </sheetViews>
  <sheetFormatPr defaultRowHeight="12.75" x14ac:dyDescent="0.2"/>
  <cols>
    <col min="1" max="1" width="9.140625" style="2"/>
    <col min="2" max="6" width="9.140625" style="3"/>
    <col min="7" max="7" width="13" style="3" bestFit="1" customWidth="1"/>
    <col min="8" max="8" width="19.5703125" style="3" bestFit="1" customWidth="1"/>
    <col min="9" max="10" width="13" style="3" customWidth="1"/>
    <col min="11" max="12" width="19.5703125" customWidth="1"/>
    <col min="14" max="14" width="9.140625" style="6"/>
    <col min="16" max="16" width="9.5703125" bestFit="1" customWidth="1"/>
  </cols>
  <sheetData>
    <row r="1" spans="1:18" x14ac:dyDescent="0.2">
      <c r="B1" s="14" t="s">
        <v>25</v>
      </c>
      <c r="C1" s="14"/>
      <c r="D1" s="14" t="s">
        <v>24</v>
      </c>
      <c r="E1" s="14"/>
      <c r="G1" s="14" t="s">
        <v>25</v>
      </c>
      <c r="H1" s="14"/>
      <c r="I1" s="14" t="s">
        <v>24</v>
      </c>
      <c r="J1" s="14"/>
      <c r="K1" s="14"/>
      <c r="L1" s="14"/>
      <c r="O1" s="13" t="s">
        <v>25</v>
      </c>
      <c r="P1" s="13"/>
      <c r="Q1" s="13" t="s">
        <v>24</v>
      </c>
      <c r="R1" s="13"/>
    </row>
    <row r="3" spans="1:18" x14ac:dyDescent="0.2">
      <c r="A3" s="5" t="s">
        <v>11</v>
      </c>
      <c r="B3" s="4" t="s">
        <v>8</v>
      </c>
      <c r="C3" s="4" t="s">
        <v>20</v>
      </c>
      <c r="D3" s="4" t="s">
        <v>8</v>
      </c>
      <c r="E3" s="4" t="s">
        <v>20</v>
      </c>
      <c r="F3" s="4"/>
      <c r="G3" s="4" t="s">
        <v>21</v>
      </c>
      <c r="H3" s="4" t="s">
        <v>22</v>
      </c>
      <c r="I3" s="4" t="s">
        <v>21</v>
      </c>
      <c r="J3" s="4"/>
      <c r="K3" s="4" t="s">
        <v>22</v>
      </c>
      <c r="L3" s="4"/>
      <c r="N3" s="9" t="s">
        <v>16</v>
      </c>
      <c r="O3" s="5" t="s">
        <v>8</v>
      </c>
      <c r="P3" s="5" t="s">
        <v>20</v>
      </c>
      <c r="Q3" s="5" t="s">
        <v>8</v>
      </c>
      <c r="R3" s="5" t="s">
        <v>20</v>
      </c>
    </row>
    <row r="4" spans="1:18" x14ac:dyDescent="0.2">
      <c r="A4" s="2">
        <v>1821</v>
      </c>
      <c r="B4" s="3">
        <f>LN(C4)</f>
        <v>5.5947113796018391</v>
      </c>
      <c r="C4" s="2">
        <v>269</v>
      </c>
      <c r="D4" s="3">
        <f>(B4-$O$4)/$O$5</f>
        <v>-0.84868216886453429</v>
      </c>
      <c r="E4" s="3">
        <f>(C4-$P$4)/$P$5</f>
        <v>-0.80021591818550442</v>
      </c>
      <c r="G4" s="3">
        <f>B5-B4</f>
        <v>0.17672974352817672</v>
      </c>
      <c r="H4" s="3">
        <f>C5/C4</f>
        <v>1.1933085501858736</v>
      </c>
      <c r="I4" s="3">
        <f>D5-D4</f>
        <v>0.13744907234728676</v>
      </c>
      <c r="J4" s="3">
        <f>I4*$O$5</f>
        <v>0.17672974352817675</v>
      </c>
      <c r="K4" s="3">
        <f>E5/E4</f>
        <v>0.95902341913899414</v>
      </c>
      <c r="L4" s="3">
        <f>EXP(I4*$O$5)</f>
        <v>1.1933085501858736</v>
      </c>
      <c r="N4" s="7" t="s">
        <v>12</v>
      </c>
      <c r="O4" s="3">
        <f>AVERAGE(B$4:B$117)</f>
        <v>6.6859328733446208</v>
      </c>
      <c r="P4" s="3">
        <f>AVERAGE(C$4:C$117)</f>
        <v>1538.0175438596491</v>
      </c>
      <c r="Q4" s="3">
        <f>AVERAGE(D$4:D$117)</f>
        <v>-2.3762668246363001E-15</v>
      </c>
      <c r="R4" s="3">
        <f>AVERAGE(E$4:E$117)</f>
        <v>6.232831015439475E-17</v>
      </c>
    </row>
    <row r="5" spans="1:18" x14ac:dyDescent="0.2">
      <c r="A5" s="2">
        <v>1822</v>
      </c>
      <c r="B5" s="3">
        <f t="shared" ref="B5:B68" si="0">LN(C5)</f>
        <v>5.7714411231300158</v>
      </c>
      <c r="C5" s="2">
        <v>321</v>
      </c>
      <c r="D5" s="3">
        <f t="shared" ref="D5:D68" si="1">(B5-$O$4)/$O$5</f>
        <v>-0.71123309651724753</v>
      </c>
      <c r="E5" s="3">
        <f t="shared" ref="E5:E68" si="2">(C5-$P$4)/$P$5</f>
        <v>-0.76742580590771203</v>
      </c>
      <c r="G5" s="3">
        <f t="shared" ref="G5:G68" si="3">B6-B5</f>
        <v>0.60017072410184102</v>
      </c>
      <c r="H5" s="3">
        <f t="shared" ref="H5:H68" si="4">C6/C5</f>
        <v>1.8224299065420562</v>
      </c>
      <c r="I5" s="3">
        <f t="shared" ref="I5:I68" si="5">D6-D5</f>
        <v>0.4667743393439896</v>
      </c>
      <c r="J5" s="3">
        <f t="shared" ref="J5:J68" si="6">I5*$O$5</f>
        <v>0.60017072410184102</v>
      </c>
      <c r="K5" s="3">
        <f t="shared" ref="K5:K68" si="7">E6/E5</f>
        <v>0.78307625774830625</v>
      </c>
      <c r="L5" s="3">
        <f t="shared" ref="L5:L68" si="8">EXP(I5*$O$5)</f>
        <v>1.8224299065420568</v>
      </c>
      <c r="N5" s="8" t="s">
        <v>13</v>
      </c>
      <c r="O5" s="3">
        <f>STDEV(B$4:B$117)</f>
        <v>1.2857834579024381</v>
      </c>
      <c r="P5" s="3">
        <f>STDEV(C$4:C$117)</f>
        <v>1585.843914149016</v>
      </c>
      <c r="Q5" s="3">
        <f>STDEV(D$4:D$117)</f>
        <v>1.0000000000000129</v>
      </c>
      <c r="R5" s="3">
        <f>STDEV(E$4:E$117)</f>
        <v>1</v>
      </c>
    </row>
    <row r="6" spans="1:18" x14ac:dyDescent="0.2">
      <c r="A6" s="2">
        <v>1823</v>
      </c>
      <c r="B6" s="3">
        <f t="shared" si="0"/>
        <v>6.3716118472318568</v>
      </c>
      <c r="C6" s="2">
        <v>585</v>
      </c>
      <c r="D6" s="3">
        <f t="shared" si="1"/>
        <v>-0.24445875717325793</v>
      </c>
      <c r="E6" s="3">
        <f t="shared" si="2"/>
        <v>-0.60095292818968915</v>
      </c>
      <c r="G6" s="3">
        <f t="shared" si="3"/>
        <v>0.3980301296206461</v>
      </c>
      <c r="H6" s="3">
        <f t="shared" si="4"/>
        <v>1.4888888888888889</v>
      </c>
      <c r="I6" s="3">
        <f t="shared" si="5"/>
        <v>0.30956233506843545</v>
      </c>
      <c r="J6" s="3">
        <f t="shared" si="6"/>
        <v>0.3980301296206461</v>
      </c>
      <c r="K6" s="3">
        <f t="shared" si="7"/>
        <v>0.69990059276168026</v>
      </c>
      <c r="L6" s="3">
        <f t="shared" si="8"/>
        <v>1.4888888888888885</v>
      </c>
      <c r="N6" s="8" t="s">
        <v>14</v>
      </c>
      <c r="O6" s="3">
        <f>MIN(B$4:B$117)</f>
        <v>3.6635616461296463</v>
      </c>
      <c r="P6" s="3">
        <f>MIN(C$4:C$117)</f>
        <v>39</v>
      </c>
      <c r="Q6" s="3">
        <f>MIN(D$4:D$117)</f>
        <v>-2.3506067126929113</v>
      </c>
      <c r="R6" s="3">
        <f>MIN(E$4:E$117)</f>
        <v>-0.94524910710650922</v>
      </c>
    </row>
    <row r="7" spans="1:18" x14ac:dyDescent="0.2">
      <c r="A7" s="2">
        <v>1824</v>
      </c>
      <c r="B7" s="3">
        <f t="shared" si="0"/>
        <v>6.7696419768525029</v>
      </c>
      <c r="C7" s="2">
        <v>871</v>
      </c>
      <c r="D7" s="3">
        <f t="shared" si="1"/>
        <v>6.5103577895177511E-2</v>
      </c>
      <c r="E7" s="3">
        <f t="shared" si="2"/>
        <v>-0.42060731066183094</v>
      </c>
      <c r="G7" s="3">
        <f t="shared" si="3"/>
        <v>0.52677129192141692</v>
      </c>
      <c r="H7" s="3">
        <f t="shared" si="4"/>
        <v>1.6934557979334099</v>
      </c>
      <c r="I7" s="3">
        <f t="shared" si="5"/>
        <v>0.40968896331950394</v>
      </c>
      <c r="J7" s="3">
        <f t="shared" si="6"/>
        <v>0.52677129192141692</v>
      </c>
      <c r="K7" s="3">
        <f t="shared" si="7"/>
        <v>9.4476591267753776E-2</v>
      </c>
      <c r="L7" s="3">
        <f t="shared" si="8"/>
        <v>1.6934557979334091</v>
      </c>
      <c r="N7" s="8" t="s">
        <v>15</v>
      </c>
      <c r="O7" s="3">
        <f>MAX(B$4:B$117)</f>
        <v>8.8523788865119855</v>
      </c>
      <c r="P7" s="3">
        <f>MAX(C$4:C$117)</f>
        <v>6991</v>
      </c>
      <c r="Q7" s="3">
        <f>MAX(D$4:D$117)</f>
        <v>1.6849229159485337</v>
      </c>
      <c r="R7" s="3">
        <f>MAX(E$4:E$117)</f>
        <v>3.4385366728014284</v>
      </c>
    </row>
    <row r="8" spans="1:18" x14ac:dyDescent="0.2">
      <c r="A8" s="2">
        <v>1825</v>
      </c>
      <c r="B8" s="3">
        <f t="shared" si="0"/>
        <v>7.2964132687739198</v>
      </c>
      <c r="C8" s="2">
        <v>1475</v>
      </c>
      <c r="D8" s="3">
        <f t="shared" si="1"/>
        <v>0.47479254121468145</v>
      </c>
      <c r="E8" s="3">
        <f t="shared" si="2"/>
        <v>-3.9737544973626936E-2</v>
      </c>
      <c r="G8" s="3">
        <f t="shared" si="3"/>
        <v>0.6484334422280762</v>
      </c>
      <c r="H8" s="3">
        <f t="shared" si="4"/>
        <v>1.912542372881356</v>
      </c>
      <c r="I8" s="3">
        <f t="shared" si="5"/>
        <v>0.50430998955757111</v>
      </c>
      <c r="J8" s="3">
        <f t="shared" si="6"/>
        <v>0.6484334422280762</v>
      </c>
      <c r="K8" s="3">
        <f t="shared" si="7"/>
        <v>-20.359131403118049</v>
      </c>
      <c r="L8" s="3">
        <f t="shared" si="8"/>
        <v>1.9125423728813562</v>
      </c>
    </row>
    <row r="9" spans="1:18" x14ac:dyDescent="0.2">
      <c r="A9" s="2">
        <v>1826</v>
      </c>
      <c r="B9" s="3">
        <f t="shared" si="0"/>
        <v>7.944846711001996</v>
      </c>
      <c r="C9" s="2">
        <v>2821</v>
      </c>
      <c r="D9" s="3">
        <f t="shared" si="1"/>
        <v>0.97910253077225251</v>
      </c>
      <c r="E9" s="3">
        <f t="shared" si="2"/>
        <v>0.80902189975538397</v>
      </c>
      <c r="G9" s="3">
        <f t="shared" si="3"/>
        <v>0.33103895847235965</v>
      </c>
      <c r="H9" s="3">
        <f t="shared" si="4"/>
        <v>1.392414037575328</v>
      </c>
      <c r="I9" s="3">
        <f t="shared" si="5"/>
        <v>0.25746089393030447</v>
      </c>
      <c r="J9" s="3">
        <f t="shared" si="6"/>
        <v>0.3310389584723597</v>
      </c>
      <c r="K9" s="3">
        <f t="shared" si="7"/>
        <v>1.8628333105428692</v>
      </c>
      <c r="L9" s="3">
        <f t="shared" si="8"/>
        <v>1.3924140375753271</v>
      </c>
    </row>
    <row r="10" spans="1:18" x14ac:dyDescent="0.2">
      <c r="A10" s="2">
        <v>1827</v>
      </c>
      <c r="B10" s="3">
        <f t="shared" si="0"/>
        <v>8.2758856694743557</v>
      </c>
      <c r="C10" s="2">
        <v>3928</v>
      </c>
      <c r="D10" s="3">
        <f t="shared" si="1"/>
        <v>1.236563424702557</v>
      </c>
      <c r="E10" s="3">
        <f t="shared" si="2"/>
        <v>1.5070729438230031</v>
      </c>
      <c r="G10" s="3">
        <f t="shared" si="3"/>
        <v>0.41408366589230461</v>
      </c>
      <c r="H10" s="3">
        <f t="shared" si="4"/>
        <v>1.5129837067209777</v>
      </c>
      <c r="I10" s="3">
        <f t="shared" si="5"/>
        <v>0.32204774711273676</v>
      </c>
      <c r="J10" s="3">
        <f t="shared" si="6"/>
        <v>0.41408366589230461</v>
      </c>
      <c r="K10" s="3">
        <f t="shared" si="7"/>
        <v>1.8431024231257662</v>
      </c>
      <c r="L10" s="3">
        <f t="shared" si="8"/>
        <v>1.5129837067209784</v>
      </c>
    </row>
    <row r="11" spans="1:18" x14ac:dyDescent="0.2">
      <c r="A11" s="2">
        <v>1828</v>
      </c>
      <c r="B11" s="3">
        <f t="shared" si="0"/>
        <v>8.6899693353666603</v>
      </c>
      <c r="C11" s="2">
        <v>5943</v>
      </c>
      <c r="D11" s="3">
        <f t="shared" si="1"/>
        <v>1.5586111718152937</v>
      </c>
      <c r="E11" s="3">
        <f t="shared" si="2"/>
        <v>2.7776897945874586</v>
      </c>
      <c r="G11" s="3">
        <f t="shared" si="3"/>
        <v>-0.18282647980392497</v>
      </c>
      <c r="H11" s="3">
        <f t="shared" si="4"/>
        <v>0.83291267036850081</v>
      </c>
      <c r="I11" s="3">
        <f t="shared" si="5"/>
        <v>-0.14219072323591631</v>
      </c>
      <c r="J11" s="3">
        <f t="shared" si="6"/>
        <v>-0.18282647980392502</v>
      </c>
      <c r="K11" s="3">
        <f t="shared" si="7"/>
        <v>0.77457344952286888</v>
      </c>
      <c r="L11" s="3">
        <f t="shared" si="8"/>
        <v>0.83291267036850047</v>
      </c>
    </row>
    <row r="12" spans="1:18" x14ac:dyDescent="0.2">
      <c r="A12" s="2">
        <v>1829</v>
      </c>
      <c r="B12" s="3">
        <f t="shared" si="0"/>
        <v>8.5071428555627353</v>
      </c>
      <c r="C12" s="2">
        <v>4950</v>
      </c>
      <c r="D12" s="3">
        <f t="shared" si="1"/>
        <v>1.4164204485793774</v>
      </c>
      <c r="E12" s="3">
        <f t="shared" si="2"/>
        <v>2.1515247658980767</v>
      </c>
      <c r="G12" s="3">
        <f t="shared" si="3"/>
        <v>-0.65276164491037036</v>
      </c>
      <c r="H12" s="3">
        <f t="shared" si="4"/>
        <v>0.52060606060606063</v>
      </c>
      <c r="I12" s="3">
        <f t="shared" si="5"/>
        <v>-0.50767618831809558</v>
      </c>
      <c r="J12" s="3">
        <f t="shared" si="6"/>
        <v>-0.65276164491037025</v>
      </c>
      <c r="K12" s="3">
        <f t="shared" si="7"/>
        <v>0.30450990575011699</v>
      </c>
      <c r="L12" s="3">
        <f t="shared" si="8"/>
        <v>0.52060606060606096</v>
      </c>
    </row>
    <row r="13" spans="1:18" x14ac:dyDescent="0.2">
      <c r="A13" s="2">
        <v>1830</v>
      </c>
      <c r="B13" s="3">
        <f t="shared" si="0"/>
        <v>7.8543812106523649</v>
      </c>
      <c r="C13" s="2">
        <v>2577</v>
      </c>
      <c r="D13" s="3">
        <f t="shared" si="1"/>
        <v>0.90874426026128186</v>
      </c>
      <c r="E13" s="3">
        <f t="shared" si="2"/>
        <v>0.65516060368266582</v>
      </c>
      <c r="G13" s="3">
        <f t="shared" si="3"/>
        <v>-1.5947997465874417</v>
      </c>
      <c r="H13" s="3">
        <f t="shared" si="4"/>
        <v>0.20294916569654636</v>
      </c>
      <c r="I13" s="3">
        <f t="shared" si="5"/>
        <v>-1.2403330722492862</v>
      </c>
      <c r="J13" s="3">
        <f t="shared" si="6"/>
        <v>-1.5947997465874417</v>
      </c>
      <c r="K13" s="3">
        <f t="shared" si="7"/>
        <v>-0.97693424740805768</v>
      </c>
      <c r="L13" s="3">
        <f t="shared" si="8"/>
        <v>0.20294916569654647</v>
      </c>
    </row>
    <row r="14" spans="1:18" x14ac:dyDescent="0.2">
      <c r="A14" s="2">
        <v>1831</v>
      </c>
      <c r="B14" s="3">
        <f t="shared" si="0"/>
        <v>6.2595814640649232</v>
      </c>
      <c r="C14" s="2">
        <v>523</v>
      </c>
      <c r="D14" s="3">
        <f t="shared" si="1"/>
        <v>-0.33158881198800433</v>
      </c>
      <c r="E14" s="3">
        <f t="shared" si="2"/>
        <v>-0.6400488312901339</v>
      </c>
      <c r="G14" s="3">
        <f t="shared" si="3"/>
        <v>-1.6746139853943509</v>
      </c>
      <c r="H14" s="3">
        <f t="shared" si="4"/>
        <v>0.18738049713193117</v>
      </c>
      <c r="I14" s="3">
        <f t="shared" si="5"/>
        <v>-1.3024074739040672</v>
      </c>
      <c r="J14" s="3">
        <f t="shared" si="6"/>
        <v>-1.6746139853943509</v>
      </c>
      <c r="K14" s="3">
        <f t="shared" si="7"/>
        <v>1.4187119745575221</v>
      </c>
      <c r="L14" s="3">
        <f t="shared" si="8"/>
        <v>0.18738049713193117</v>
      </c>
    </row>
    <row r="15" spans="1:18" x14ac:dyDescent="0.2">
      <c r="A15" s="2">
        <v>1832</v>
      </c>
      <c r="B15" s="3">
        <f t="shared" si="0"/>
        <v>4.5849674786705723</v>
      </c>
      <c r="C15" s="2">
        <v>98</v>
      </c>
      <c r="D15" s="3">
        <f t="shared" si="1"/>
        <v>-1.6339962858920716</v>
      </c>
      <c r="E15" s="3">
        <f t="shared" si="2"/>
        <v>-0.90804494125286017</v>
      </c>
      <c r="G15" s="3">
        <f t="shared" si="3"/>
        <v>0.62996827893841356</v>
      </c>
      <c r="H15" s="3">
        <f t="shared" si="4"/>
        <v>1.8775510204081634</v>
      </c>
      <c r="I15" s="3">
        <f t="shared" si="5"/>
        <v>0.48994896851924974</v>
      </c>
      <c r="J15" s="3">
        <f t="shared" si="6"/>
        <v>0.62996827893841367</v>
      </c>
      <c r="K15" s="3">
        <f t="shared" si="7"/>
        <v>0.94027850537883317</v>
      </c>
      <c r="L15" s="3">
        <f t="shared" si="8"/>
        <v>1.8775510204081631</v>
      </c>
    </row>
    <row r="16" spans="1:18" x14ac:dyDescent="0.2">
      <c r="A16" s="2">
        <v>1833</v>
      </c>
      <c r="B16" s="3">
        <f t="shared" si="0"/>
        <v>5.2149357576089859</v>
      </c>
      <c r="C16" s="2">
        <v>184</v>
      </c>
      <c r="D16" s="3">
        <f t="shared" si="1"/>
        <v>-1.1440473173728218</v>
      </c>
      <c r="E16" s="3">
        <f t="shared" si="2"/>
        <v>-0.85381514017804971</v>
      </c>
      <c r="G16" s="3">
        <f t="shared" si="3"/>
        <v>0.41627602421237953</v>
      </c>
      <c r="H16" s="3">
        <f t="shared" si="4"/>
        <v>1.5163043478260869</v>
      </c>
      <c r="I16" s="3">
        <f t="shared" si="5"/>
        <v>0.32375282296092922</v>
      </c>
      <c r="J16" s="3">
        <f t="shared" si="6"/>
        <v>0.41627602421237941</v>
      </c>
      <c r="K16" s="3">
        <f t="shared" si="7"/>
        <v>0.92983842755153601</v>
      </c>
      <c r="L16" s="3">
        <f t="shared" si="8"/>
        <v>1.516304347826086</v>
      </c>
    </row>
    <row r="17" spans="1:12" x14ac:dyDescent="0.2">
      <c r="A17" s="2">
        <v>1834</v>
      </c>
      <c r="B17" s="3">
        <f t="shared" si="0"/>
        <v>5.6312117818213654</v>
      </c>
      <c r="C17" s="2">
        <v>279</v>
      </c>
      <c r="D17" s="3">
        <f t="shared" si="1"/>
        <v>-0.82029449441189262</v>
      </c>
      <c r="E17" s="3">
        <f t="shared" si="2"/>
        <v>-0.79391012736285205</v>
      </c>
      <c r="G17" s="3">
        <f t="shared" si="3"/>
        <v>0.38250337422143676</v>
      </c>
      <c r="H17" s="3">
        <f t="shared" si="4"/>
        <v>1.4659498207885304</v>
      </c>
      <c r="I17" s="3">
        <f t="shared" si="5"/>
        <v>0.29748661943857435</v>
      </c>
      <c r="J17" s="3">
        <f t="shared" si="6"/>
        <v>0.38250337422143676</v>
      </c>
      <c r="K17" s="3">
        <f t="shared" si="7"/>
        <v>0.89674488601527225</v>
      </c>
      <c r="L17" s="3">
        <f t="shared" si="8"/>
        <v>1.4659498207885313</v>
      </c>
    </row>
    <row r="18" spans="1:12" x14ac:dyDescent="0.2">
      <c r="A18" s="2">
        <v>1835</v>
      </c>
      <c r="B18" s="3">
        <f t="shared" si="0"/>
        <v>6.0137151560428022</v>
      </c>
      <c r="C18" s="2">
        <v>409</v>
      </c>
      <c r="D18" s="3">
        <f t="shared" si="1"/>
        <v>-0.52280787497331827</v>
      </c>
      <c r="E18" s="3">
        <f t="shared" si="2"/>
        <v>-0.71193484666837104</v>
      </c>
      <c r="G18" s="3">
        <f t="shared" si="3"/>
        <v>1.7204061472855026</v>
      </c>
      <c r="H18" s="3">
        <f t="shared" si="4"/>
        <v>5.58679706601467</v>
      </c>
      <c r="I18" s="3">
        <f t="shared" si="5"/>
        <v>1.338021683753877</v>
      </c>
      <c r="J18" s="3">
        <f t="shared" si="6"/>
        <v>1.7204061472855023</v>
      </c>
      <c r="K18" s="3">
        <f t="shared" si="7"/>
        <v>-0.66162165521956684</v>
      </c>
      <c r="L18" s="3">
        <f t="shared" si="8"/>
        <v>5.5867970660146646</v>
      </c>
    </row>
    <row r="19" spans="1:12" x14ac:dyDescent="0.2">
      <c r="A19" s="2">
        <v>1836</v>
      </c>
      <c r="B19" s="3">
        <f t="shared" si="0"/>
        <v>7.7341213033283047</v>
      </c>
      <c r="C19" s="2">
        <v>2285</v>
      </c>
      <c r="D19" s="3">
        <f t="shared" si="1"/>
        <v>0.81521380878055882</v>
      </c>
      <c r="E19" s="3">
        <f t="shared" si="2"/>
        <v>0.47103151166121615</v>
      </c>
      <c r="G19" s="3">
        <f t="shared" si="3"/>
        <v>0.16131470361466071</v>
      </c>
      <c r="H19" s="3">
        <f t="shared" si="4"/>
        <v>1.175054704595186</v>
      </c>
      <c r="I19" s="3">
        <f t="shared" si="5"/>
        <v>0.12546024186515925</v>
      </c>
      <c r="J19" s="3">
        <f t="shared" si="6"/>
        <v>0.16131470361466069</v>
      </c>
      <c r="K19" s="3">
        <f t="shared" si="7"/>
        <v>1.5354878106064165</v>
      </c>
      <c r="L19" s="3">
        <f t="shared" si="8"/>
        <v>1.1750547045951869</v>
      </c>
    </row>
    <row r="20" spans="1:12" x14ac:dyDescent="0.2">
      <c r="A20" s="2">
        <v>1837</v>
      </c>
      <c r="B20" s="3">
        <f t="shared" si="0"/>
        <v>7.8954360069429654</v>
      </c>
      <c r="C20" s="2">
        <v>2685</v>
      </c>
      <c r="D20" s="3">
        <f t="shared" si="1"/>
        <v>0.94067405064571807</v>
      </c>
      <c r="E20" s="3">
        <f t="shared" si="2"/>
        <v>0.72326314456731156</v>
      </c>
      <c r="G20" s="3">
        <f t="shared" si="3"/>
        <v>0.23873826519493768</v>
      </c>
      <c r="H20" s="3">
        <f t="shared" si="4"/>
        <v>1.2696461824953444</v>
      </c>
      <c r="I20" s="3">
        <f t="shared" si="5"/>
        <v>0.18567532793150354</v>
      </c>
      <c r="J20" s="3">
        <f t="shared" si="6"/>
        <v>0.23873826519493777</v>
      </c>
      <c r="K20" s="3">
        <f t="shared" si="7"/>
        <v>1.6312215118235491</v>
      </c>
      <c r="L20" s="3">
        <f t="shared" si="8"/>
        <v>1.2696461824953442</v>
      </c>
    </row>
    <row r="21" spans="1:12" x14ac:dyDescent="0.2">
      <c r="A21" s="2">
        <v>1838</v>
      </c>
      <c r="B21" s="3">
        <f t="shared" si="0"/>
        <v>8.1341742721379031</v>
      </c>
      <c r="C21" s="2">
        <v>3409</v>
      </c>
      <c r="D21" s="3">
        <f t="shared" si="1"/>
        <v>1.1263493785772216</v>
      </c>
      <c r="E21" s="3">
        <f t="shared" si="2"/>
        <v>1.1798024001273442</v>
      </c>
      <c r="G21" s="3">
        <f t="shared" si="3"/>
        <v>-0.62538710150362675</v>
      </c>
      <c r="H21" s="3">
        <f t="shared" si="4"/>
        <v>0.5350542681138164</v>
      </c>
      <c r="I21" s="3">
        <f t="shared" si="5"/>
        <v>-0.48638602220303218</v>
      </c>
      <c r="J21" s="3">
        <f t="shared" si="6"/>
        <v>-0.62538710150362675</v>
      </c>
      <c r="K21" s="3">
        <f t="shared" si="7"/>
        <v>0.15285148997618289</v>
      </c>
      <c r="L21" s="3">
        <f t="shared" si="8"/>
        <v>0.53505426811381618</v>
      </c>
    </row>
    <row r="22" spans="1:12" x14ac:dyDescent="0.2">
      <c r="A22" s="2">
        <v>1839</v>
      </c>
      <c r="B22" s="3">
        <f t="shared" si="0"/>
        <v>7.5087871706342764</v>
      </c>
      <c r="C22" s="2">
        <v>1824</v>
      </c>
      <c r="D22" s="3">
        <f t="shared" si="1"/>
        <v>0.63996335637418944</v>
      </c>
      <c r="E22" s="3">
        <f t="shared" si="2"/>
        <v>0.18033455473694127</v>
      </c>
      <c r="G22" s="3">
        <f t="shared" si="3"/>
        <v>-1.4950720145914742</v>
      </c>
      <c r="H22" s="3">
        <f t="shared" si="4"/>
        <v>0.22423245614035087</v>
      </c>
      <c r="I22" s="3">
        <f t="shared" si="5"/>
        <v>-1.1627712313475076</v>
      </c>
      <c r="J22" s="3">
        <f t="shared" si="6"/>
        <v>-1.4950720145914742</v>
      </c>
      <c r="K22" s="3">
        <f t="shared" si="7"/>
        <v>-3.9478559597570695</v>
      </c>
      <c r="L22" s="3">
        <f t="shared" si="8"/>
        <v>0.22423245614035103</v>
      </c>
    </row>
    <row r="23" spans="1:12" x14ac:dyDescent="0.2">
      <c r="A23" s="2">
        <v>1840</v>
      </c>
      <c r="B23" s="3">
        <f t="shared" si="0"/>
        <v>6.0137151560428022</v>
      </c>
      <c r="C23" s="2">
        <v>409</v>
      </c>
      <c r="D23" s="3">
        <f t="shared" si="1"/>
        <v>-0.52280787497331827</v>
      </c>
      <c r="E23" s="3">
        <f t="shared" si="2"/>
        <v>-0.71193484666837104</v>
      </c>
      <c r="G23" s="3">
        <f t="shared" si="3"/>
        <v>-0.99643531922787787</v>
      </c>
      <c r="H23" s="3">
        <f t="shared" si="4"/>
        <v>0.36919315403422981</v>
      </c>
      <c r="I23" s="3">
        <f t="shared" si="5"/>
        <v>-0.77496355479126477</v>
      </c>
      <c r="J23" s="3">
        <f t="shared" si="6"/>
        <v>-0.99643531922787798</v>
      </c>
      <c r="K23" s="3">
        <f t="shared" si="7"/>
        <v>1.2285172638841408</v>
      </c>
      <c r="L23" s="3">
        <f t="shared" si="8"/>
        <v>0.36919315403422964</v>
      </c>
    </row>
    <row r="24" spans="1:12" x14ac:dyDescent="0.2">
      <c r="A24" s="2">
        <v>1841</v>
      </c>
      <c r="B24" s="3">
        <f t="shared" si="0"/>
        <v>5.0172798368149243</v>
      </c>
      <c r="C24" s="2">
        <v>151</v>
      </c>
      <c r="D24" s="3">
        <f t="shared" si="1"/>
        <v>-1.297771429764583</v>
      </c>
      <c r="E24" s="3">
        <f t="shared" si="2"/>
        <v>-0.87462424989280252</v>
      </c>
      <c r="G24" s="3">
        <f t="shared" si="3"/>
        <v>-1.2106173470446047</v>
      </c>
      <c r="H24" s="3">
        <f t="shared" si="4"/>
        <v>0.29801324503311261</v>
      </c>
      <c r="I24" s="3">
        <f t="shared" si="5"/>
        <v>-0.94154061448227377</v>
      </c>
      <c r="J24" s="3">
        <f t="shared" si="6"/>
        <v>-1.2106173470446044</v>
      </c>
      <c r="K24" s="3">
        <f t="shared" si="7"/>
        <v>1.0764229698962813</v>
      </c>
      <c r="L24" s="3">
        <f t="shared" si="8"/>
        <v>0.29801324503311261</v>
      </c>
    </row>
    <row r="25" spans="1:12" x14ac:dyDescent="0.2">
      <c r="A25" s="2">
        <v>1842</v>
      </c>
      <c r="B25" s="3">
        <f t="shared" si="0"/>
        <v>3.8066624897703196</v>
      </c>
      <c r="C25" s="2">
        <v>45</v>
      </c>
      <c r="D25" s="3">
        <f t="shared" si="1"/>
        <v>-2.2393120442468568</v>
      </c>
      <c r="E25" s="3">
        <f t="shared" si="2"/>
        <v>-0.94146563261291782</v>
      </c>
      <c r="G25" s="3">
        <f t="shared" si="3"/>
        <v>0.41284521540578734</v>
      </c>
      <c r="H25" s="3">
        <f t="shared" si="4"/>
        <v>1.5111111111111111</v>
      </c>
      <c r="I25" s="3">
        <f t="shared" si="5"/>
        <v>0.3210845596654992</v>
      </c>
      <c r="J25" s="3">
        <f t="shared" si="6"/>
        <v>0.41284521540578728</v>
      </c>
      <c r="K25" s="3">
        <f t="shared" si="7"/>
        <v>0.98459495664026697</v>
      </c>
      <c r="L25" s="3">
        <f t="shared" si="8"/>
        <v>1.5111111111111115</v>
      </c>
    </row>
    <row r="26" spans="1:12" x14ac:dyDescent="0.2">
      <c r="A26" s="2">
        <v>1843</v>
      </c>
      <c r="B26" s="3">
        <f t="shared" si="0"/>
        <v>4.219507705176107</v>
      </c>
      <c r="C26" s="2">
        <v>68</v>
      </c>
      <c r="D26" s="3">
        <f t="shared" si="1"/>
        <v>-1.9182274845813576</v>
      </c>
      <c r="E26" s="3">
        <f t="shared" si="2"/>
        <v>-0.92696231372081739</v>
      </c>
      <c r="G26" s="3">
        <f t="shared" si="3"/>
        <v>1.1417844605333185</v>
      </c>
      <c r="H26" s="3">
        <f t="shared" si="4"/>
        <v>3.1323529411764706</v>
      </c>
      <c r="I26" s="3">
        <f t="shared" si="5"/>
        <v>0.88800680512406616</v>
      </c>
      <c r="J26" s="3">
        <f t="shared" si="6"/>
        <v>1.1417844605333183</v>
      </c>
      <c r="K26" s="3">
        <f t="shared" si="7"/>
        <v>0.90136172142592874</v>
      </c>
      <c r="L26" s="3">
        <f t="shared" si="8"/>
        <v>3.1323529411764701</v>
      </c>
    </row>
    <row r="27" spans="1:12" x14ac:dyDescent="0.2">
      <c r="A27" s="2">
        <v>1844</v>
      </c>
      <c r="B27" s="3">
        <f t="shared" si="0"/>
        <v>5.3612921657094255</v>
      </c>
      <c r="C27" s="2">
        <v>213</v>
      </c>
      <c r="D27" s="3">
        <f t="shared" si="1"/>
        <v>-1.0302206794572915</v>
      </c>
      <c r="E27" s="3">
        <f t="shared" si="2"/>
        <v>-0.83552834679235777</v>
      </c>
      <c r="G27" s="3">
        <f t="shared" si="3"/>
        <v>0.94132681003547969</v>
      </c>
      <c r="H27" s="3">
        <f t="shared" si="4"/>
        <v>2.563380281690141</v>
      </c>
      <c r="I27" s="3">
        <f t="shared" si="5"/>
        <v>0.73210368686117078</v>
      </c>
      <c r="J27" s="3">
        <f t="shared" si="6"/>
        <v>0.94132681003547991</v>
      </c>
      <c r="K27" s="3">
        <f t="shared" si="7"/>
        <v>0.74868257288880646</v>
      </c>
      <c r="L27" s="3">
        <f t="shared" si="8"/>
        <v>2.563380281690141</v>
      </c>
    </row>
    <row r="28" spans="1:12" x14ac:dyDescent="0.2">
      <c r="A28" s="2">
        <v>1845</v>
      </c>
      <c r="B28" s="3">
        <f t="shared" si="0"/>
        <v>6.3026189757449051</v>
      </c>
      <c r="C28" s="2">
        <v>546</v>
      </c>
      <c r="D28" s="3">
        <f t="shared" si="1"/>
        <v>-0.29811699259612073</v>
      </c>
      <c r="E28" s="3">
        <f t="shared" si="2"/>
        <v>-0.62554551239803335</v>
      </c>
      <c r="G28" s="3">
        <f t="shared" si="3"/>
        <v>0.63760349337473343</v>
      </c>
      <c r="H28" s="3">
        <f t="shared" si="4"/>
        <v>1.8919413919413919</v>
      </c>
      <c r="I28" s="3">
        <f t="shared" si="5"/>
        <v>0.49588714915876064</v>
      </c>
      <c r="J28" s="3">
        <f t="shared" si="6"/>
        <v>0.63760349337473332</v>
      </c>
      <c r="K28" s="3">
        <f t="shared" si="7"/>
        <v>0.50908126271111509</v>
      </c>
      <c r="L28" s="3">
        <f t="shared" si="8"/>
        <v>1.8919413919413917</v>
      </c>
    </row>
    <row r="29" spans="1:12" x14ac:dyDescent="0.2">
      <c r="A29" s="2">
        <v>1846</v>
      </c>
      <c r="B29" s="3">
        <f t="shared" si="0"/>
        <v>6.9402224691196386</v>
      </c>
      <c r="C29" s="2">
        <v>1033</v>
      </c>
      <c r="D29" s="3">
        <f t="shared" si="1"/>
        <v>0.19777015656263994</v>
      </c>
      <c r="E29" s="3">
        <f t="shared" si="2"/>
        <v>-0.31845349933486233</v>
      </c>
      <c r="G29" s="3">
        <f t="shared" si="3"/>
        <v>0.72318519577384066</v>
      </c>
      <c r="H29" s="3">
        <f t="shared" si="4"/>
        <v>2.0609874152952568</v>
      </c>
      <c r="I29" s="3">
        <f t="shared" si="5"/>
        <v>0.5624471145037192</v>
      </c>
      <c r="J29" s="3">
        <f t="shared" si="6"/>
        <v>0.72318519577384066</v>
      </c>
      <c r="K29" s="3">
        <f t="shared" si="7"/>
        <v>-1.1702216355172654</v>
      </c>
      <c r="L29" s="3">
        <f t="shared" si="8"/>
        <v>2.0609874152952559</v>
      </c>
    </row>
    <row r="30" spans="1:12" x14ac:dyDescent="0.2">
      <c r="A30" s="2">
        <v>1847</v>
      </c>
      <c r="B30" s="3">
        <f t="shared" si="0"/>
        <v>7.6634076648934792</v>
      </c>
      <c r="C30" s="2">
        <v>2129</v>
      </c>
      <c r="D30" s="3">
        <f t="shared" si="1"/>
        <v>0.76021727106635917</v>
      </c>
      <c r="E30" s="3">
        <f t="shared" si="2"/>
        <v>0.372661174827839</v>
      </c>
      <c r="G30" s="3">
        <f t="shared" si="3"/>
        <v>0.17493565066363725</v>
      </c>
      <c r="H30" s="3">
        <f t="shared" si="4"/>
        <v>1.1911695631751997</v>
      </c>
      <c r="I30" s="3">
        <f t="shared" si="5"/>
        <v>0.13605374185558305</v>
      </c>
      <c r="J30" s="3">
        <f t="shared" si="6"/>
        <v>0.17493565066363725</v>
      </c>
      <c r="K30" s="3">
        <f t="shared" si="7"/>
        <v>1.6886837261770467</v>
      </c>
      <c r="L30" s="3">
        <f t="shared" si="8"/>
        <v>1.1911695631752</v>
      </c>
    </row>
    <row r="31" spans="1:12" x14ac:dyDescent="0.2">
      <c r="A31" s="2">
        <v>1848</v>
      </c>
      <c r="B31" s="3">
        <f t="shared" si="0"/>
        <v>7.8383433155571165</v>
      </c>
      <c r="C31" s="2">
        <v>2536</v>
      </c>
      <c r="D31" s="3">
        <f t="shared" si="1"/>
        <v>0.89627101292194222</v>
      </c>
      <c r="E31" s="3">
        <f t="shared" si="2"/>
        <v>0.62930686130979097</v>
      </c>
      <c r="G31" s="3">
        <f t="shared" si="3"/>
        <v>-0.97453992410416213</v>
      </c>
      <c r="H31" s="3">
        <f t="shared" si="4"/>
        <v>0.37736593059936907</v>
      </c>
      <c r="I31" s="3">
        <f t="shared" si="5"/>
        <v>-0.75793471918979038</v>
      </c>
      <c r="J31" s="3">
        <f t="shared" si="6"/>
        <v>-0.97453992410416213</v>
      </c>
      <c r="K31" s="3">
        <f t="shared" si="7"/>
        <v>-0.58219214204095981</v>
      </c>
      <c r="L31" s="3">
        <f t="shared" si="8"/>
        <v>0.37736593059936913</v>
      </c>
    </row>
    <row r="32" spans="1:12" x14ac:dyDescent="0.2">
      <c r="A32" s="2">
        <v>1849</v>
      </c>
      <c r="B32" s="3">
        <f t="shared" si="0"/>
        <v>6.8638033914529544</v>
      </c>
      <c r="C32" s="2">
        <v>957</v>
      </c>
      <c r="D32" s="3">
        <f t="shared" si="1"/>
        <v>0.13833629373215181</v>
      </c>
      <c r="E32" s="3">
        <f t="shared" si="2"/>
        <v>-0.36637750958702042</v>
      </c>
      <c r="G32" s="3">
        <f t="shared" si="3"/>
        <v>-0.97492543312007385</v>
      </c>
      <c r="H32" s="3">
        <f t="shared" si="4"/>
        <v>0.37722048066875652</v>
      </c>
      <c r="I32" s="3">
        <f t="shared" si="5"/>
        <v>-0.75823454340477969</v>
      </c>
      <c r="J32" s="3">
        <f t="shared" si="6"/>
        <v>-0.97492543312007396</v>
      </c>
      <c r="K32" s="3">
        <f t="shared" si="7"/>
        <v>2.0257865813152969</v>
      </c>
      <c r="L32" s="3">
        <f t="shared" si="8"/>
        <v>0.3772204806687563</v>
      </c>
    </row>
    <row r="33" spans="1:12" x14ac:dyDescent="0.2">
      <c r="A33" s="2">
        <v>1850</v>
      </c>
      <c r="B33" s="3">
        <f t="shared" si="0"/>
        <v>5.8888779583328805</v>
      </c>
      <c r="C33" s="2">
        <v>361</v>
      </c>
      <c r="D33" s="3">
        <f t="shared" si="1"/>
        <v>-0.61989824967262785</v>
      </c>
      <c r="E33" s="3">
        <f t="shared" si="2"/>
        <v>-0.74220264261710256</v>
      </c>
      <c r="G33" s="3">
        <f t="shared" si="3"/>
        <v>4.3367229115130357E-2</v>
      </c>
      <c r="H33" s="3">
        <f t="shared" si="4"/>
        <v>1.0443213296398892</v>
      </c>
      <c r="I33" s="3">
        <f t="shared" si="5"/>
        <v>3.3728252489635735E-2</v>
      </c>
      <c r="J33" s="3">
        <f t="shared" si="6"/>
        <v>4.336722911513035E-2</v>
      </c>
      <c r="K33" s="3">
        <f t="shared" si="7"/>
        <v>0.98640631986883287</v>
      </c>
      <c r="L33" s="3">
        <f t="shared" si="8"/>
        <v>1.0443213296398897</v>
      </c>
    </row>
    <row r="34" spans="1:12" x14ac:dyDescent="0.2">
      <c r="A34" s="2">
        <v>1851</v>
      </c>
      <c r="B34" s="3">
        <f t="shared" si="0"/>
        <v>5.9322451874480109</v>
      </c>
      <c r="C34" s="2">
        <v>377</v>
      </c>
      <c r="D34" s="3">
        <f t="shared" si="1"/>
        <v>-0.58616999718299212</v>
      </c>
      <c r="E34" s="3">
        <f t="shared" si="2"/>
        <v>-0.73211337730085868</v>
      </c>
      <c r="G34" s="3">
        <f t="shared" si="3"/>
        <v>-0.51614478524359075</v>
      </c>
      <c r="H34" s="3">
        <f t="shared" si="4"/>
        <v>0.59681697612732099</v>
      </c>
      <c r="I34" s="3">
        <f t="shared" si="5"/>
        <v>-0.40142434721131282</v>
      </c>
      <c r="J34" s="3">
        <f t="shared" si="6"/>
        <v>-0.51614478524359075</v>
      </c>
      <c r="K34" s="3">
        <f t="shared" si="7"/>
        <v>1.1309196409682978</v>
      </c>
      <c r="L34" s="3">
        <f t="shared" si="8"/>
        <v>0.59681697612732088</v>
      </c>
    </row>
    <row r="35" spans="1:12" x14ac:dyDescent="0.2">
      <c r="A35" s="2">
        <v>1852</v>
      </c>
      <c r="B35" s="3">
        <f t="shared" si="0"/>
        <v>5.4161004022044201</v>
      </c>
      <c r="C35" s="2">
        <v>225</v>
      </c>
      <c r="D35" s="3">
        <f t="shared" si="1"/>
        <v>-0.98759434439430493</v>
      </c>
      <c r="E35" s="3">
        <f t="shared" si="2"/>
        <v>-0.82796139780517497</v>
      </c>
      <c r="G35" s="3">
        <f t="shared" si="3"/>
        <v>0.47000362924573569</v>
      </c>
      <c r="H35" s="3">
        <f t="shared" si="4"/>
        <v>1.6</v>
      </c>
      <c r="I35" s="3">
        <f t="shared" si="5"/>
        <v>0.3655387121035728</v>
      </c>
      <c r="J35" s="3">
        <f t="shared" si="6"/>
        <v>0.47000362924573563</v>
      </c>
      <c r="K35" s="3">
        <f t="shared" si="7"/>
        <v>0.8971833996953581</v>
      </c>
      <c r="L35" s="3">
        <f t="shared" si="8"/>
        <v>1.6</v>
      </c>
    </row>
    <row r="36" spans="1:12" x14ac:dyDescent="0.2">
      <c r="A36" s="2">
        <v>1853</v>
      </c>
      <c r="B36" s="3">
        <f t="shared" si="0"/>
        <v>5.8861040314501558</v>
      </c>
      <c r="C36" s="2">
        <v>360</v>
      </c>
      <c r="D36" s="3">
        <f t="shared" si="1"/>
        <v>-0.62205563229073213</v>
      </c>
      <c r="E36" s="3">
        <f t="shared" si="2"/>
        <v>-0.74283322169936772</v>
      </c>
      <c r="G36" s="3">
        <f t="shared" si="3"/>
        <v>0.70830942829962229</v>
      </c>
      <c r="H36" s="3">
        <f t="shared" si="4"/>
        <v>2.0305555555555554</v>
      </c>
      <c r="I36" s="3">
        <f t="shared" si="5"/>
        <v>0.55087769557645605</v>
      </c>
      <c r="J36" s="3">
        <f t="shared" si="6"/>
        <v>0.70830942829962229</v>
      </c>
      <c r="K36" s="3">
        <f t="shared" si="7"/>
        <v>0.68506411306536397</v>
      </c>
      <c r="L36" s="3">
        <f t="shared" si="8"/>
        <v>2.0305555555555546</v>
      </c>
    </row>
    <row r="37" spans="1:12" x14ac:dyDescent="0.2">
      <c r="A37" s="2">
        <v>1854</v>
      </c>
      <c r="B37" s="3">
        <f t="shared" si="0"/>
        <v>6.5944134597497781</v>
      </c>
      <c r="C37" s="2">
        <v>731</v>
      </c>
      <c r="D37" s="3">
        <f t="shared" si="1"/>
        <v>-7.1177936714276024E-2</v>
      </c>
      <c r="E37" s="3">
        <f t="shared" si="2"/>
        <v>-0.50888838217896426</v>
      </c>
      <c r="G37" s="3">
        <f t="shared" si="3"/>
        <v>0.80681780466323705</v>
      </c>
      <c r="H37" s="3">
        <f t="shared" si="4"/>
        <v>2.2407660738714092</v>
      </c>
      <c r="I37" s="3">
        <f t="shared" si="5"/>
        <v>0.6274911997852568</v>
      </c>
      <c r="J37" s="3">
        <f t="shared" si="6"/>
        <v>0.80681780466323716</v>
      </c>
      <c r="K37" s="3">
        <f t="shared" si="7"/>
        <v>-0.12389130434782615</v>
      </c>
      <c r="L37" s="3">
        <f t="shared" si="8"/>
        <v>2.240766073871411</v>
      </c>
    </row>
    <row r="38" spans="1:12" x14ac:dyDescent="0.2">
      <c r="A38" s="2">
        <v>1855</v>
      </c>
      <c r="B38" s="3">
        <f t="shared" si="0"/>
        <v>7.4012312644130152</v>
      </c>
      <c r="C38" s="2">
        <v>1638</v>
      </c>
      <c r="D38" s="3">
        <f t="shared" si="1"/>
        <v>0.55631326307098072</v>
      </c>
      <c r="E38" s="3">
        <f t="shared" si="2"/>
        <v>6.304684543560693E-2</v>
      </c>
      <c r="G38" s="3">
        <f t="shared" si="3"/>
        <v>0.5089924426843293</v>
      </c>
      <c r="H38" s="3">
        <f t="shared" si="4"/>
        <v>1.6636141636141637</v>
      </c>
      <c r="I38" s="3">
        <f t="shared" si="5"/>
        <v>0.39586171338265141</v>
      </c>
      <c r="J38" s="3">
        <f t="shared" si="6"/>
        <v>0.50899244268432942</v>
      </c>
      <c r="K38" s="3">
        <f t="shared" si="7"/>
        <v>11.871907352167042</v>
      </c>
      <c r="L38" s="3">
        <f t="shared" si="8"/>
        <v>1.663614163614163</v>
      </c>
    </row>
    <row r="39" spans="1:12" x14ac:dyDescent="0.2">
      <c r="A39" s="2">
        <v>1856</v>
      </c>
      <c r="B39" s="3">
        <f t="shared" si="0"/>
        <v>7.9102237070973445</v>
      </c>
      <c r="C39" s="2">
        <v>2725</v>
      </c>
      <c r="D39" s="3">
        <f t="shared" si="1"/>
        <v>0.95217497645363214</v>
      </c>
      <c r="E39" s="3">
        <f t="shared" si="2"/>
        <v>0.74848630785792103</v>
      </c>
      <c r="G39" s="3">
        <f t="shared" si="3"/>
        <v>5.2191973023719918E-2</v>
      </c>
      <c r="H39" s="3">
        <f t="shared" si="4"/>
        <v>1.0535779816513762</v>
      </c>
      <c r="I39" s="3">
        <f t="shared" si="5"/>
        <v>4.0591572945621213E-2</v>
      </c>
      <c r="J39" s="3">
        <f t="shared" si="6"/>
        <v>5.2191973023719897E-2</v>
      </c>
      <c r="K39" s="3">
        <f t="shared" si="7"/>
        <v>1.1230009754943984</v>
      </c>
      <c r="L39" s="3">
        <f t="shared" si="8"/>
        <v>1.0535779816513766</v>
      </c>
    </row>
    <row r="40" spans="1:12" x14ac:dyDescent="0.2">
      <c r="A40" s="2">
        <v>1857</v>
      </c>
      <c r="B40" s="3">
        <f t="shared" si="0"/>
        <v>7.9624156801210644</v>
      </c>
      <c r="C40" s="2">
        <v>2871</v>
      </c>
      <c r="D40" s="3">
        <f t="shared" si="1"/>
        <v>0.99276654939925335</v>
      </c>
      <c r="E40" s="3">
        <f t="shared" si="2"/>
        <v>0.84055085386864592</v>
      </c>
      <c r="G40" s="3">
        <f t="shared" si="3"/>
        <v>-0.30371612185276486</v>
      </c>
      <c r="H40" s="3">
        <f t="shared" si="4"/>
        <v>0.73807035876001392</v>
      </c>
      <c r="I40" s="3">
        <f t="shared" si="5"/>
        <v>-0.23621094204169646</v>
      </c>
      <c r="J40" s="3">
        <f t="shared" si="6"/>
        <v>-0.30371612185276486</v>
      </c>
      <c r="K40" s="3">
        <f t="shared" si="7"/>
        <v>0.43585153987891545</v>
      </c>
      <c r="L40" s="3">
        <f t="shared" si="8"/>
        <v>0.73807035876001392</v>
      </c>
    </row>
    <row r="41" spans="1:12" x14ac:dyDescent="0.2">
      <c r="A41" s="2">
        <v>1858</v>
      </c>
      <c r="B41" s="3">
        <f t="shared" si="0"/>
        <v>7.6586995582682995</v>
      </c>
      <c r="C41" s="2">
        <v>2119</v>
      </c>
      <c r="D41" s="3">
        <f t="shared" si="1"/>
        <v>0.75655560735755689</v>
      </c>
      <c r="E41" s="3">
        <f t="shared" si="2"/>
        <v>0.36635538400518658</v>
      </c>
      <c r="G41" s="3">
        <f t="shared" si="3"/>
        <v>-1.1307416406457493</v>
      </c>
      <c r="H41" s="3">
        <f t="shared" si="4"/>
        <v>0.32279377064653136</v>
      </c>
      <c r="I41" s="3">
        <f t="shared" si="5"/>
        <v>-0.87941840727239096</v>
      </c>
      <c r="J41" s="3">
        <f t="shared" si="6"/>
        <v>-1.1307416406457496</v>
      </c>
      <c r="K41" s="3">
        <f t="shared" si="7"/>
        <v>-1.469954100736804</v>
      </c>
      <c r="L41" s="3">
        <f t="shared" si="8"/>
        <v>0.32279377064653109</v>
      </c>
    </row>
    <row r="42" spans="1:12" x14ac:dyDescent="0.2">
      <c r="A42" s="2">
        <v>1859</v>
      </c>
      <c r="B42" s="3">
        <f t="shared" si="0"/>
        <v>6.5279579176225502</v>
      </c>
      <c r="C42" s="2">
        <v>684</v>
      </c>
      <c r="D42" s="3">
        <f t="shared" si="1"/>
        <v>-0.12286279991483401</v>
      </c>
      <c r="E42" s="3">
        <f t="shared" si="2"/>
        <v>-0.53852559904543051</v>
      </c>
      <c r="G42" s="3">
        <f t="shared" si="3"/>
        <v>-0.82751434423186332</v>
      </c>
      <c r="H42" s="3">
        <f t="shared" si="4"/>
        <v>0.4371345029239766</v>
      </c>
      <c r="I42" s="3">
        <f t="shared" si="5"/>
        <v>-0.6435876423405138</v>
      </c>
      <c r="J42" s="3">
        <f t="shared" si="6"/>
        <v>-0.82751434423186343</v>
      </c>
      <c r="K42" s="3">
        <f t="shared" si="7"/>
        <v>1.4508104110602107</v>
      </c>
      <c r="L42" s="3">
        <f t="shared" si="8"/>
        <v>0.43713450292397688</v>
      </c>
    </row>
    <row r="43" spans="1:12" x14ac:dyDescent="0.2">
      <c r="A43" s="2">
        <v>1860</v>
      </c>
      <c r="B43" s="3">
        <f t="shared" si="0"/>
        <v>5.7004435733906869</v>
      </c>
      <c r="C43" s="2">
        <v>299</v>
      </c>
      <c r="D43" s="3">
        <f t="shared" si="1"/>
        <v>-0.76645044225534775</v>
      </c>
      <c r="E43" s="3">
        <f t="shared" si="2"/>
        <v>-0.78129854571754731</v>
      </c>
      <c r="G43" s="3">
        <f t="shared" si="3"/>
        <v>-0.23661176836507636</v>
      </c>
      <c r="H43" s="3">
        <f t="shared" si="4"/>
        <v>0.78929765886287628</v>
      </c>
      <c r="I43" s="3">
        <f t="shared" si="5"/>
        <v>-0.18402147493099097</v>
      </c>
      <c r="J43" s="3">
        <f t="shared" si="6"/>
        <v>-0.23661176836507639</v>
      </c>
      <c r="K43" s="3">
        <f t="shared" si="7"/>
        <v>1.0508467376529225</v>
      </c>
      <c r="L43" s="3">
        <f t="shared" si="8"/>
        <v>0.78929765886287628</v>
      </c>
    </row>
    <row r="44" spans="1:12" x14ac:dyDescent="0.2">
      <c r="A44" s="2">
        <v>1861</v>
      </c>
      <c r="B44" s="3">
        <f t="shared" si="0"/>
        <v>5.4638318050256105</v>
      </c>
      <c r="C44" s="2">
        <v>236</v>
      </c>
      <c r="D44" s="3">
        <f t="shared" si="1"/>
        <v>-0.95047191718633872</v>
      </c>
      <c r="E44" s="3">
        <f t="shared" si="2"/>
        <v>-0.82102502790025733</v>
      </c>
      <c r="G44" s="3">
        <f t="shared" si="3"/>
        <v>3.7426405519116912E-2</v>
      </c>
      <c r="H44" s="3">
        <f t="shared" si="4"/>
        <v>1.0381355932203389</v>
      </c>
      <c r="I44" s="3">
        <f t="shared" si="5"/>
        <v>2.9107860494777649E-2</v>
      </c>
      <c r="J44" s="3">
        <f t="shared" si="6"/>
        <v>3.7426405519116974E-2</v>
      </c>
      <c r="K44" s="3">
        <f t="shared" si="7"/>
        <v>0.99308765074445859</v>
      </c>
      <c r="L44" s="3">
        <f t="shared" si="8"/>
        <v>1.0381355932203391</v>
      </c>
    </row>
    <row r="45" spans="1:12" x14ac:dyDescent="0.2">
      <c r="A45" s="2">
        <v>1862</v>
      </c>
      <c r="B45" s="3">
        <f t="shared" si="0"/>
        <v>5.5012582105447274</v>
      </c>
      <c r="C45" s="2">
        <v>245</v>
      </c>
      <c r="D45" s="3">
        <f t="shared" si="1"/>
        <v>-0.92136405669156107</v>
      </c>
      <c r="E45" s="3">
        <f t="shared" si="2"/>
        <v>-0.81534981615987012</v>
      </c>
      <c r="G45" s="3">
        <f t="shared" si="3"/>
        <v>0.81228983573236757</v>
      </c>
      <c r="H45" s="3">
        <f t="shared" si="4"/>
        <v>2.2530612244897958</v>
      </c>
      <c r="I45" s="3">
        <f t="shared" si="5"/>
        <v>0.63174699498583997</v>
      </c>
      <c r="J45" s="3">
        <f t="shared" si="6"/>
        <v>0.81228983573236757</v>
      </c>
      <c r="K45" s="3">
        <f t="shared" si="7"/>
        <v>0.76257089359854546</v>
      </c>
      <c r="L45" s="3">
        <f t="shared" si="8"/>
        <v>2.2530612244897941</v>
      </c>
    </row>
    <row r="46" spans="1:12" x14ac:dyDescent="0.2">
      <c r="A46" s="2">
        <v>1863</v>
      </c>
      <c r="B46" s="3">
        <f t="shared" si="0"/>
        <v>6.313548046277095</v>
      </c>
      <c r="C46" s="2">
        <v>552</v>
      </c>
      <c r="D46" s="3">
        <f t="shared" si="1"/>
        <v>-0.2896170617057211</v>
      </c>
      <c r="E46" s="3">
        <f t="shared" si="2"/>
        <v>-0.62176203790444196</v>
      </c>
      <c r="G46" s="3">
        <f t="shared" si="3"/>
        <v>1.0784835212374961</v>
      </c>
      <c r="H46" s="3">
        <f t="shared" si="4"/>
        <v>2.9402173913043477</v>
      </c>
      <c r="I46" s="3">
        <f t="shared" si="5"/>
        <v>0.83877538990653955</v>
      </c>
      <c r="J46" s="3">
        <f t="shared" si="6"/>
        <v>1.0784835212374961</v>
      </c>
      <c r="K46" s="3">
        <f t="shared" si="7"/>
        <v>-8.6187570058537832E-2</v>
      </c>
      <c r="L46" s="3">
        <f t="shared" si="8"/>
        <v>2.9402173913043486</v>
      </c>
    </row>
    <row r="47" spans="1:12" x14ac:dyDescent="0.2">
      <c r="A47" s="2">
        <v>1864</v>
      </c>
      <c r="B47" s="3">
        <f t="shared" si="0"/>
        <v>7.3920315675145911</v>
      </c>
      <c r="C47" s="2">
        <v>1623</v>
      </c>
      <c r="D47" s="3">
        <f t="shared" si="1"/>
        <v>0.54915832820081845</v>
      </c>
      <c r="E47" s="3">
        <f t="shared" si="2"/>
        <v>5.3588159201628349E-2</v>
      </c>
      <c r="G47" s="3">
        <f t="shared" si="3"/>
        <v>0.71297397003265495</v>
      </c>
      <c r="H47" s="3">
        <f t="shared" si="4"/>
        <v>2.0400492914356132</v>
      </c>
      <c r="I47" s="3">
        <f t="shared" si="5"/>
        <v>0.55450547730312583</v>
      </c>
      <c r="J47" s="3">
        <f t="shared" si="6"/>
        <v>0.71297397003265506</v>
      </c>
      <c r="K47" s="3">
        <f t="shared" si="7"/>
        <v>20.862923203963661</v>
      </c>
      <c r="L47" s="3">
        <f t="shared" si="8"/>
        <v>2.0400492914356132</v>
      </c>
    </row>
    <row r="48" spans="1:12" x14ac:dyDescent="0.2">
      <c r="A48" s="2">
        <v>1865</v>
      </c>
      <c r="B48" s="3">
        <f t="shared" si="0"/>
        <v>8.1050055375472461</v>
      </c>
      <c r="C48" s="2">
        <v>3311</v>
      </c>
      <c r="D48" s="3">
        <f t="shared" si="1"/>
        <v>1.1036638055039443</v>
      </c>
      <c r="E48" s="3">
        <f t="shared" si="2"/>
        <v>1.1180056500653508</v>
      </c>
      <c r="G48" s="3">
        <f t="shared" si="3"/>
        <v>0.70798669442272022</v>
      </c>
      <c r="H48" s="3">
        <f t="shared" si="4"/>
        <v>2.0299003322259135</v>
      </c>
      <c r="I48" s="3">
        <f t="shared" si="5"/>
        <v>0.55062669384290697</v>
      </c>
      <c r="J48" s="3">
        <f t="shared" si="6"/>
        <v>0.70798669442272</v>
      </c>
      <c r="K48" s="3">
        <f t="shared" si="7"/>
        <v>2.9233128834355826</v>
      </c>
      <c r="L48" s="3">
        <f t="shared" si="8"/>
        <v>2.0299003322259144</v>
      </c>
    </row>
    <row r="49" spans="1:12" x14ac:dyDescent="0.2">
      <c r="A49" s="2">
        <v>1866</v>
      </c>
      <c r="B49" s="3">
        <f t="shared" si="0"/>
        <v>8.8129922319699663</v>
      </c>
      <c r="C49" s="2">
        <v>6721</v>
      </c>
      <c r="D49" s="3">
        <f t="shared" si="1"/>
        <v>1.6542904993468512</v>
      </c>
      <c r="E49" s="3">
        <f t="shared" si="2"/>
        <v>3.2682803205898137</v>
      </c>
      <c r="G49" s="3">
        <f t="shared" si="3"/>
        <v>-0.45737723620978343</v>
      </c>
      <c r="H49" s="3">
        <f t="shared" si="4"/>
        <v>0.63294152655854785</v>
      </c>
      <c r="I49" s="3">
        <f t="shared" si="5"/>
        <v>-0.35571871250850085</v>
      </c>
      <c r="J49" s="3">
        <f t="shared" si="6"/>
        <v>-0.45737723620978349</v>
      </c>
      <c r="K49" s="3">
        <f t="shared" si="7"/>
        <v>0.5240192262126393</v>
      </c>
      <c r="L49" s="3">
        <f t="shared" si="8"/>
        <v>0.63294152655854774</v>
      </c>
    </row>
    <row r="50" spans="1:12" x14ac:dyDescent="0.2">
      <c r="A50" s="2">
        <v>1867</v>
      </c>
      <c r="B50" s="3">
        <f t="shared" si="0"/>
        <v>8.3556149957601829</v>
      </c>
      <c r="C50" s="2">
        <v>4254</v>
      </c>
      <c r="D50" s="3">
        <f t="shared" si="1"/>
        <v>1.2985717868383504</v>
      </c>
      <c r="E50" s="3">
        <f t="shared" si="2"/>
        <v>1.7126417246414707</v>
      </c>
      <c r="G50" s="3">
        <f t="shared" si="3"/>
        <v>-1.8232807035378338</v>
      </c>
      <c r="H50" s="3">
        <f t="shared" si="4"/>
        <v>0.1614950634696756</v>
      </c>
      <c r="I50" s="3">
        <f t="shared" si="5"/>
        <v>-1.4180309229613526</v>
      </c>
      <c r="J50" s="3">
        <f t="shared" si="6"/>
        <v>-1.8232807035378338</v>
      </c>
      <c r="K50" s="3">
        <f t="shared" si="7"/>
        <v>-0.31333690758408639</v>
      </c>
      <c r="L50" s="3">
        <f t="shared" si="8"/>
        <v>0.16149506346967549</v>
      </c>
    </row>
    <row r="51" spans="1:12" x14ac:dyDescent="0.2">
      <c r="A51" s="2">
        <v>1868</v>
      </c>
      <c r="B51" s="3">
        <f t="shared" si="0"/>
        <v>6.5323342922223491</v>
      </c>
      <c r="C51" s="2">
        <v>687</v>
      </c>
      <c r="D51" s="3">
        <f t="shared" si="1"/>
        <v>-0.11945913612300216</v>
      </c>
      <c r="E51" s="3">
        <f t="shared" si="2"/>
        <v>-0.53663386179863481</v>
      </c>
      <c r="G51" s="3">
        <f t="shared" si="3"/>
        <v>-0.99107074706392329</v>
      </c>
      <c r="H51" s="3">
        <f t="shared" si="4"/>
        <v>0.37117903930131002</v>
      </c>
      <c r="I51" s="3">
        <f t="shared" si="5"/>
        <v>-0.7707913342427859</v>
      </c>
      <c r="J51" s="3">
        <f t="shared" si="6"/>
        <v>-0.99107074706392317</v>
      </c>
      <c r="K51" s="3">
        <f t="shared" si="7"/>
        <v>1.5076276078172672</v>
      </c>
      <c r="L51" s="3">
        <f t="shared" si="8"/>
        <v>0.37117903930131008</v>
      </c>
    </row>
    <row r="52" spans="1:12" x14ac:dyDescent="0.2">
      <c r="A52" s="2">
        <v>1869</v>
      </c>
      <c r="B52" s="3">
        <f t="shared" si="0"/>
        <v>5.5412635451584258</v>
      </c>
      <c r="C52" s="2">
        <v>255</v>
      </c>
      <c r="D52" s="3">
        <f t="shared" si="1"/>
        <v>-0.89025047036578808</v>
      </c>
      <c r="E52" s="3">
        <f t="shared" si="2"/>
        <v>-0.80904402533721775</v>
      </c>
      <c r="G52" s="3">
        <f t="shared" si="3"/>
        <v>0.61783184333350682</v>
      </c>
      <c r="H52" s="3">
        <f t="shared" si="4"/>
        <v>1.8549019607843138</v>
      </c>
      <c r="I52" s="3">
        <f t="shared" si="5"/>
        <v>0.48051002642498319</v>
      </c>
      <c r="J52" s="3">
        <f t="shared" si="6"/>
        <v>0.61783184333350682</v>
      </c>
      <c r="K52" s="3">
        <f t="shared" si="7"/>
        <v>0.83008805994639834</v>
      </c>
      <c r="L52" s="3">
        <f t="shared" si="8"/>
        <v>1.8549019607843138</v>
      </c>
    </row>
    <row r="53" spans="1:12" x14ac:dyDescent="0.2">
      <c r="A53" s="2">
        <v>1870</v>
      </c>
      <c r="B53" s="3">
        <f t="shared" si="0"/>
        <v>6.1590953884919326</v>
      </c>
      <c r="C53" s="2">
        <v>473</v>
      </c>
      <c r="D53" s="3">
        <f t="shared" si="1"/>
        <v>-0.40974044394080489</v>
      </c>
      <c r="E53" s="3">
        <f t="shared" si="2"/>
        <v>-0.67157778540339585</v>
      </c>
      <c r="G53" s="3">
        <f t="shared" si="3"/>
        <v>-0.27856240209123229</v>
      </c>
      <c r="H53" s="3">
        <f t="shared" si="4"/>
        <v>0.7568710359408034</v>
      </c>
      <c r="I53" s="3">
        <f t="shared" si="5"/>
        <v>-0.21664799028108894</v>
      </c>
      <c r="J53" s="3">
        <f t="shared" si="6"/>
        <v>-0.27856240209123234</v>
      </c>
      <c r="K53" s="3">
        <f t="shared" si="7"/>
        <v>1.1079794419003064</v>
      </c>
      <c r="L53" s="3">
        <f t="shared" si="8"/>
        <v>0.75687103594080363</v>
      </c>
    </row>
    <row r="54" spans="1:12" x14ac:dyDescent="0.2">
      <c r="A54" s="2">
        <v>1871</v>
      </c>
      <c r="B54" s="3">
        <f t="shared" si="0"/>
        <v>5.8805329864007003</v>
      </c>
      <c r="C54" s="2">
        <v>358</v>
      </c>
      <c r="D54" s="3">
        <f t="shared" si="1"/>
        <v>-0.62638843422189383</v>
      </c>
      <c r="E54" s="3">
        <f t="shared" si="2"/>
        <v>-0.74409437986389826</v>
      </c>
      <c r="G54" s="3">
        <f t="shared" si="3"/>
        <v>0.78387603394970728</v>
      </c>
      <c r="H54" s="3">
        <f t="shared" si="4"/>
        <v>2.1899441340782122</v>
      </c>
      <c r="I54" s="3">
        <f t="shared" si="5"/>
        <v>0.60964856028594649</v>
      </c>
      <c r="J54" s="3">
        <f t="shared" si="6"/>
        <v>0.78387603394970728</v>
      </c>
      <c r="K54" s="3">
        <f t="shared" si="7"/>
        <v>0.63898841825128971</v>
      </c>
      <c r="L54" s="3">
        <f t="shared" si="8"/>
        <v>2.1899441340782118</v>
      </c>
    </row>
    <row r="55" spans="1:12" x14ac:dyDescent="0.2">
      <c r="A55" s="2">
        <v>1872</v>
      </c>
      <c r="B55" s="3">
        <f t="shared" si="0"/>
        <v>6.6644090203504076</v>
      </c>
      <c r="C55" s="2">
        <v>784</v>
      </c>
      <c r="D55" s="3">
        <f t="shared" si="1"/>
        <v>-1.6739873935947305E-2</v>
      </c>
      <c r="E55" s="3">
        <f t="shared" si="2"/>
        <v>-0.47546769081890666</v>
      </c>
      <c r="G55" s="3">
        <f t="shared" si="3"/>
        <v>0.70959283899975301</v>
      </c>
      <c r="H55" s="3">
        <f t="shared" si="4"/>
        <v>2.0331632653061225</v>
      </c>
      <c r="I55" s="3">
        <f t="shared" si="5"/>
        <v>0.55187585019747165</v>
      </c>
      <c r="J55" s="3">
        <f t="shared" si="6"/>
        <v>0.70959283899975301</v>
      </c>
      <c r="K55" s="3">
        <f t="shared" si="7"/>
        <v>-7.424556178598854E-2</v>
      </c>
      <c r="L55" s="3">
        <f t="shared" si="8"/>
        <v>2.0331632653061233</v>
      </c>
    </row>
    <row r="56" spans="1:12" x14ac:dyDescent="0.2">
      <c r="A56" s="2">
        <v>1873</v>
      </c>
      <c r="B56" s="3">
        <f t="shared" si="0"/>
        <v>7.3740018593501606</v>
      </c>
      <c r="C56" s="2">
        <v>1594</v>
      </c>
      <c r="D56" s="3">
        <f t="shared" si="1"/>
        <v>0.53513597626152432</v>
      </c>
      <c r="E56" s="3">
        <f t="shared" si="2"/>
        <v>3.5301365815936431E-2</v>
      </c>
      <c r="G56" s="3">
        <f t="shared" si="3"/>
        <v>5.0163421691867605E-2</v>
      </c>
      <c r="H56" s="3">
        <f t="shared" si="4"/>
        <v>1.0514429109159347</v>
      </c>
      <c r="I56" s="3">
        <f t="shared" si="5"/>
        <v>3.9013895678594035E-2</v>
      </c>
      <c r="J56" s="3">
        <f t="shared" si="6"/>
        <v>5.0163421691867625E-2</v>
      </c>
      <c r="K56" s="3">
        <f t="shared" si="7"/>
        <v>2.4647445941711057</v>
      </c>
      <c r="L56" s="3">
        <f t="shared" si="8"/>
        <v>1.0514429109159344</v>
      </c>
    </row>
    <row r="57" spans="1:12" x14ac:dyDescent="0.2">
      <c r="A57" s="2">
        <v>1874</v>
      </c>
      <c r="B57" s="3">
        <f t="shared" si="0"/>
        <v>7.4241652810420282</v>
      </c>
      <c r="C57" s="2">
        <v>1676</v>
      </c>
      <c r="D57" s="3">
        <f t="shared" si="1"/>
        <v>0.57414987194011835</v>
      </c>
      <c r="E57" s="3">
        <f t="shared" si="2"/>
        <v>8.7008850561685988E-2</v>
      </c>
      <c r="G57" s="3">
        <f t="shared" si="3"/>
        <v>0.29496455986470416</v>
      </c>
      <c r="H57" s="3">
        <f t="shared" si="4"/>
        <v>1.3430787589498807</v>
      </c>
      <c r="I57" s="3">
        <f t="shared" si="5"/>
        <v>0.22940453779510772</v>
      </c>
      <c r="J57" s="3">
        <f t="shared" si="6"/>
        <v>0.29496455986470416</v>
      </c>
      <c r="K57" s="3">
        <f t="shared" si="7"/>
        <v>5.1671964399237114</v>
      </c>
      <c r="L57" s="3">
        <f t="shared" si="8"/>
        <v>1.3430787589498809</v>
      </c>
    </row>
    <row r="58" spans="1:12" x14ac:dyDescent="0.2">
      <c r="A58" s="2">
        <v>1875</v>
      </c>
      <c r="B58" s="3">
        <f t="shared" si="0"/>
        <v>7.7191298409067324</v>
      </c>
      <c r="C58" s="2">
        <v>2251</v>
      </c>
      <c r="D58" s="3">
        <f t="shared" si="1"/>
        <v>0.80355440973522607</v>
      </c>
      <c r="E58" s="3">
        <f t="shared" si="2"/>
        <v>0.44959182286419808</v>
      </c>
      <c r="G58" s="3">
        <f t="shared" si="3"/>
        <v>-0.45650123993249103</v>
      </c>
      <c r="H58" s="3">
        <f t="shared" si="4"/>
        <v>0.63349622390048865</v>
      </c>
      <c r="I58" s="3">
        <f t="shared" si="5"/>
        <v>-0.35503741872461481</v>
      </c>
      <c r="J58" s="3">
        <f t="shared" si="6"/>
        <v>-0.45650123993249103</v>
      </c>
      <c r="K58" s="3">
        <f t="shared" si="7"/>
        <v>-0.15711122047244089</v>
      </c>
      <c r="L58" s="3">
        <f t="shared" si="8"/>
        <v>0.63349622390048865</v>
      </c>
    </row>
    <row r="59" spans="1:12" x14ac:dyDescent="0.2">
      <c r="A59" s="2">
        <v>1876</v>
      </c>
      <c r="B59" s="3">
        <f t="shared" si="0"/>
        <v>7.2626286009742413</v>
      </c>
      <c r="C59" s="2">
        <v>1426</v>
      </c>
      <c r="D59" s="3">
        <f t="shared" si="1"/>
        <v>0.44851699101061127</v>
      </c>
      <c r="E59" s="3">
        <f t="shared" si="2"/>
        <v>-7.0635920004623612E-2</v>
      </c>
      <c r="G59" s="3">
        <f t="shared" si="3"/>
        <v>-0.63458722479470797</v>
      </c>
      <c r="H59" s="3">
        <f t="shared" si="4"/>
        <v>0.53015427769985979</v>
      </c>
      <c r="I59" s="3">
        <f t="shared" si="5"/>
        <v>-0.49354128869408642</v>
      </c>
      <c r="J59" s="3">
        <f t="shared" si="6"/>
        <v>-0.63458722479470786</v>
      </c>
      <c r="K59" s="3">
        <f t="shared" si="7"/>
        <v>6.9812059514487101</v>
      </c>
      <c r="L59" s="3">
        <f t="shared" si="8"/>
        <v>0.5301542776998599</v>
      </c>
    </row>
    <row r="60" spans="1:12" x14ac:dyDescent="0.2">
      <c r="A60" s="2">
        <v>1877</v>
      </c>
      <c r="B60" s="3">
        <f t="shared" si="0"/>
        <v>6.6280413761795334</v>
      </c>
      <c r="C60" s="2">
        <v>756</v>
      </c>
      <c r="D60" s="3">
        <f t="shared" si="1"/>
        <v>-4.5024297683475184E-2</v>
      </c>
      <c r="E60" s="3">
        <f t="shared" si="2"/>
        <v>-0.49312390512233334</v>
      </c>
      <c r="G60" s="3">
        <f t="shared" si="3"/>
        <v>-0.92759780278884651</v>
      </c>
      <c r="H60" s="3">
        <f t="shared" si="4"/>
        <v>0.39550264550264552</v>
      </c>
      <c r="I60" s="3">
        <f t="shared" si="5"/>
        <v>-0.7214261445718726</v>
      </c>
      <c r="J60" s="3">
        <f t="shared" si="6"/>
        <v>-0.92759780278884651</v>
      </c>
      <c r="K60" s="3">
        <f t="shared" si="7"/>
        <v>1.584385866517106</v>
      </c>
      <c r="L60" s="3">
        <f t="shared" si="8"/>
        <v>0.39550264550264552</v>
      </c>
    </row>
    <row r="61" spans="1:12" x14ac:dyDescent="0.2">
      <c r="A61" s="2">
        <v>1878</v>
      </c>
      <c r="B61" s="3">
        <f t="shared" si="0"/>
        <v>5.7004435733906869</v>
      </c>
      <c r="C61" s="2">
        <v>299</v>
      </c>
      <c r="D61" s="3">
        <f t="shared" si="1"/>
        <v>-0.76645044225534775</v>
      </c>
      <c r="E61" s="3">
        <f t="shared" si="2"/>
        <v>-0.78129854571754731</v>
      </c>
      <c r="G61" s="3">
        <f t="shared" si="3"/>
        <v>-0.39713866533161113</v>
      </c>
      <c r="H61" s="3">
        <f t="shared" si="4"/>
        <v>0.67224080267558528</v>
      </c>
      <c r="I61" s="3">
        <f t="shared" si="5"/>
        <v>-0.30886901125597221</v>
      </c>
      <c r="J61" s="3">
        <f t="shared" si="6"/>
        <v>-0.39713866533161102</v>
      </c>
      <c r="K61" s="3">
        <f t="shared" si="7"/>
        <v>1.0790949252378794</v>
      </c>
      <c r="L61" s="3">
        <f t="shared" si="8"/>
        <v>0.67224080267558506</v>
      </c>
    </row>
    <row r="62" spans="1:12" x14ac:dyDescent="0.2">
      <c r="A62" s="2">
        <v>1879</v>
      </c>
      <c r="B62" s="3">
        <f t="shared" si="0"/>
        <v>5.3033049080590757</v>
      </c>
      <c r="C62" s="2">
        <v>201</v>
      </c>
      <c r="D62" s="3">
        <f t="shared" si="1"/>
        <v>-1.07531945351132</v>
      </c>
      <c r="E62" s="3">
        <f t="shared" si="2"/>
        <v>-0.84309529577954068</v>
      </c>
      <c r="G62" s="3">
        <f t="shared" si="3"/>
        <v>0.13041709549516423</v>
      </c>
      <c r="H62" s="3">
        <f t="shared" si="4"/>
        <v>1.1393034825870647</v>
      </c>
      <c r="I62" s="3">
        <f t="shared" si="5"/>
        <v>0.10143006172121705</v>
      </c>
      <c r="J62" s="3">
        <f t="shared" si="6"/>
        <v>0.13041709549516417</v>
      </c>
      <c r="K62" s="3">
        <f t="shared" si="7"/>
        <v>0.97905786642172943</v>
      </c>
      <c r="L62" s="3">
        <f t="shared" si="8"/>
        <v>1.1393034825870649</v>
      </c>
    </row>
    <row r="63" spans="1:12" x14ac:dyDescent="0.2">
      <c r="A63" s="2">
        <v>1880</v>
      </c>
      <c r="B63" s="3">
        <f t="shared" si="0"/>
        <v>5.43372200355424</v>
      </c>
      <c r="C63" s="2">
        <v>229</v>
      </c>
      <c r="D63" s="3">
        <f t="shared" si="1"/>
        <v>-0.97388939179010292</v>
      </c>
      <c r="E63" s="3">
        <f t="shared" si="2"/>
        <v>-0.825439081476114</v>
      </c>
      <c r="G63" s="3">
        <f t="shared" si="3"/>
        <v>0.71688076489203922</v>
      </c>
      <c r="H63" s="3">
        <f t="shared" si="4"/>
        <v>2.0480349344978164</v>
      </c>
      <c r="I63" s="3">
        <f t="shared" si="5"/>
        <v>0.55754393205643049</v>
      </c>
      <c r="J63" s="3">
        <f t="shared" si="6"/>
        <v>0.71688076489203922</v>
      </c>
      <c r="K63" s="3">
        <f t="shared" si="7"/>
        <v>0.81665639156190517</v>
      </c>
      <c r="L63" s="3">
        <f t="shared" si="8"/>
        <v>2.0480349344978155</v>
      </c>
    </row>
    <row r="64" spans="1:12" x14ac:dyDescent="0.2">
      <c r="A64" s="2">
        <v>1881</v>
      </c>
      <c r="B64" s="3">
        <f t="shared" si="0"/>
        <v>6.1506027684462792</v>
      </c>
      <c r="C64" s="2">
        <v>469</v>
      </c>
      <c r="D64" s="3">
        <f t="shared" si="1"/>
        <v>-0.41634545973367243</v>
      </c>
      <c r="E64" s="3">
        <f t="shared" si="2"/>
        <v>-0.67410010173245671</v>
      </c>
      <c r="G64" s="3">
        <f t="shared" si="3"/>
        <v>0.45062735028259748</v>
      </c>
      <c r="H64" s="3">
        <f t="shared" si="4"/>
        <v>1.5692963752665245</v>
      </c>
      <c r="I64" s="3">
        <f t="shared" si="5"/>
        <v>0.35046908366493379</v>
      </c>
      <c r="J64" s="3">
        <f t="shared" si="6"/>
        <v>0.45062735028259743</v>
      </c>
      <c r="K64" s="3">
        <f t="shared" si="7"/>
        <v>0.75023796238553198</v>
      </c>
      <c r="L64" s="3">
        <f t="shared" si="8"/>
        <v>1.5692963752665254</v>
      </c>
    </row>
    <row r="65" spans="1:12" x14ac:dyDescent="0.2">
      <c r="A65" s="2">
        <v>1882</v>
      </c>
      <c r="B65" s="3">
        <f t="shared" si="0"/>
        <v>6.6012301187288767</v>
      </c>
      <c r="C65" s="2">
        <v>736</v>
      </c>
      <c r="D65" s="3">
        <f t="shared" si="1"/>
        <v>-6.5876376068738626E-2</v>
      </c>
      <c r="E65" s="3">
        <f t="shared" si="2"/>
        <v>-0.50573548676763813</v>
      </c>
      <c r="G65" s="3">
        <f t="shared" si="3"/>
        <v>1.020454879995734</v>
      </c>
      <c r="H65" s="3">
        <f t="shared" si="4"/>
        <v>2.7744565217391304</v>
      </c>
      <c r="I65" s="3">
        <f t="shared" si="5"/>
        <v>0.79364443034634491</v>
      </c>
      <c r="J65" s="3">
        <f t="shared" si="6"/>
        <v>1.020454879995734</v>
      </c>
      <c r="K65" s="3">
        <f t="shared" si="7"/>
        <v>-0.62839330635458823</v>
      </c>
      <c r="L65" s="3">
        <f t="shared" si="8"/>
        <v>2.7744565217391286</v>
      </c>
    </row>
    <row r="66" spans="1:12" x14ac:dyDescent="0.2">
      <c r="A66" s="2">
        <v>1883</v>
      </c>
      <c r="B66" s="3">
        <f t="shared" si="0"/>
        <v>7.6216849987246107</v>
      </c>
      <c r="C66" s="2">
        <v>2042</v>
      </c>
      <c r="D66" s="3">
        <f t="shared" si="1"/>
        <v>0.72776805427760627</v>
      </c>
      <c r="E66" s="3">
        <f t="shared" si="2"/>
        <v>0.31780079467076322</v>
      </c>
      <c r="G66" s="3">
        <f t="shared" si="3"/>
        <v>0.31961057218192135</v>
      </c>
      <c r="H66" s="3">
        <f t="shared" si="4"/>
        <v>1.3765915768854065</v>
      </c>
      <c r="I66" s="3">
        <f t="shared" si="5"/>
        <v>0.24857262723174078</v>
      </c>
      <c r="J66" s="3">
        <f t="shared" si="6"/>
        <v>0.3196105721819214</v>
      </c>
      <c r="K66" s="3">
        <f t="shared" si="7"/>
        <v>2.5258467643680165</v>
      </c>
      <c r="L66" s="3">
        <f t="shared" si="8"/>
        <v>1.3765915768854069</v>
      </c>
    </row>
    <row r="67" spans="1:12" x14ac:dyDescent="0.2">
      <c r="A67" s="2">
        <v>1884</v>
      </c>
      <c r="B67" s="3">
        <f t="shared" si="0"/>
        <v>7.941295570906532</v>
      </c>
      <c r="C67" s="2">
        <v>2811</v>
      </c>
      <c r="D67" s="3">
        <f t="shared" si="1"/>
        <v>0.97634068150934705</v>
      </c>
      <c r="E67" s="3">
        <f t="shared" si="2"/>
        <v>0.8027161089327316</v>
      </c>
      <c r="G67" s="3">
        <f t="shared" si="3"/>
        <v>0.45508500029295806</v>
      </c>
      <c r="H67" s="3">
        <f t="shared" si="4"/>
        <v>1.5763073639274279</v>
      </c>
      <c r="I67" s="3">
        <f t="shared" si="5"/>
        <v>0.35393595826420154</v>
      </c>
      <c r="J67" s="3">
        <f t="shared" si="6"/>
        <v>0.45508500029295806</v>
      </c>
      <c r="K67" s="3">
        <f t="shared" si="7"/>
        <v>2.2726019845644982</v>
      </c>
      <c r="L67" s="3">
        <f t="shared" si="8"/>
        <v>1.5763073639274288</v>
      </c>
    </row>
    <row r="68" spans="1:12" x14ac:dyDescent="0.2">
      <c r="A68" s="2">
        <v>1885</v>
      </c>
      <c r="B68" s="3">
        <f t="shared" si="0"/>
        <v>8.3963805711994901</v>
      </c>
      <c r="C68" s="2">
        <v>4431</v>
      </c>
      <c r="D68" s="3">
        <f t="shared" si="1"/>
        <v>1.3302766397735486</v>
      </c>
      <c r="E68" s="3">
        <f t="shared" si="2"/>
        <v>1.8242542222024178</v>
      </c>
      <c r="G68" s="3">
        <f t="shared" si="3"/>
        <v>-0.56794421204190471</v>
      </c>
      <c r="H68" s="3">
        <f t="shared" si="4"/>
        <v>0.56668923493568046</v>
      </c>
      <c r="I68" s="3">
        <f t="shared" si="5"/>
        <v>-0.44171062285123819</v>
      </c>
      <c r="J68" s="3">
        <f t="shared" si="6"/>
        <v>-0.56794421204190471</v>
      </c>
      <c r="K68" s="3">
        <f t="shared" si="7"/>
        <v>0.33632504548211034</v>
      </c>
      <c r="L68" s="3">
        <f t="shared" si="8"/>
        <v>0.56668923493568035</v>
      </c>
    </row>
    <row r="69" spans="1:12" x14ac:dyDescent="0.2">
      <c r="A69" s="2">
        <v>1886</v>
      </c>
      <c r="B69" s="3">
        <f t="shared" ref="B69:B117" si="9">LN(C69)</f>
        <v>7.8284363591575854</v>
      </c>
      <c r="C69" s="2">
        <v>2511</v>
      </c>
      <c r="D69" s="3">
        <f t="shared" ref="D69:D117" si="10">(B69-$O$4)/$O$5</f>
        <v>0.88856601692231041</v>
      </c>
      <c r="E69" s="3">
        <f t="shared" ref="E69:E117" si="11">(C69-$P$4)/$P$5</f>
        <v>0.61354238425315999</v>
      </c>
      <c r="G69" s="3">
        <f t="shared" ref="G69:G116" si="12">B70-B69</f>
        <v>-1.8648570155391395</v>
      </c>
      <c r="H69" s="3">
        <f t="shared" ref="H69:H116" si="13">C70/C69</f>
        <v>0.15491835921943448</v>
      </c>
      <c r="I69" s="3">
        <f t="shared" ref="I69:I116" si="14">D70-D69</f>
        <v>-1.4503663148547368</v>
      </c>
      <c r="J69" s="3">
        <f t="shared" ref="J69:J116" si="15">I69*$O$5</f>
        <v>-1.8648570155391397</v>
      </c>
      <c r="K69" s="3">
        <f t="shared" ref="K69:K116" si="16">E70/E69</f>
        <v>-1.1809231878831592</v>
      </c>
      <c r="L69" s="3">
        <f t="shared" ref="L69:L116" si="17">EXP(I69*$O$5)</f>
        <v>0.15491835921943434</v>
      </c>
    </row>
    <row r="70" spans="1:12" x14ac:dyDescent="0.2">
      <c r="A70" s="2">
        <v>1887</v>
      </c>
      <c r="B70" s="3">
        <f t="shared" si="9"/>
        <v>5.9635793436184459</v>
      </c>
      <c r="C70" s="2">
        <v>389</v>
      </c>
      <c r="D70" s="3">
        <f t="shared" si="10"/>
        <v>-0.56180029793242625</v>
      </c>
      <c r="E70" s="3">
        <f t="shared" si="11"/>
        <v>-0.72454642831367588</v>
      </c>
      <c r="G70" s="3">
        <f t="shared" si="12"/>
        <v>-1.6731199024700549</v>
      </c>
      <c r="H70" s="3">
        <f t="shared" si="13"/>
        <v>0.18766066838046272</v>
      </c>
      <c r="I70" s="3">
        <f t="shared" si="14"/>
        <v>-1.3012454719237856</v>
      </c>
      <c r="J70" s="3">
        <f t="shared" si="15"/>
        <v>-1.6731199024700549</v>
      </c>
      <c r="K70" s="3">
        <f t="shared" si="16"/>
        <v>1.2750175588603536</v>
      </c>
      <c r="L70" s="3">
        <f t="shared" si="17"/>
        <v>0.18766066838046278</v>
      </c>
    </row>
    <row r="71" spans="1:12" x14ac:dyDescent="0.2">
      <c r="A71" s="2">
        <v>1888</v>
      </c>
      <c r="B71" s="3">
        <f t="shared" si="9"/>
        <v>4.290459441148391</v>
      </c>
      <c r="C71" s="2">
        <v>73</v>
      </c>
      <c r="D71" s="3">
        <f t="shared" si="10"/>
        <v>-1.8630457698562117</v>
      </c>
      <c r="E71" s="3">
        <f t="shared" si="11"/>
        <v>-0.92380941830949115</v>
      </c>
      <c r="G71" s="3">
        <f t="shared" si="12"/>
        <v>-0.62689779501874465</v>
      </c>
      <c r="H71" s="3">
        <f t="shared" si="13"/>
        <v>0.53424657534246578</v>
      </c>
      <c r="I71" s="3">
        <f t="shared" si="14"/>
        <v>-0.4875609428366996</v>
      </c>
      <c r="J71" s="3">
        <f t="shared" si="15"/>
        <v>-0.62689779501874454</v>
      </c>
      <c r="K71" s="3">
        <f t="shared" si="16"/>
        <v>1.0232079132038416</v>
      </c>
      <c r="L71" s="3">
        <f t="shared" si="17"/>
        <v>0.53424657534246589</v>
      </c>
    </row>
    <row r="72" spans="1:12" x14ac:dyDescent="0.2">
      <c r="A72" s="2">
        <v>1889</v>
      </c>
      <c r="B72" s="3">
        <f t="shared" si="9"/>
        <v>3.6635616461296463</v>
      </c>
      <c r="C72" s="2">
        <v>39</v>
      </c>
      <c r="D72" s="3">
        <f t="shared" si="10"/>
        <v>-2.3506067126929113</v>
      </c>
      <c r="E72" s="3">
        <f t="shared" si="11"/>
        <v>-0.94524910710650922</v>
      </c>
      <c r="G72" s="3">
        <f t="shared" si="12"/>
        <v>0.22825865198098017</v>
      </c>
      <c r="H72" s="3">
        <f t="shared" si="13"/>
        <v>1.2564102564102564</v>
      </c>
      <c r="I72" s="3">
        <f t="shared" si="14"/>
        <v>0.17752495614879793</v>
      </c>
      <c r="J72" s="3">
        <f t="shared" si="15"/>
        <v>0.22825865198098008</v>
      </c>
      <c r="K72" s="3">
        <f t="shared" si="16"/>
        <v>0.99332896399981274</v>
      </c>
      <c r="L72" s="3">
        <f t="shared" si="17"/>
        <v>1.2564102564102564</v>
      </c>
    </row>
    <row r="73" spans="1:12" x14ac:dyDescent="0.2">
      <c r="A73" s="2">
        <v>1890</v>
      </c>
      <c r="B73" s="3">
        <f t="shared" si="9"/>
        <v>3.8918202981106265</v>
      </c>
      <c r="C73" s="2">
        <v>49</v>
      </c>
      <c r="D73" s="3">
        <f t="shared" si="10"/>
        <v>-2.1730817565441134</v>
      </c>
      <c r="E73" s="3">
        <f t="shared" si="11"/>
        <v>-0.93894331628385685</v>
      </c>
      <c r="G73" s="3">
        <f t="shared" si="12"/>
        <v>0.18571714579509324</v>
      </c>
      <c r="H73" s="3">
        <f t="shared" si="13"/>
        <v>1.2040816326530612</v>
      </c>
      <c r="I73" s="3">
        <f t="shared" si="14"/>
        <v>0.14443889805369148</v>
      </c>
      <c r="J73" s="3">
        <f t="shared" si="15"/>
        <v>0.18571714579509316</v>
      </c>
      <c r="K73" s="3">
        <f t="shared" si="16"/>
        <v>0.99328416240544815</v>
      </c>
      <c r="L73" s="3">
        <f t="shared" si="17"/>
        <v>1.2040816326530617</v>
      </c>
    </row>
    <row r="74" spans="1:12" x14ac:dyDescent="0.2">
      <c r="A74" s="2">
        <v>1891</v>
      </c>
      <c r="B74" s="3">
        <f t="shared" si="9"/>
        <v>4.0775374439057197</v>
      </c>
      <c r="C74" s="2">
        <v>59</v>
      </c>
      <c r="D74" s="3">
        <f t="shared" si="10"/>
        <v>-2.0286428584904219</v>
      </c>
      <c r="E74" s="3">
        <f t="shared" si="11"/>
        <v>-0.93263752546120449</v>
      </c>
      <c r="G74" s="3">
        <f t="shared" si="12"/>
        <v>1.1589045189242295</v>
      </c>
      <c r="H74" s="3">
        <f t="shared" si="13"/>
        <v>3.1864406779661016</v>
      </c>
      <c r="I74" s="3">
        <f t="shared" si="14"/>
        <v>0.90132168974611604</v>
      </c>
      <c r="J74" s="3">
        <f t="shared" si="15"/>
        <v>1.1589045189242295</v>
      </c>
      <c r="K74" s="3">
        <f t="shared" si="16"/>
        <v>0.91277993926741319</v>
      </c>
      <c r="L74" s="3">
        <f t="shared" si="17"/>
        <v>3.1864406779661008</v>
      </c>
    </row>
    <row r="75" spans="1:12" x14ac:dyDescent="0.2">
      <c r="A75" s="2">
        <v>1892</v>
      </c>
      <c r="B75" s="3">
        <f t="shared" si="9"/>
        <v>5.2364419628299492</v>
      </c>
      <c r="C75" s="2">
        <v>188</v>
      </c>
      <c r="D75" s="3">
        <f t="shared" si="10"/>
        <v>-1.1273211687443059</v>
      </c>
      <c r="E75" s="3">
        <f t="shared" si="11"/>
        <v>-0.85129282384898874</v>
      </c>
      <c r="G75" s="3">
        <f t="shared" si="12"/>
        <v>0.69580322461806166</v>
      </c>
      <c r="H75" s="3">
        <f t="shared" si="13"/>
        <v>2.0053191489361701</v>
      </c>
      <c r="I75" s="3">
        <f t="shared" si="14"/>
        <v>0.54115117156131376</v>
      </c>
      <c r="J75" s="3">
        <f t="shared" si="15"/>
        <v>0.69580322461806154</v>
      </c>
      <c r="K75" s="3">
        <f t="shared" si="16"/>
        <v>0.86000181933957975</v>
      </c>
      <c r="L75" s="3">
        <f t="shared" si="17"/>
        <v>2.0053191489361701</v>
      </c>
    </row>
    <row r="76" spans="1:12" x14ac:dyDescent="0.2">
      <c r="A76" s="2">
        <v>1893</v>
      </c>
      <c r="B76" s="3">
        <f t="shared" si="9"/>
        <v>5.9322451874480109</v>
      </c>
      <c r="C76" s="2">
        <v>377</v>
      </c>
      <c r="D76" s="3">
        <f t="shared" si="10"/>
        <v>-0.58616999718299212</v>
      </c>
      <c r="E76" s="3">
        <f t="shared" si="11"/>
        <v>-0.73211337730085868</v>
      </c>
      <c r="G76" s="3">
        <f t="shared" si="12"/>
        <v>1.2317014968945363</v>
      </c>
      <c r="H76" s="3">
        <f t="shared" si="13"/>
        <v>3.4270557029177717</v>
      </c>
      <c r="I76" s="3">
        <f t="shared" si="14"/>
        <v>0.95793851548212616</v>
      </c>
      <c r="J76" s="3">
        <f t="shared" si="15"/>
        <v>1.2317014968945363</v>
      </c>
      <c r="K76" s="3">
        <f t="shared" si="16"/>
        <v>0.21189821390794522</v>
      </c>
      <c r="L76" s="3">
        <f t="shared" si="17"/>
        <v>3.4270557029177717</v>
      </c>
    </row>
    <row r="77" spans="1:12" x14ac:dyDescent="0.2">
      <c r="A77" s="2">
        <v>1894</v>
      </c>
      <c r="B77" s="3">
        <f t="shared" si="9"/>
        <v>7.1639466843425472</v>
      </c>
      <c r="C77" s="2">
        <v>1292</v>
      </c>
      <c r="D77" s="3">
        <f t="shared" si="10"/>
        <v>0.37176851829913404</v>
      </c>
      <c r="E77" s="3">
        <f t="shared" si="11"/>
        <v>-0.15513351702816555</v>
      </c>
      <c r="G77" s="3">
        <f t="shared" si="12"/>
        <v>1.1378230787746189</v>
      </c>
      <c r="H77" s="3">
        <f t="shared" si="13"/>
        <v>3.1199690402476778</v>
      </c>
      <c r="I77" s="3">
        <f t="shared" si="14"/>
        <v>0.88492589617757689</v>
      </c>
      <c r="J77" s="3">
        <f t="shared" si="15"/>
        <v>1.1378230787746186</v>
      </c>
      <c r="K77" s="3">
        <f t="shared" si="16"/>
        <v>-10.133352349711192</v>
      </c>
      <c r="L77" s="3">
        <f t="shared" si="17"/>
        <v>3.1199690402476778</v>
      </c>
    </row>
    <row r="78" spans="1:12" x14ac:dyDescent="0.2">
      <c r="A78" s="2">
        <v>1895</v>
      </c>
      <c r="B78" s="3">
        <f t="shared" si="9"/>
        <v>8.3017697631171661</v>
      </c>
      <c r="C78" s="2">
        <v>4031</v>
      </c>
      <c r="D78" s="3">
        <f t="shared" si="10"/>
        <v>1.2566944144767109</v>
      </c>
      <c r="E78" s="3">
        <f t="shared" si="11"/>
        <v>1.5720225892963227</v>
      </c>
      <c r="G78" s="3">
        <f t="shared" si="12"/>
        <v>-0.1426811084492563</v>
      </c>
      <c r="H78" s="3">
        <f t="shared" si="13"/>
        <v>0.86703051352021832</v>
      </c>
      <c r="I78" s="3">
        <f t="shared" si="14"/>
        <v>-0.11096822530445283</v>
      </c>
      <c r="J78" s="3">
        <f t="shared" si="15"/>
        <v>-0.14268110844925619</v>
      </c>
      <c r="K78" s="3">
        <f t="shared" si="16"/>
        <v>0.78499648135116107</v>
      </c>
      <c r="L78" s="3">
        <f t="shared" si="17"/>
        <v>0.86703051352021743</v>
      </c>
    </row>
    <row r="79" spans="1:12" x14ac:dyDescent="0.2">
      <c r="A79" s="2">
        <v>1896</v>
      </c>
      <c r="B79" s="3">
        <f t="shared" si="9"/>
        <v>8.1590886546679098</v>
      </c>
      <c r="C79" s="2">
        <v>3495</v>
      </c>
      <c r="D79" s="3">
        <f t="shared" si="10"/>
        <v>1.1457261891722581</v>
      </c>
      <c r="E79" s="3">
        <f t="shared" si="11"/>
        <v>1.2340322012021547</v>
      </c>
      <c r="G79" s="3">
        <f t="shared" si="12"/>
        <v>-1.784063834839813</v>
      </c>
      <c r="H79" s="3">
        <f t="shared" si="13"/>
        <v>0.16795422031473534</v>
      </c>
      <c r="I79" s="3">
        <f t="shared" si="14"/>
        <v>-1.3875305549118233</v>
      </c>
      <c r="J79" s="3">
        <f t="shared" si="15"/>
        <v>-1.784063834839813</v>
      </c>
      <c r="K79" s="3">
        <f t="shared" si="16"/>
        <v>-0.48596120055940034</v>
      </c>
      <c r="L79" s="3">
        <f t="shared" si="17"/>
        <v>0.16795422031473553</v>
      </c>
    </row>
    <row r="80" spans="1:12" x14ac:dyDescent="0.2">
      <c r="A80" s="2">
        <v>1897</v>
      </c>
      <c r="B80" s="3">
        <f t="shared" si="9"/>
        <v>6.3750248198280968</v>
      </c>
      <c r="C80" s="2">
        <v>587</v>
      </c>
      <c r="D80" s="3">
        <f t="shared" si="10"/>
        <v>-0.24180436573956526</v>
      </c>
      <c r="E80" s="3">
        <f t="shared" si="11"/>
        <v>-0.59969177002515861</v>
      </c>
      <c r="G80" s="3">
        <f t="shared" si="12"/>
        <v>-1.7210644696705737</v>
      </c>
      <c r="H80" s="3">
        <f t="shared" si="13"/>
        <v>0.17887563884156729</v>
      </c>
      <c r="I80" s="3">
        <f t="shared" si="14"/>
        <v>-1.3385336847296441</v>
      </c>
      <c r="J80" s="3">
        <f t="shared" si="15"/>
        <v>-1.7210644696705737</v>
      </c>
      <c r="K80" s="3">
        <f t="shared" si="16"/>
        <v>1.5068255608028336</v>
      </c>
      <c r="L80" s="3">
        <f t="shared" si="17"/>
        <v>0.17887563884156718</v>
      </c>
    </row>
    <row r="81" spans="1:12" x14ac:dyDescent="0.2">
      <c r="A81" s="2">
        <v>1898</v>
      </c>
      <c r="B81" s="3">
        <f t="shared" si="9"/>
        <v>4.6539603501575231</v>
      </c>
      <c r="C81" s="2">
        <v>105</v>
      </c>
      <c r="D81" s="3">
        <f t="shared" si="10"/>
        <v>-1.5803380504692093</v>
      </c>
      <c r="E81" s="3">
        <f t="shared" si="11"/>
        <v>-0.9036308876770035</v>
      </c>
      <c r="G81" s="3">
        <f t="shared" si="12"/>
        <v>0.37647757123491221</v>
      </c>
      <c r="H81" s="3">
        <f t="shared" si="13"/>
        <v>1.4571428571428571</v>
      </c>
      <c r="I81" s="3">
        <f t="shared" si="14"/>
        <v>0.29280013591797061</v>
      </c>
      <c r="J81" s="3">
        <f t="shared" si="15"/>
        <v>0.3764775712349121</v>
      </c>
      <c r="K81" s="3">
        <f t="shared" si="16"/>
        <v>0.966504248181974</v>
      </c>
      <c r="L81" s="3">
        <f t="shared" si="17"/>
        <v>1.4571428571428571</v>
      </c>
    </row>
    <row r="82" spans="1:12" x14ac:dyDescent="0.2">
      <c r="A82" s="2">
        <v>1899</v>
      </c>
      <c r="B82" s="3">
        <f t="shared" si="9"/>
        <v>5.0304379213924353</v>
      </c>
      <c r="C82" s="2">
        <v>153</v>
      </c>
      <c r="D82" s="3">
        <f t="shared" si="10"/>
        <v>-1.2875379145512387</v>
      </c>
      <c r="E82" s="3">
        <f t="shared" si="11"/>
        <v>-0.87336309172827209</v>
      </c>
      <c r="G82" s="3">
        <f t="shared" si="12"/>
        <v>0.92798677163734666</v>
      </c>
      <c r="H82" s="3">
        <f t="shared" si="13"/>
        <v>2.5294117647058822</v>
      </c>
      <c r="I82" s="3">
        <f t="shared" si="14"/>
        <v>0.72172865962299526</v>
      </c>
      <c r="J82" s="3">
        <f t="shared" si="15"/>
        <v>0.92798677163734655</v>
      </c>
      <c r="K82" s="3">
        <f t="shared" si="16"/>
        <v>0.83104907151723961</v>
      </c>
      <c r="L82" s="3">
        <f t="shared" si="17"/>
        <v>2.5294117647058827</v>
      </c>
    </row>
    <row r="83" spans="1:12" x14ac:dyDescent="0.2">
      <c r="A83" s="2">
        <v>1900</v>
      </c>
      <c r="B83" s="3">
        <f t="shared" si="9"/>
        <v>5.9584246930297819</v>
      </c>
      <c r="C83" s="2">
        <v>387</v>
      </c>
      <c r="D83" s="3">
        <f t="shared" si="10"/>
        <v>-0.56580925492824341</v>
      </c>
      <c r="E83" s="3">
        <f t="shared" si="11"/>
        <v>-0.72580758647820631</v>
      </c>
      <c r="G83" s="3">
        <f t="shared" si="12"/>
        <v>0.67225869261258975</v>
      </c>
      <c r="H83" s="3">
        <f t="shared" si="13"/>
        <v>1.9586563307493541</v>
      </c>
      <c r="I83" s="3">
        <f t="shared" si="14"/>
        <v>0.52283974294495783</v>
      </c>
      <c r="J83" s="3">
        <f t="shared" si="15"/>
        <v>0.67225869261258975</v>
      </c>
      <c r="K83" s="3">
        <f t="shared" si="16"/>
        <v>0.67767650286550418</v>
      </c>
      <c r="L83" s="3">
        <f t="shared" si="17"/>
        <v>1.9586563307493539</v>
      </c>
    </row>
    <row r="84" spans="1:12" x14ac:dyDescent="0.2">
      <c r="A84" s="2">
        <v>1901</v>
      </c>
      <c r="B84" s="3">
        <f t="shared" si="9"/>
        <v>6.6306833856423717</v>
      </c>
      <c r="C84" s="2">
        <v>758</v>
      </c>
      <c r="D84" s="3">
        <f t="shared" si="10"/>
        <v>-4.2969511983285538E-2</v>
      </c>
      <c r="E84" s="3">
        <f t="shared" si="11"/>
        <v>-0.49186274695780285</v>
      </c>
      <c r="G84" s="3">
        <f t="shared" si="12"/>
        <v>0.54480632798185002</v>
      </c>
      <c r="H84" s="3">
        <f t="shared" si="13"/>
        <v>1.7242744063324538</v>
      </c>
      <c r="I84" s="3">
        <f t="shared" si="14"/>
        <v>0.42371545895497786</v>
      </c>
      <c r="J84" s="3">
        <f t="shared" si="15"/>
        <v>0.54480632798185002</v>
      </c>
      <c r="K84" s="3">
        <f t="shared" si="16"/>
        <v>0.29616967679539374</v>
      </c>
      <c r="L84" s="3">
        <f t="shared" si="17"/>
        <v>1.7242744063324533</v>
      </c>
    </row>
    <row r="85" spans="1:12" x14ac:dyDescent="0.2">
      <c r="A85" s="2">
        <v>1902</v>
      </c>
      <c r="B85" s="3">
        <f t="shared" si="9"/>
        <v>7.1754897136242217</v>
      </c>
      <c r="C85" s="2">
        <v>1307</v>
      </c>
      <c r="D85" s="3">
        <f t="shared" si="10"/>
        <v>0.38074594697169234</v>
      </c>
      <c r="E85" s="3">
        <f t="shared" si="11"/>
        <v>-0.145674830794187</v>
      </c>
      <c r="G85" s="3">
        <f t="shared" si="12"/>
        <v>0.97497819799978203</v>
      </c>
      <c r="H85" s="3">
        <f t="shared" si="13"/>
        <v>2.6511094108645752</v>
      </c>
      <c r="I85" s="3">
        <f t="shared" si="14"/>
        <v>0.75827558054784139</v>
      </c>
      <c r="J85" s="3">
        <f t="shared" si="15"/>
        <v>0.97497819799978225</v>
      </c>
      <c r="K85" s="3">
        <f t="shared" si="16"/>
        <v>-8.3412818955042543</v>
      </c>
      <c r="L85" s="3">
        <f t="shared" si="17"/>
        <v>2.651109410864577</v>
      </c>
    </row>
    <row r="86" spans="1:12" x14ac:dyDescent="0.2">
      <c r="A86" s="2">
        <v>1903</v>
      </c>
      <c r="B86" s="3">
        <f t="shared" si="9"/>
        <v>8.1504679116240037</v>
      </c>
      <c r="C86" s="2">
        <v>3465</v>
      </c>
      <c r="D86" s="3">
        <f t="shared" si="10"/>
        <v>1.1390215275195337</v>
      </c>
      <c r="E86" s="3">
        <f t="shared" si="11"/>
        <v>1.2151148287341975</v>
      </c>
      <c r="G86" s="3">
        <f t="shared" si="12"/>
        <v>0.70191097488798171</v>
      </c>
      <c r="H86" s="3">
        <f t="shared" si="13"/>
        <v>2.0176046176046176</v>
      </c>
      <c r="I86" s="3">
        <f t="shared" si="14"/>
        <v>0.54590138842900005</v>
      </c>
      <c r="J86" s="3">
        <f t="shared" si="15"/>
        <v>0.70191097488798171</v>
      </c>
      <c r="K86" s="3">
        <f t="shared" si="16"/>
        <v>2.8298038930060638</v>
      </c>
      <c r="L86" s="3">
        <f t="shared" si="17"/>
        <v>2.0176046176046181</v>
      </c>
    </row>
    <row r="87" spans="1:12" x14ac:dyDescent="0.2">
      <c r="A87" s="2">
        <v>1904</v>
      </c>
      <c r="B87" s="3">
        <f t="shared" si="9"/>
        <v>8.8523788865119855</v>
      </c>
      <c r="C87" s="2">
        <v>6991</v>
      </c>
      <c r="D87" s="3">
        <f t="shared" si="10"/>
        <v>1.6849229159485337</v>
      </c>
      <c r="E87" s="3">
        <f t="shared" si="11"/>
        <v>3.4385366728014284</v>
      </c>
      <c r="G87" s="3">
        <f t="shared" si="12"/>
        <v>-0.10201260814435997</v>
      </c>
      <c r="H87" s="3">
        <f t="shared" si="13"/>
        <v>0.90301816621370334</v>
      </c>
      <c r="I87" s="3">
        <f t="shared" si="14"/>
        <v>-7.9338871189693405E-2</v>
      </c>
      <c r="J87" s="3">
        <f t="shared" si="15"/>
        <v>-0.10201260814436011</v>
      </c>
      <c r="K87" s="3">
        <f t="shared" si="16"/>
        <v>0.87566437166205524</v>
      </c>
      <c r="L87" s="3">
        <f t="shared" si="17"/>
        <v>0.90301816621370279</v>
      </c>
    </row>
    <row r="88" spans="1:12" x14ac:dyDescent="0.2">
      <c r="A88" s="2">
        <v>1905</v>
      </c>
      <c r="B88" s="3">
        <f t="shared" si="9"/>
        <v>8.7503662783676255</v>
      </c>
      <c r="C88" s="2">
        <v>6313</v>
      </c>
      <c r="D88" s="3">
        <f t="shared" si="10"/>
        <v>1.6055840447588403</v>
      </c>
      <c r="E88" s="3">
        <f t="shared" si="11"/>
        <v>3.0110040550255968</v>
      </c>
      <c r="G88" s="3">
        <f t="shared" si="12"/>
        <v>-0.5091901278726656</v>
      </c>
      <c r="H88" s="3">
        <f t="shared" si="13"/>
        <v>0.60098210042768885</v>
      </c>
      <c r="I88" s="3">
        <f t="shared" si="14"/>
        <v>-0.39601546025746237</v>
      </c>
      <c r="J88" s="3">
        <f t="shared" si="15"/>
        <v>-0.50919012787266549</v>
      </c>
      <c r="K88" s="3">
        <f t="shared" si="16"/>
        <v>0.47245879474159913</v>
      </c>
      <c r="L88" s="3">
        <f t="shared" si="17"/>
        <v>0.60098210042768929</v>
      </c>
    </row>
    <row r="89" spans="1:12" x14ac:dyDescent="0.2">
      <c r="A89" s="2">
        <v>1906</v>
      </c>
      <c r="B89" s="3">
        <f t="shared" si="9"/>
        <v>8.2411761504949599</v>
      </c>
      <c r="C89" s="2">
        <v>3794</v>
      </c>
      <c r="D89" s="3">
        <f t="shared" si="10"/>
        <v>1.2095685845013779</v>
      </c>
      <c r="E89" s="3">
        <f t="shared" si="11"/>
        <v>1.4225753467994611</v>
      </c>
      <c r="G89" s="3">
        <f t="shared" si="12"/>
        <v>-0.7258315793145238</v>
      </c>
      <c r="H89" s="3">
        <f t="shared" si="13"/>
        <v>0.48392198207696363</v>
      </c>
      <c r="I89" s="3">
        <f t="shared" si="14"/>
        <v>-0.5645053020814319</v>
      </c>
      <c r="J89" s="3">
        <f t="shared" si="15"/>
        <v>-0.72583157931452391</v>
      </c>
      <c r="K89" s="3">
        <f t="shared" si="16"/>
        <v>0.13208544921495283</v>
      </c>
      <c r="L89" s="3">
        <f t="shared" si="17"/>
        <v>0.48392198207696352</v>
      </c>
    </row>
    <row r="90" spans="1:12" x14ac:dyDescent="0.2">
      <c r="A90" s="2">
        <v>1907</v>
      </c>
      <c r="B90" s="3">
        <f t="shared" si="9"/>
        <v>7.5153445711804361</v>
      </c>
      <c r="C90" s="2">
        <v>1836</v>
      </c>
      <c r="D90" s="3">
        <f t="shared" si="10"/>
        <v>0.64506328241994604</v>
      </c>
      <c r="E90" s="3">
        <f t="shared" si="11"/>
        <v>0.18790150372412412</v>
      </c>
      <c r="G90" s="3">
        <f t="shared" si="12"/>
        <v>-1.6718001541490759</v>
      </c>
      <c r="H90" s="3">
        <f t="shared" si="13"/>
        <v>0.18790849673202614</v>
      </c>
      <c r="I90" s="3">
        <f t="shared" si="14"/>
        <v>-1.3002190562292393</v>
      </c>
      <c r="J90" s="3">
        <f t="shared" si="15"/>
        <v>-1.6718001541490759</v>
      </c>
      <c r="K90" s="3">
        <f t="shared" si="16"/>
        <v>-4.0036502796585216</v>
      </c>
      <c r="L90" s="3">
        <f t="shared" si="17"/>
        <v>0.18790849673202617</v>
      </c>
    </row>
    <row r="91" spans="1:12" x14ac:dyDescent="0.2">
      <c r="A91" s="2">
        <v>1908</v>
      </c>
      <c r="B91" s="3">
        <f t="shared" si="9"/>
        <v>5.8435444170313602</v>
      </c>
      <c r="C91" s="2">
        <v>345</v>
      </c>
      <c r="D91" s="3">
        <f t="shared" si="10"/>
        <v>-0.65515577380929324</v>
      </c>
      <c r="E91" s="3">
        <f t="shared" si="11"/>
        <v>-0.75229190793334633</v>
      </c>
      <c r="G91" s="3">
        <f t="shared" si="12"/>
        <v>0.1018761915752151</v>
      </c>
      <c r="H91" s="3">
        <f t="shared" si="13"/>
        <v>1.1072463768115941</v>
      </c>
      <c r="I91" s="3">
        <f t="shared" si="14"/>
        <v>7.9232775121722887E-2</v>
      </c>
      <c r="J91" s="3">
        <f t="shared" si="15"/>
        <v>0.10187619157521513</v>
      </c>
      <c r="K91" s="3">
        <f t="shared" si="16"/>
        <v>0.96898620628805043</v>
      </c>
      <c r="L91" s="3">
        <f t="shared" si="17"/>
        <v>1.1072463768115939</v>
      </c>
    </row>
    <row r="92" spans="1:12" x14ac:dyDescent="0.2">
      <c r="A92" s="2">
        <v>1909</v>
      </c>
      <c r="B92" s="3">
        <f t="shared" si="9"/>
        <v>5.9454206086065753</v>
      </c>
      <c r="C92" s="2">
        <v>382</v>
      </c>
      <c r="D92" s="3">
        <f t="shared" si="10"/>
        <v>-0.57592299868757035</v>
      </c>
      <c r="E92" s="3">
        <f t="shared" si="11"/>
        <v>-0.72896048188953255</v>
      </c>
      <c r="G92" s="3">
        <f t="shared" si="12"/>
        <v>0.7491414499145197</v>
      </c>
      <c r="H92" s="3">
        <f t="shared" si="13"/>
        <v>2.1151832460732982</v>
      </c>
      <c r="I92" s="3">
        <f t="shared" si="14"/>
        <v>0.58263422609016224</v>
      </c>
      <c r="J92" s="3">
        <f t="shared" si="15"/>
        <v>0.7491414499145197</v>
      </c>
      <c r="K92" s="3">
        <f t="shared" si="16"/>
        <v>0.63149348185694987</v>
      </c>
      <c r="L92" s="3">
        <f t="shared" si="17"/>
        <v>2.1151832460732973</v>
      </c>
    </row>
    <row r="93" spans="1:12" x14ac:dyDescent="0.2">
      <c r="A93" s="2">
        <v>1910</v>
      </c>
      <c r="B93" s="3">
        <f t="shared" si="9"/>
        <v>6.694562058521095</v>
      </c>
      <c r="C93" s="2">
        <v>808</v>
      </c>
      <c r="D93" s="3">
        <f t="shared" si="10"/>
        <v>6.7112274025918541E-3</v>
      </c>
      <c r="E93" s="3">
        <f t="shared" si="11"/>
        <v>-0.46033379284454096</v>
      </c>
      <c r="G93" s="3">
        <f t="shared" si="12"/>
        <v>0.5410570825456551</v>
      </c>
      <c r="H93" s="3">
        <f t="shared" si="13"/>
        <v>1.7178217821782178</v>
      </c>
      <c r="I93" s="3">
        <f t="shared" si="14"/>
        <v>0.42079953604964571</v>
      </c>
      <c r="J93" s="3">
        <f t="shared" si="15"/>
        <v>0.5410570825456551</v>
      </c>
      <c r="K93" s="3">
        <f t="shared" si="16"/>
        <v>0.20549854605753282</v>
      </c>
      <c r="L93" s="3">
        <f t="shared" si="17"/>
        <v>1.7178217821782189</v>
      </c>
    </row>
    <row r="94" spans="1:12" x14ac:dyDescent="0.2">
      <c r="A94" s="2">
        <v>1911</v>
      </c>
      <c r="B94" s="3">
        <f t="shared" si="9"/>
        <v>7.2356191410667501</v>
      </c>
      <c r="C94" s="2">
        <v>1388</v>
      </c>
      <c r="D94" s="3">
        <f t="shared" si="10"/>
        <v>0.42751076345223754</v>
      </c>
      <c r="E94" s="3">
        <f t="shared" si="11"/>
        <v>-9.459792513070267E-2</v>
      </c>
      <c r="G94" s="3">
        <f t="shared" si="12"/>
        <v>0.67019117159218133</v>
      </c>
      <c r="H94" s="3">
        <f t="shared" si="13"/>
        <v>1.9546109510086456</v>
      </c>
      <c r="I94" s="3">
        <f t="shared" si="14"/>
        <v>0.5212317575507599</v>
      </c>
      <c r="J94" s="3">
        <f t="shared" si="15"/>
        <v>0.67019117159218133</v>
      </c>
      <c r="K94" s="3">
        <f t="shared" si="16"/>
        <v>-7.8323003157525459</v>
      </c>
      <c r="L94" s="3">
        <f t="shared" si="17"/>
        <v>1.9546109510086445</v>
      </c>
    </row>
    <row r="95" spans="1:12" x14ac:dyDescent="0.2">
      <c r="A95" s="2">
        <v>1912</v>
      </c>
      <c r="B95" s="3">
        <f t="shared" si="9"/>
        <v>7.9058103126589314</v>
      </c>
      <c r="C95" s="2">
        <v>2713</v>
      </c>
      <c r="D95" s="3">
        <f t="shared" si="10"/>
        <v>0.9487425210029975</v>
      </c>
      <c r="E95" s="3">
        <f t="shared" si="11"/>
        <v>0.74091935887073823</v>
      </c>
      <c r="G95" s="3">
        <f t="shared" si="12"/>
        <v>0.33694603305554605</v>
      </c>
      <c r="H95" s="3">
        <f t="shared" si="13"/>
        <v>1.4006634721710285</v>
      </c>
      <c r="I95" s="3">
        <f t="shared" si="14"/>
        <v>0.26205503810511199</v>
      </c>
      <c r="J95" s="3">
        <f t="shared" si="15"/>
        <v>0.3369460330555461</v>
      </c>
      <c r="K95" s="3">
        <f t="shared" si="16"/>
        <v>1.9251201958969153</v>
      </c>
      <c r="L95" s="3">
        <f t="shared" si="17"/>
        <v>1.4006634721710294</v>
      </c>
    </row>
    <row r="96" spans="1:12" x14ac:dyDescent="0.2">
      <c r="A96" s="2">
        <v>1913</v>
      </c>
      <c r="B96" s="3">
        <f t="shared" si="9"/>
        <v>8.2427563457144775</v>
      </c>
      <c r="C96" s="2">
        <v>3800</v>
      </c>
      <c r="D96" s="3">
        <f t="shared" si="10"/>
        <v>1.2107975591081095</v>
      </c>
      <c r="E96" s="3">
        <f t="shared" si="11"/>
        <v>1.4263588212930525</v>
      </c>
      <c r="G96" s="3">
        <f t="shared" si="12"/>
        <v>-0.20650640358236139</v>
      </c>
      <c r="H96" s="3">
        <f t="shared" si="13"/>
        <v>0.81342105263157893</v>
      </c>
      <c r="I96" s="3">
        <f t="shared" si="14"/>
        <v>-0.16060745089942707</v>
      </c>
      <c r="J96" s="3">
        <f t="shared" si="15"/>
        <v>-0.20650640358236139</v>
      </c>
      <c r="K96" s="3">
        <f t="shared" si="16"/>
        <v>0.68655813484522965</v>
      </c>
      <c r="L96" s="3">
        <f t="shared" si="17"/>
        <v>0.81342105263157849</v>
      </c>
    </row>
    <row r="97" spans="1:12" x14ac:dyDescent="0.2">
      <c r="A97" s="2">
        <v>1914</v>
      </c>
      <c r="B97" s="3">
        <f t="shared" si="9"/>
        <v>8.0362499421321161</v>
      </c>
      <c r="C97" s="2">
        <v>3091</v>
      </c>
      <c r="D97" s="3">
        <f t="shared" si="10"/>
        <v>1.0501901082086824</v>
      </c>
      <c r="E97" s="3">
        <f t="shared" si="11"/>
        <v>0.97927825196699836</v>
      </c>
      <c r="G97" s="3">
        <f t="shared" si="12"/>
        <v>-3.4894916305413304E-2</v>
      </c>
      <c r="H97" s="3">
        <f t="shared" si="13"/>
        <v>0.96570689097379492</v>
      </c>
      <c r="I97" s="3">
        <f t="shared" si="14"/>
        <v>-2.7139030363898975E-2</v>
      </c>
      <c r="J97" s="3">
        <f t="shared" si="15"/>
        <v>-3.489491630541329E-2</v>
      </c>
      <c r="K97" s="3">
        <f t="shared" si="16"/>
        <v>0.9317442385901491</v>
      </c>
      <c r="L97" s="3">
        <f t="shared" si="17"/>
        <v>0.96570689097379547</v>
      </c>
    </row>
    <row r="98" spans="1:12" x14ac:dyDescent="0.2">
      <c r="A98" s="2">
        <v>1915</v>
      </c>
      <c r="B98" s="3">
        <f t="shared" si="9"/>
        <v>8.0013550258267028</v>
      </c>
      <c r="C98" s="2">
        <v>2985</v>
      </c>
      <c r="D98" s="3">
        <f t="shared" si="10"/>
        <v>1.0230510778447834</v>
      </c>
      <c r="E98" s="3">
        <f t="shared" si="11"/>
        <v>0.91243686924688305</v>
      </c>
      <c r="G98" s="3">
        <f t="shared" si="12"/>
        <v>0.23876627224976943</v>
      </c>
      <c r="H98" s="3">
        <f t="shared" si="13"/>
        <v>1.2696817420435511</v>
      </c>
      <c r="I98" s="3">
        <f t="shared" si="14"/>
        <v>0.18569711002448308</v>
      </c>
      <c r="J98" s="3">
        <f t="shared" si="15"/>
        <v>0.23876627224976935</v>
      </c>
      <c r="K98" s="3">
        <f t="shared" si="16"/>
        <v>1.5563301728945902</v>
      </c>
      <c r="L98" s="3">
        <f t="shared" si="17"/>
        <v>1.2696817420435509</v>
      </c>
    </row>
    <row r="99" spans="1:12" x14ac:dyDescent="0.2">
      <c r="A99" s="2">
        <v>1916</v>
      </c>
      <c r="B99" s="3">
        <f t="shared" si="9"/>
        <v>8.2401212980764722</v>
      </c>
      <c r="C99" s="2">
        <v>3790</v>
      </c>
      <c r="D99" s="3">
        <f t="shared" si="10"/>
        <v>1.2087481878692665</v>
      </c>
      <c r="E99" s="3">
        <f t="shared" si="11"/>
        <v>1.4200530304704</v>
      </c>
      <c r="G99" s="3">
        <f t="shared" si="12"/>
        <v>-1.7268911871641652</v>
      </c>
      <c r="H99" s="3">
        <f t="shared" si="13"/>
        <v>0.17783641160949867</v>
      </c>
      <c r="I99" s="3">
        <f t="shared" si="14"/>
        <v>-1.3430653323082318</v>
      </c>
      <c r="J99" s="3">
        <f t="shared" si="15"/>
        <v>-1.7268911871641655</v>
      </c>
      <c r="K99" s="3">
        <f t="shared" si="16"/>
        <v>-0.38366974907099394</v>
      </c>
      <c r="L99" s="3">
        <f t="shared" si="17"/>
        <v>0.17783641160949859</v>
      </c>
    </row>
    <row r="100" spans="1:12" x14ac:dyDescent="0.2">
      <c r="A100" s="2">
        <v>1917</v>
      </c>
      <c r="B100" s="3">
        <f t="shared" si="9"/>
        <v>6.513230110912307</v>
      </c>
      <c r="C100" s="2">
        <v>674</v>
      </c>
      <c r="D100" s="3">
        <f t="shared" si="10"/>
        <v>-0.13431714443896517</v>
      </c>
      <c r="E100" s="3">
        <f t="shared" si="11"/>
        <v>-0.54483138986808288</v>
      </c>
      <c r="G100" s="3">
        <f t="shared" si="12"/>
        <v>-2.1187809562398678</v>
      </c>
      <c r="H100" s="3">
        <f t="shared" si="13"/>
        <v>0.12017804154302671</v>
      </c>
      <c r="I100" s="3">
        <f t="shared" si="14"/>
        <v>-1.6478520883262409</v>
      </c>
      <c r="J100" s="3">
        <f t="shared" si="15"/>
        <v>-2.1187809562398678</v>
      </c>
      <c r="K100" s="3">
        <f t="shared" si="16"/>
        <v>1.6863286564194195</v>
      </c>
      <c r="L100" s="3">
        <f t="shared" si="17"/>
        <v>0.12017804154302676</v>
      </c>
    </row>
    <row r="101" spans="1:12" x14ac:dyDescent="0.2">
      <c r="A101" s="2">
        <v>1918</v>
      </c>
      <c r="B101" s="3">
        <f t="shared" si="9"/>
        <v>4.3944491546724391</v>
      </c>
      <c r="C101" s="2">
        <v>81</v>
      </c>
      <c r="D101" s="3">
        <f t="shared" si="10"/>
        <v>-1.7821692327652061</v>
      </c>
      <c r="E101" s="3">
        <f t="shared" si="11"/>
        <v>-0.91876478565136921</v>
      </c>
      <c r="G101" s="3">
        <f t="shared" si="12"/>
        <v>-1.2422519998557924E-2</v>
      </c>
      <c r="H101" s="3">
        <f t="shared" si="13"/>
        <v>0.98765432098765427</v>
      </c>
      <c r="I101" s="3">
        <f t="shared" si="14"/>
        <v>-9.6614402076873329E-3</v>
      </c>
      <c r="J101" s="3">
        <f t="shared" si="15"/>
        <v>-1.2422519998557868E-2</v>
      </c>
      <c r="K101" s="3">
        <f t="shared" si="16"/>
        <v>1.0006863335340157</v>
      </c>
      <c r="L101" s="3">
        <f t="shared" si="17"/>
        <v>0.9876543209876536</v>
      </c>
    </row>
    <row r="102" spans="1:12" x14ac:dyDescent="0.2">
      <c r="A102" s="2">
        <v>1919</v>
      </c>
      <c r="B102" s="3">
        <f t="shared" si="9"/>
        <v>4.3820266346738812</v>
      </c>
      <c r="C102" s="2">
        <v>80</v>
      </c>
      <c r="D102" s="3">
        <f t="shared" si="10"/>
        <v>-1.7918306729728934</v>
      </c>
      <c r="E102" s="3">
        <f t="shared" si="11"/>
        <v>-0.91939536473363448</v>
      </c>
      <c r="G102" s="3">
        <f t="shared" si="12"/>
        <v>0.30010459245033871</v>
      </c>
      <c r="H102" s="3">
        <f t="shared" si="13"/>
        <v>1.35</v>
      </c>
      <c r="I102" s="3">
        <f t="shared" si="14"/>
        <v>0.23340212584466924</v>
      </c>
      <c r="J102" s="3">
        <f t="shared" si="15"/>
        <v>0.30010459245033883</v>
      </c>
      <c r="K102" s="3">
        <f t="shared" si="16"/>
        <v>0.98079584150552901</v>
      </c>
      <c r="L102" s="3">
        <f t="shared" si="17"/>
        <v>1.350000000000001</v>
      </c>
    </row>
    <row r="103" spans="1:12" x14ac:dyDescent="0.2">
      <c r="A103" s="2">
        <v>1920</v>
      </c>
      <c r="B103" s="3">
        <f t="shared" si="9"/>
        <v>4.6821312271242199</v>
      </c>
      <c r="C103" s="2">
        <v>108</v>
      </c>
      <c r="D103" s="3">
        <f t="shared" si="10"/>
        <v>-1.5584285471282242</v>
      </c>
      <c r="E103" s="3">
        <f t="shared" si="11"/>
        <v>-0.9017391504302078</v>
      </c>
      <c r="G103" s="3">
        <f t="shared" si="12"/>
        <v>0.75159077643002004</v>
      </c>
      <c r="H103" s="3">
        <f t="shared" si="13"/>
        <v>2.1203703703703702</v>
      </c>
      <c r="I103" s="3">
        <f t="shared" si="14"/>
        <v>0.58453915533812129</v>
      </c>
      <c r="J103" s="3">
        <f t="shared" si="15"/>
        <v>0.75159077643002004</v>
      </c>
      <c r="K103" s="3">
        <f t="shared" si="16"/>
        <v>0.91538565347008383</v>
      </c>
      <c r="L103" s="3">
        <f t="shared" si="17"/>
        <v>2.1203703703703707</v>
      </c>
    </row>
    <row r="104" spans="1:12" x14ac:dyDescent="0.2">
      <c r="A104" s="2">
        <v>1921</v>
      </c>
      <c r="B104" s="3">
        <f t="shared" si="9"/>
        <v>5.43372200355424</v>
      </c>
      <c r="C104" s="2">
        <v>229</v>
      </c>
      <c r="D104" s="3">
        <f t="shared" si="10"/>
        <v>-0.97388939179010292</v>
      </c>
      <c r="E104" s="3">
        <f t="shared" si="11"/>
        <v>-0.825439081476114</v>
      </c>
      <c r="G104" s="3">
        <f t="shared" si="12"/>
        <v>0.55523941333562377</v>
      </c>
      <c r="H104" s="3">
        <f t="shared" si="13"/>
        <v>1.74235807860262</v>
      </c>
      <c r="I104" s="3">
        <f t="shared" si="14"/>
        <v>0.43182964434883397</v>
      </c>
      <c r="J104" s="3">
        <f t="shared" si="15"/>
        <v>0.55523941333562377</v>
      </c>
      <c r="K104" s="3">
        <f t="shared" si="16"/>
        <v>0.87013161068968281</v>
      </c>
      <c r="L104" s="3">
        <f t="shared" si="17"/>
        <v>1.74235807860262</v>
      </c>
    </row>
    <row r="105" spans="1:12" x14ac:dyDescent="0.2">
      <c r="A105" s="2">
        <v>1922</v>
      </c>
      <c r="B105" s="3">
        <f t="shared" si="9"/>
        <v>5.9889614168898637</v>
      </c>
      <c r="C105" s="2">
        <v>399</v>
      </c>
      <c r="D105" s="3">
        <f t="shared" si="10"/>
        <v>-0.54205974744126895</v>
      </c>
      <c r="E105" s="3">
        <f t="shared" si="11"/>
        <v>-0.7182406374910234</v>
      </c>
      <c r="G105" s="3">
        <f t="shared" si="12"/>
        <v>1.0427798418732648</v>
      </c>
      <c r="H105" s="3">
        <f t="shared" si="13"/>
        <v>2.837092731829574</v>
      </c>
      <c r="I105" s="3">
        <f t="shared" si="14"/>
        <v>0.81100735544879599</v>
      </c>
      <c r="J105" s="3">
        <f t="shared" si="15"/>
        <v>1.0427798418732646</v>
      </c>
      <c r="K105" s="3">
        <f t="shared" si="16"/>
        <v>0.35646294128519501</v>
      </c>
      <c r="L105" s="3">
        <f t="shared" si="17"/>
        <v>2.8370927318295731</v>
      </c>
    </row>
    <row r="106" spans="1:12" x14ac:dyDescent="0.2">
      <c r="A106" s="2">
        <v>1923</v>
      </c>
      <c r="B106" s="3">
        <f t="shared" si="9"/>
        <v>7.0317412587631285</v>
      </c>
      <c r="C106" s="2">
        <v>1132</v>
      </c>
      <c r="D106" s="3">
        <f t="shared" si="10"/>
        <v>0.26894760800752709</v>
      </c>
      <c r="E106" s="3">
        <f t="shared" si="11"/>
        <v>-0.2560261701906037</v>
      </c>
      <c r="G106" s="3">
        <f t="shared" si="12"/>
        <v>0.76472798432292954</v>
      </c>
      <c r="H106" s="3">
        <f t="shared" si="13"/>
        <v>2.148409893992933</v>
      </c>
      <c r="I106" s="3">
        <f t="shared" si="14"/>
        <v>0.59475643400364486</v>
      </c>
      <c r="J106" s="3">
        <f t="shared" si="15"/>
        <v>0.76472798432292965</v>
      </c>
      <c r="K106" s="3">
        <f t="shared" si="16"/>
        <v>-2.2018320874562507</v>
      </c>
      <c r="L106" s="3">
        <f t="shared" si="17"/>
        <v>2.1484098939929335</v>
      </c>
    </row>
    <row r="107" spans="1:12" x14ac:dyDescent="0.2">
      <c r="A107" s="2">
        <v>1924</v>
      </c>
      <c r="B107" s="3">
        <f t="shared" si="9"/>
        <v>7.796469243086058</v>
      </c>
      <c r="C107" s="2">
        <v>2432</v>
      </c>
      <c r="D107" s="3">
        <f t="shared" si="10"/>
        <v>0.8637040420111719</v>
      </c>
      <c r="E107" s="3">
        <f t="shared" si="11"/>
        <v>0.5637266367542062</v>
      </c>
      <c r="G107" s="3">
        <f t="shared" si="12"/>
        <v>0.38497145263331589</v>
      </c>
      <c r="H107" s="3">
        <f t="shared" si="13"/>
        <v>1.4695723684210527</v>
      </c>
      <c r="I107" s="3">
        <f t="shared" si="14"/>
        <v>0.29940613271019889</v>
      </c>
      <c r="J107" s="3">
        <f t="shared" si="15"/>
        <v>0.38497145263331578</v>
      </c>
      <c r="K107" s="3">
        <f t="shared" si="16"/>
        <v>2.2774299899915618</v>
      </c>
      <c r="L107" s="3">
        <f t="shared" si="17"/>
        <v>1.4695723684210527</v>
      </c>
    </row>
    <row r="108" spans="1:12" x14ac:dyDescent="0.2">
      <c r="A108" s="2">
        <v>1925</v>
      </c>
      <c r="B108" s="3">
        <f t="shared" si="9"/>
        <v>8.1814406957193739</v>
      </c>
      <c r="C108" s="2">
        <v>3574</v>
      </c>
      <c r="D108" s="3">
        <f t="shared" si="10"/>
        <v>1.1631101747213708</v>
      </c>
      <c r="E108" s="3">
        <f t="shared" si="11"/>
        <v>1.2838479487011085</v>
      </c>
      <c r="G108" s="3">
        <f t="shared" si="12"/>
        <v>-0.19697796345717755</v>
      </c>
      <c r="H108" s="3">
        <f t="shared" si="13"/>
        <v>0.82120872971460546</v>
      </c>
      <c r="I108" s="3">
        <f t="shared" si="14"/>
        <v>-0.15319684060838479</v>
      </c>
      <c r="J108" s="3">
        <f t="shared" si="15"/>
        <v>-0.19697796345717763</v>
      </c>
      <c r="K108" s="3">
        <f t="shared" si="16"/>
        <v>0.68614660795684657</v>
      </c>
      <c r="L108" s="3">
        <f t="shared" si="17"/>
        <v>0.82120872971460457</v>
      </c>
    </row>
    <row r="109" spans="1:12" x14ac:dyDescent="0.2">
      <c r="A109" s="2">
        <v>1926</v>
      </c>
      <c r="B109" s="3">
        <f t="shared" si="9"/>
        <v>7.9844627322621964</v>
      </c>
      <c r="C109" s="2">
        <v>2935</v>
      </c>
      <c r="D109" s="3">
        <f t="shared" si="10"/>
        <v>1.009913334112986</v>
      </c>
      <c r="E109" s="3">
        <f t="shared" si="11"/>
        <v>0.8809079151336211</v>
      </c>
      <c r="G109" s="3">
        <f t="shared" si="12"/>
        <v>-0.64687498872360027</v>
      </c>
      <c r="H109" s="3">
        <f t="shared" si="13"/>
        <v>0.52367972742759794</v>
      </c>
      <c r="I109" s="3">
        <f t="shared" si="14"/>
        <v>-0.50309792426391864</v>
      </c>
      <c r="J109" s="3">
        <f t="shared" si="15"/>
        <v>-0.64687498872360016</v>
      </c>
      <c r="K109" s="3">
        <f t="shared" si="16"/>
        <v>-7.2838699954787776E-4</v>
      </c>
      <c r="L109" s="3">
        <f t="shared" si="17"/>
        <v>0.52367972742759838</v>
      </c>
    </row>
    <row r="110" spans="1:12" x14ac:dyDescent="0.2">
      <c r="A110" s="2">
        <v>1927</v>
      </c>
      <c r="B110" s="3">
        <f t="shared" si="9"/>
        <v>7.3375877435385961</v>
      </c>
      <c r="C110" s="2">
        <v>1537</v>
      </c>
      <c r="D110" s="3">
        <f t="shared" si="10"/>
        <v>0.50681540984906737</v>
      </c>
      <c r="E110" s="3">
        <f t="shared" si="11"/>
        <v>-6.4164187318215481E-4</v>
      </c>
      <c r="G110" s="3">
        <f t="shared" si="12"/>
        <v>-1.0665993116802968</v>
      </c>
      <c r="H110" s="3">
        <f t="shared" si="13"/>
        <v>0.34417696811971371</v>
      </c>
      <c r="I110" s="3">
        <f t="shared" si="14"/>
        <v>-0.82953261307334958</v>
      </c>
      <c r="J110" s="3">
        <f t="shared" si="15"/>
        <v>-1.0665993116802965</v>
      </c>
      <c r="K110" s="3">
        <f t="shared" si="16"/>
        <v>991.62068965519961</v>
      </c>
      <c r="L110" s="3">
        <f t="shared" si="17"/>
        <v>0.34417696811971371</v>
      </c>
    </row>
    <row r="111" spans="1:12" x14ac:dyDescent="0.2">
      <c r="A111" s="2">
        <v>1928</v>
      </c>
      <c r="B111" s="3">
        <f t="shared" si="9"/>
        <v>6.2709884318582994</v>
      </c>
      <c r="C111" s="2">
        <v>529</v>
      </c>
      <c r="D111" s="3">
        <f t="shared" si="10"/>
        <v>-0.32271720322428227</v>
      </c>
      <c r="E111" s="3">
        <f t="shared" si="11"/>
        <v>-0.6362653567965425</v>
      </c>
      <c r="G111" s="3">
        <f t="shared" si="12"/>
        <v>-8.6839540920816027E-2</v>
      </c>
      <c r="H111" s="3">
        <f t="shared" si="13"/>
        <v>0.91682419659735348</v>
      </c>
      <c r="I111" s="3">
        <f t="shared" si="14"/>
        <v>-6.753823156387595E-2</v>
      </c>
      <c r="J111" s="3">
        <f t="shared" si="15"/>
        <v>-8.6839540920816014E-2</v>
      </c>
      <c r="K111" s="3">
        <f t="shared" si="16"/>
        <v>1.0436067740028514</v>
      </c>
      <c r="L111" s="3">
        <f t="shared" si="17"/>
        <v>0.9168241965973537</v>
      </c>
    </row>
    <row r="112" spans="1:12" x14ac:dyDescent="0.2">
      <c r="A112" s="2">
        <v>1929</v>
      </c>
      <c r="B112" s="3">
        <f t="shared" si="9"/>
        <v>6.1841488909374833</v>
      </c>
      <c r="C112" s="2">
        <v>485</v>
      </c>
      <c r="D112" s="3">
        <f t="shared" si="10"/>
        <v>-0.39025543478815822</v>
      </c>
      <c r="E112" s="3">
        <f t="shared" si="11"/>
        <v>-0.66401083641621295</v>
      </c>
      <c r="G112" s="3">
        <f t="shared" si="12"/>
        <v>0.31111666499952495</v>
      </c>
      <c r="H112" s="3">
        <f t="shared" si="13"/>
        <v>1.3649484536082475</v>
      </c>
      <c r="I112" s="3">
        <f t="shared" si="14"/>
        <v>0.24196661038637476</v>
      </c>
      <c r="J112" s="3">
        <f t="shared" si="15"/>
        <v>0.31111666499952495</v>
      </c>
      <c r="K112" s="3">
        <f t="shared" si="16"/>
        <v>0.83191163240145283</v>
      </c>
      <c r="L112" s="3">
        <f t="shared" si="17"/>
        <v>1.3649484536082472</v>
      </c>
    </row>
    <row r="113" spans="1:12" x14ac:dyDescent="0.2">
      <c r="A113" s="2">
        <v>1930</v>
      </c>
      <c r="B113" s="3">
        <f t="shared" si="9"/>
        <v>6.4952655559370083</v>
      </c>
      <c r="C113" s="2">
        <v>662</v>
      </c>
      <c r="D113" s="3">
        <f t="shared" si="10"/>
        <v>-0.14828882440178345</v>
      </c>
      <c r="E113" s="3">
        <f t="shared" si="11"/>
        <v>-0.55239833885526579</v>
      </c>
      <c r="G113" s="3">
        <f t="shared" si="12"/>
        <v>0.41248972304512854</v>
      </c>
      <c r="H113" s="3">
        <f t="shared" si="13"/>
        <v>1.5105740181268883</v>
      </c>
      <c r="I113" s="3">
        <f t="shared" si="14"/>
        <v>0.32080808048195253</v>
      </c>
      <c r="J113" s="3">
        <f t="shared" si="15"/>
        <v>0.4124897230451286</v>
      </c>
      <c r="K113" s="3">
        <f t="shared" si="16"/>
        <v>0.61416297839104395</v>
      </c>
      <c r="L113" s="3">
        <f t="shared" si="17"/>
        <v>1.5105740181268879</v>
      </c>
    </row>
    <row r="114" spans="1:12" x14ac:dyDescent="0.2">
      <c r="A114" s="2">
        <v>1931</v>
      </c>
      <c r="B114" s="3">
        <f t="shared" si="9"/>
        <v>6.9077552789821368</v>
      </c>
      <c r="C114" s="2">
        <v>1000</v>
      </c>
      <c r="D114" s="3">
        <f t="shared" si="10"/>
        <v>0.17251925608016905</v>
      </c>
      <c r="E114" s="3">
        <f t="shared" si="11"/>
        <v>-0.33926260904961519</v>
      </c>
      <c r="G114" s="3">
        <f t="shared" si="12"/>
        <v>0.46373401623214061</v>
      </c>
      <c r="H114" s="3">
        <f t="shared" si="13"/>
        <v>1.59</v>
      </c>
      <c r="I114" s="3">
        <f t="shared" si="14"/>
        <v>0.3606626087635727</v>
      </c>
      <c r="J114" s="3">
        <f t="shared" si="15"/>
        <v>0.46373401623214067</v>
      </c>
      <c r="K114" s="3">
        <f t="shared" si="16"/>
        <v>-9.6618515016141188E-2</v>
      </c>
      <c r="L114" s="3">
        <f t="shared" si="17"/>
        <v>1.5900000000000007</v>
      </c>
    </row>
    <row r="115" spans="1:12" x14ac:dyDescent="0.2">
      <c r="A115" s="2">
        <v>1932</v>
      </c>
      <c r="B115" s="3">
        <f t="shared" si="9"/>
        <v>7.3714892952142774</v>
      </c>
      <c r="C115" s="2">
        <v>1590</v>
      </c>
      <c r="D115" s="3">
        <f t="shared" si="10"/>
        <v>0.53318186484374175</v>
      </c>
      <c r="E115" s="3">
        <f t="shared" si="11"/>
        <v>3.2779049486875482E-2</v>
      </c>
      <c r="G115" s="3">
        <f t="shared" si="12"/>
        <v>0.51346365054553633</v>
      </c>
      <c r="H115" s="3">
        <f t="shared" si="13"/>
        <v>1.6710691823899371</v>
      </c>
      <c r="I115" s="3">
        <f t="shared" si="14"/>
        <v>0.39933913240972541</v>
      </c>
      <c r="J115" s="3">
        <f t="shared" si="15"/>
        <v>0.51346365054553633</v>
      </c>
      <c r="K115" s="3">
        <f t="shared" si="16"/>
        <v>21.52615592305095</v>
      </c>
      <c r="L115" s="3">
        <f t="shared" si="17"/>
        <v>1.6710691823899371</v>
      </c>
    </row>
    <row r="116" spans="1:12" x14ac:dyDescent="0.2">
      <c r="A116" s="2">
        <v>1933</v>
      </c>
      <c r="B116" s="3">
        <f t="shared" si="9"/>
        <v>7.8849529457598138</v>
      </c>
      <c r="C116" s="2">
        <v>2657</v>
      </c>
      <c r="D116" s="3">
        <f t="shared" si="10"/>
        <v>0.93252099725346715</v>
      </c>
      <c r="E116" s="3">
        <f t="shared" si="11"/>
        <v>0.70560693026388488</v>
      </c>
      <c r="G116" s="3">
        <f t="shared" si="12"/>
        <v>0.24540060167142386</v>
      </c>
      <c r="H116" s="3">
        <f t="shared" si="13"/>
        <v>1.2781332329695145</v>
      </c>
      <c r="I116" s="3">
        <f t="shared" si="14"/>
        <v>0.19085686642116073</v>
      </c>
      <c r="J116" s="3">
        <f t="shared" si="15"/>
        <v>0.24540060167142377</v>
      </c>
      <c r="K116" s="3">
        <f t="shared" si="16"/>
        <v>1.660421435514722</v>
      </c>
      <c r="L116" s="3">
        <f t="shared" si="17"/>
        <v>1.2781332329695136</v>
      </c>
    </row>
    <row r="117" spans="1:12" x14ac:dyDescent="0.2">
      <c r="A117" s="2">
        <v>1934</v>
      </c>
      <c r="B117" s="3">
        <f t="shared" si="9"/>
        <v>8.1303535474312376</v>
      </c>
      <c r="C117" s="2">
        <v>3396</v>
      </c>
      <c r="D117" s="3">
        <f t="shared" si="10"/>
        <v>1.1233778636746279</v>
      </c>
      <c r="E117" s="3">
        <f t="shared" si="11"/>
        <v>1.171604872057896</v>
      </c>
      <c r="K117" s="3"/>
      <c r="L117" s="3"/>
    </row>
  </sheetData>
  <mergeCells count="6">
    <mergeCell ref="O1:P1"/>
    <mergeCell ref="Q1:R1"/>
    <mergeCell ref="B1:C1"/>
    <mergeCell ref="D1:E1"/>
    <mergeCell ref="G1:H1"/>
    <mergeCell ref="I1:L1"/>
  </mergeCells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workbookViewId="0"/>
  </sheetViews>
  <sheetFormatPr defaultRowHeight="12.75" x14ac:dyDescent="0.2"/>
  <cols>
    <col min="1" max="1" width="9.140625" style="2"/>
    <col min="2" max="2" width="13" style="3" bestFit="1" customWidth="1"/>
    <col min="3" max="12" width="9.140625" style="3"/>
    <col min="15" max="15" width="9.140625" style="6"/>
    <col min="16" max="16" width="11.85546875" bestFit="1" customWidth="1"/>
  </cols>
  <sheetData>
    <row r="1" spans="1:17" x14ac:dyDescent="0.2">
      <c r="A1" s="1" t="s">
        <v>17</v>
      </c>
      <c r="B1" s="3">
        <v>0</v>
      </c>
      <c r="D1" s="3">
        <f>1+B2</f>
        <v>0.5</v>
      </c>
    </row>
    <row r="2" spans="1:17" x14ac:dyDescent="0.2">
      <c r="A2" s="1" t="s">
        <v>18</v>
      </c>
      <c r="B2" s="3">
        <v>-0.5</v>
      </c>
      <c r="D2" s="3">
        <f>B3-B2</f>
        <v>-0.25</v>
      </c>
    </row>
    <row r="3" spans="1:17" x14ac:dyDescent="0.2">
      <c r="A3" s="1" t="s">
        <v>19</v>
      </c>
      <c r="B3" s="3">
        <v>-0.75</v>
      </c>
      <c r="D3" s="3">
        <f>B3</f>
        <v>-0.75</v>
      </c>
    </row>
    <row r="4" spans="1:17" x14ac:dyDescent="0.2">
      <c r="F4" s="15" t="s">
        <v>0</v>
      </c>
      <c r="G4" s="15"/>
      <c r="H4" s="15"/>
      <c r="J4" s="15" t="s">
        <v>1</v>
      </c>
      <c r="K4" s="15"/>
      <c r="L4" s="15"/>
    </row>
    <row r="6" spans="1:17" x14ac:dyDescent="0.2">
      <c r="A6" s="5" t="s">
        <v>11</v>
      </c>
      <c r="B6" s="4" t="s">
        <v>10</v>
      </c>
      <c r="C6" s="4" t="s">
        <v>8</v>
      </c>
      <c r="D6" s="4"/>
      <c r="E6" s="4"/>
      <c r="F6" s="4" t="s">
        <v>2</v>
      </c>
      <c r="G6" s="4" t="s">
        <v>3</v>
      </c>
      <c r="H6" s="4" t="s">
        <v>4</v>
      </c>
      <c r="I6" s="4"/>
      <c r="J6" s="4" t="s">
        <v>5</v>
      </c>
      <c r="K6" s="4" t="s">
        <v>6</v>
      </c>
      <c r="L6" s="4" t="s">
        <v>7</v>
      </c>
      <c r="O6" s="9" t="s">
        <v>16</v>
      </c>
      <c r="P6" s="5" t="s">
        <v>8</v>
      </c>
      <c r="Q6" s="5" t="s">
        <v>9</v>
      </c>
    </row>
    <row r="7" spans="1:17" x14ac:dyDescent="0.2">
      <c r="A7" s="2">
        <f>ROW()-6</f>
        <v>1</v>
      </c>
      <c r="B7" s="10">
        <f ca="1">RAND()</f>
        <v>0.78528393487552972</v>
      </c>
      <c r="C7" s="10">
        <f ca="1">RAND()</f>
        <v>4.482546270976473E-2</v>
      </c>
      <c r="D7" s="12">
        <f ca="1">C7</f>
        <v>4.482546270976473E-2</v>
      </c>
      <c r="O7" s="7" t="s">
        <v>12</v>
      </c>
      <c r="P7" s="3">
        <f ca="1">AVERAGE(C$7:C$106)</f>
        <v>0.57931486578461344</v>
      </c>
      <c r="Q7" s="3">
        <f ca="1">AVERAGE(B$7:B$106)</f>
        <v>5.3696563118210243E-3</v>
      </c>
    </row>
    <row r="8" spans="1:17" x14ac:dyDescent="0.2">
      <c r="A8" s="2">
        <f t="shared" ref="A8:A71" si="0">ROW()-6</f>
        <v>2</v>
      </c>
      <c r="B8" s="10">
        <f ca="1">RAND()</f>
        <v>3.0246552359982082E-2</v>
      </c>
      <c r="C8" s="12">
        <f ca="1">B7+C7</f>
        <v>0.83010939758529445</v>
      </c>
      <c r="D8" s="12">
        <f ca="1">C8</f>
        <v>0.83010939758529445</v>
      </c>
      <c r="F8" s="3">
        <f t="shared" ref="F8:F39" ca="1" si="1">C7</f>
        <v>4.482546270976473E-2</v>
      </c>
      <c r="J8" s="3">
        <f ca="1">B7</f>
        <v>0.78528393487552972</v>
      </c>
      <c r="O8" s="8" t="s">
        <v>13</v>
      </c>
      <c r="P8" s="3">
        <f ca="1">STDEV(C$7:C$106)</f>
        <v>8.4245068701856524E-2</v>
      </c>
      <c r="Q8" s="3">
        <f ca="1">STDEV(B$7:B$106)</f>
        <v>0.12328579411734079</v>
      </c>
    </row>
    <row r="9" spans="1:17" x14ac:dyDescent="0.2">
      <c r="A9" s="2">
        <f t="shared" si="0"/>
        <v>3</v>
      </c>
      <c r="B9" s="3">
        <f ca="1">$B$1+($B$2*B8)+($B$3*B7)</f>
        <v>-0.6040862273366383</v>
      </c>
      <c r="C9" s="12">
        <f t="shared" ref="C9:C72" ca="1" si="2">B8+C8</f>
        <v>0.86035594994527653</v>
      </c>
      <c r="D9" s="12">
        <f ca="1">C9</f>
        <v>0.86035594994527653</v>
      </c>
      <c r="F9" s="3">
        <f t="shared" ca="1" si="1"/>
        <v>0.83010939758529445</v>
      </c>
      <c r="G9" s="3">
        <f t="shared" ref="G9:G40" ca="1" si="3">C7</f>
        <v>4.482546270976473E-2</v>
      </c>
      <c r="J9" s="3">
        <f t="shared" ref="J9:J72" ca="1" si="4">B8</f>
        <v>3.0246552359982082E-2</v>
      </c>
      <c r="K9" s="3">
        <f ca="1">B7</f>
        <v>0.78528393487552972</v>
      </c>
      <c r="O9" s="8" t="s">
        <v>14</v>
      </c>
      <c r="P9" s="3">
        <f ca="1">MIN(C$7:C$106)</f>
        <v>4.482546270976473E-2</v>
      </c>
      <c r="Q9" s="3">
        <f ca="1">MIN(B$7:B$106)</f>
        <v>-0.6040862273366383</v>
      </c>
    </row>
    <row r="10" spans="1:17" x14ac:dyDescent="0.2">
      <c r="A10" s="2">
        <f t="shared" si="0"/>
        <v>4</v>
      </c>
      <c r="B10" s="3">
        <f t="shared" ref="B10:B73" ca="1" si="5">$B$1+($B$2*B9)+($B$3*B8)</f>
        <v>0.27935819939833262</v>
      </c>
      <c r="C10" s="11">
        <f ca="1">B9+C9</f>
        <v>0.25626972260863823</v>
      </c>
      <c r="D10" s="3">
        <f ca="1">$B$1+(1+$B$2)*D9+($B$3-$B$2)*D8-$B$3*D7</f>
        <v>0.25626972260863823</v>
      </c>
      <c r="F10" s="3">
        <f t="shared" ca="1" si="1"/>
        <v>0.86035594994527653</v>
      </c>
      <c r="G10" s="3">
        <f t="shared" ca="1" si="3"/>
        <v>0.83010939758529445</v>
      </c>
      <c r="H10" s="3">
        <f t="shared" ref="H10:H41" ca="1" si="6">C7</f>
        <v>4.482546270976473E-2</v>
      </c>
      <c r="J10" s="3">
        <f t="shared" ca="1" si="4"/>
        <v>-0.6040862273366383</v>
      </c>
      <c r="K10" s="3">
        <f t="shared" ref="K10:K73" ca="1" si="7">B8</f>
        <v>3.0246552359982082E-2</v>
      </c>
      <c r="L10" s="3">
        <f ca="1">B7</f>
        <v>0.78528393487552972</v>
      </c>
      <c r="O10" s="8" t="s">
        <v>15</v>
      </c>
      <c r="P10" s="3">
        <f ca="1">MAX(C$7:C$106)</f>
        <v>0.86035594994527653</v>
      </c>
      <c r="Q10" s="3">
        <f ca="1">MAX(B$7:B$106)</f>
        <v>0.78528393487552972</v>
      </c>
    </row>
    <row r="11" spans="1:17" x14ac:dyDescent="0.2">
      <c r="A11" s="2">
        <f t="shared" si="0"/>
        <v>5</v>
      </c>
      <c r="B11" s="3">
        <f t="shared" ca="1" si="5"/>
        <v>0.31338557080331242</v>
      </c>
      <c r="C11" s="11">
        <f t="shared" ca="1" si="2"/>
        <v>0.53562792200697085</v>
      </c>
      <c r="D11" s="3">
        <f t="shared" ref="D11:D74" ca="1" si="8">$B$1+(1+$B$2)*D10+($B$3-$B$2)*D9-$B$3*D8</f>
        <v>0.53562792200697074</v>
      </c>
      <c r="F11" s="3">
        <f t="shared" ca="1" si="1"/>
        <v>0.25626972260863823</v>
      </c>
      <c r="G11" s="3">
        <f t="shared" ca="1" si="3"/>
        <v>0.86035594994527653</v>
      </c>
      <c r="H11" s="3">
        <f t="shared" ca="1" si="6"/>
        <v>0.83010939758529445</v>
      </c>
      <c r="J11" s="3">
        <f t="shared" ca="1" si="4"/>
        <v>0.27935819939833262</v>
      </c>
      <c r="K11" s="3">
        <f t="shared" ca="1" si="7"/>
        <v>-0.6040862273366383</v>
      </c>
      <c r="L11" s="3">
        <f t="shared" ref="L11:L74" ca="1" si="9">B8</f>
        <v>3.0246552359982082E-2</v>
      </c>
    </row>
    <row r="12" spans="1:17" x14ac:dyDescent="0.2">
      <c r="A12" s="2">
        <f t="shared" si="0"/>
        <v>6</v>
      </c>
      <c r="B12" s="3">
        <f t="shared" ca="1" si="5"/>
        <v>-0.36621143495040565</v>
      </c>
      <c r="C12" s="11">
        <f t="shared" ca="1" si="2"/>
        <v>0.84901349281028327</v>
      </c>
      <c r="D12" s="3">
        <f t="shared" ca="1" si="8"/>
        <v>0.84901349281028327</v>
      </c>
      <c r="F12" s="3">
        <f t="shared" ca="1" si="1"/>
        <v>0.53562792200697085</v>
      </c>
      <c r="G12" s="3">
        <f t="shared" ca="1" si="3"/>
        <v>0.25626972260863823</v>
      </c>
      <c r="H12" s="3">
        <f t="shared" ca="1" si="6"/>
        <v>0.86035594994527653</v>
      </c>
      <c r="J12" s="3">
        <f t="shared" ca="1" si="4"/>
        <v>0.31338557080331242</v>
      </c>
      <c r="K12" s="3">
        <f t="shared" ca="1" si="7"/>
        <v>0.27935819939833262</v>
      </c>
      <c r="L12" s="3">
        <f t="shared" ca="1" si="9"/>
        <v>-0.6040862273366383</v>
      </c>
    </row>
    <row r="13" spans="1:17" x14ac:dyDescent="0.2">
      <c r="A13" s="2">
        <f t="shared" si="0"/>
        <v>7</v>
      </c>
      <c r="B13" s="3">
        <f ca="1">$B$1+($B$2*B12)+($B$3*B11)</f>
        <v>-5.1933460627281491E-2</v>
      </c>
      <c r="C13" s="11">
        <f t="shared" ca="1" si="2"/>
        <v>0.48280205785987762</v>
      </c>
      <c r="D13" s="3">
        <f t="shared" ca="1" si="8"/>
        <v>0.48280205785987762</v>
      </c>
      <c r="F13" s="3">
        <f t="shared" ca="1" si="1"/>
        <v>0.84901349281028327</v>
      </c>
      <c r="G13" s="3">
        <f t="shared" ca="1" si="3"/>
        <v>0.53562792200697085</v>
      </c>
      <c r="H13" s="3">
        <f t="shared" ca="1" si="6"/>
        <v>0.25626972260863823</v>
      </c>
      <c r="J13" s="3">
        <f t="shared" ca="1" si="4"/>
        <v>-0.36621143495040565</v>
      </c>
      <c r="K13" s="3">
        <f t="shared" ca="1" si="7"/>
        <v>0.31338557080331242</v>
      </c>
      <c r="L13" s="3">
        <f t="shared" ca="1" si="9"/>
        <v>0.27935819939833262</v>
      </c>
    </row>
    <row r="14" spans="1:17" x14ac:dyDescent="0.2">
      <c r="A14" s="2">
        <f t="shared" si="0"/>
        <v>8</v>
      </c>
      <c r="B14" s="3">
        <f t="shared" ca="1" si="5"/>
        <v>0.30062530652644492</v>
      </c>
      <c r="C14" s="11">
        <f t="shared" ca="1" si="2"/>
        <v>0.43086859723259613</v>
      </c>
      <c r="D14" s="3">
        <f t="shared" ca="1" si="8"/>
        <v>0.43086859723259607</v>
      </c>
      <c r="F14" s="3">
        <f t="shared" ca="1" si="1"/>
        <v>0.48280205785987762</v>
      </c>
      <c r="G14" s="3">
        <f t="shared" ca="1" si="3"/>
        <v>0.84901349281028327</v>
      </c>
      <c r="H14" s="3">
        <f t="shared" ca="1" si="6"/>
        <v>0.53562792200697085</v>
      </c>
      <c r="J14" s="3">
        <f t="shared" ca="1" si="4"/>
        <v>-5.1933460627281491E-2</v>
      </c>
      <c r="K14" s="3">
        <f t="shared" ca="1" si="7"/>
        <v>-0.36621143495040565</v>
      </c>
      <c r="L14" s="3">
        <f t="shared" ca="1" si="9"/>
        <v>0.31338557080331242</v>
      </c>
    </row>
    <row r="15" spans="1:17" x14ac:dyDescent="0.2">
      <c r="A15" s="2">
        <f t="shared" si="0"/>
        <v>9</v>
      </c>
      <c r="B15" s="3">
        <f t="shared" ca="1" si="5"/>
        <v>-0.11136255779276134</v>
      </c>
      <c r="C15" s="11">
        <f t="shared" ca="1" si="2"/>
        <v>0.73149390375904111</v>
      </c>
      <c r="D15" s="3">
        <f t="shared" ca="1" si="8"/>
        <v>0.731493903759041</v>
      </c>
      <c r="F15" s="3">
        <f t="shared" ca="1" si="1"/>
        <v>0.43086859723259613</v>
      </c>
      <c r="G15" s="3">
        <f t="shared" ca="1" si="3"/>
        <v>0.48280205785987762</v>
      </c>
      <c r="H15" s="3">
        <f t="shared" ca="1" si="6"/>
        <v>0.84901349281028327</v>
      </c>
      <c r="J15" s="3">
        <f t="shared" ca="1" si="4"/>
        <v>0.30062530652644492</v>
      </c>
      <c r="K15" s="3">
        <f t="shared" ca="1" si="7"/>
        <v>-5.1933460627281491E-2</v>
      </c>
      <c r="L15" s="3">
        <f t="shared" ca="1" si="9"/>
        <v>-0.36621143495040565</v>
      </c>
    </row>
    <row r="16" spans="1:17" x14ac:dyDescent="0.2">
      <c r="A16" s="2">
        <f t="shared" si="0"/>
        <v>10</v>
      </c>
      <c r="B16" s="3">
        <f t="shared" ca="1" si="5"/>
        <v>-0.16978770099845303</v>
      </c>
      <c r="C16" s="11">
        <f t="shared" ca="1" si="2"/>
        <v>0.62013134596627972</v>
      </c>
      <c r="D16" s="3">
        <f t="shared" ca="1" si="8"/>
        <v>0.62013134596627961</v>
      </c>
      <c r="F16" s="3">
        <f t="shared" ca="1" si="1"/>
        <v>0.73149390375904111</v>
      </c>
      <c r="G16" s="3">
        <f t="shared" ca="1" si="3"/>
        <v>0.43086859723259613</v>
      </c>
      <c r="H16" s="3">
        <f t="shared" ca="1" si="6"/>
        <v>0.48280205785987762</v>
      </c>
      <c r="J16" s="3">
        <f t="shared" ca="1" si="4"/>
        <v>-0.11136255779276134</v>
      </c>
      <c r="K16" s="3">
        <f t="shared" ca="1" si="7"/>
        <v>0.30062530652644492</v>
      </c>
      <c r="L16" s="3">
        <f t="shared" ca="1" si="9"/>
        <v>-5.1933460627281491E-2</v>
      </c>
    </row>
    <row r="17" spans="1:12" x14ac:dyDescent="0.2">
      <c r="A17" s="2">
        <f t="shared" si="0"/>
        <v>11</v>
      </c>
      <c r="B17" s="3">
        <f t="shared" ca="1" si="5"/>
        <v>0.16841576884379753</v>
      </c>
      <c r="C17" s="11">
        <f t="shared" ca="1" si="2"/>
        <v>0.4503436449678267</v>
      </c>
      <c r="D17" s="3">
        <f t="shared" ca="1" si="8"/>
        <v>0.45034364496782664</v>
      </c>
      <c r="F17" s="3">
        <f t="shared" ca="1" si="1"/>
        <v>0.62013134596627972</v>
      </c>
      <c r="G17" s="3">
        <f t="shared" ca="1" si="3"/>
        <v>0.73149390375904111</v>
      </c>
      <c r="H17" s="3">
        <f t="shared" ca="1" si="6"/>
        <v>0.43086859723259613</v>
      </c>
      <c r="J17" s="3">
        <f t="shared" ca="1" si="4"/>
        <v>-0.16978770099845303</v>
      </c>
      <c r="K17" s="3">
        <f t="shared" ca="1" si="7"/>
        <v>-0.11136255779276134</v>
      </c>
      <c r="L17" s="3">
        <f t="shared" ca="1" si="9"/>
        <v>0.30062530652644492</v>
      </c>
    </row>
    <row r="18" spans="1:12" x14ac:dyDescent="0.2">
      <c r="A18" s="2">
        <f t="shared" si="0"/>
        <v>12</v>
      </c>
      <c r="B18" s="3">
        <f t="shared" ca="1" si="5"/>
        <v>4.3132891326941022E-2</v>
      </c>
      <c r="C18" s="11">
        <f t="shared" ca="1" si="2"/>
        <v>0.61875941381162425</v>
      </c>
      <c r="D18" s="3">
        <f t="shared" ca="1" si="8"/>
        <v>0.61875941381162414</v>
      </c>
      <c r="F18" s="3">
        <f t="shared" ca="1" si="1"/>
        <v>0.4503436449678267</v>
      </c>
      <c r="G18" s="3">
        <f t="shared" ca="1" si="3"/>
        <v>0.62013134596627972</v>
      </c>
      <c r="H18" s="3">
        <f t="shared" ca="1" si="6"/>
        <v>0.73149390375904111</v>
      </c>
      <c r="J18" s="3">
        <f t="shared" ca="1" si="4"/>
        <v>0.16841576884379753</v>
      </c>
      <c r="K18" s="3">
        <f t="shared" ca="1" si="7"/>
        <v>-0.16978770099845303</v>
      </c>
      <c r="L18" s="3">
        <f t="shared" ca="1" si="9"/>
        <v>-0.11136255779276134</v>
      </c>
    </row>
    <row r="19" spans="1:12" x14ac:dyDescent="0.2">
      <c r="A19" s="2">
        <f t="shared" si="0"/>
        <v>13</v>
      </c>
      <c r="B19" s="3">
        <f t="shared" ca="1" si="5"/>
        <v>-0.14787827229631867</v>
      </c>
      <c r="C19" s="11">
        <f t="shared" ca="1" si="2"/>
        <v>0.66189230513856523</v>
      </c>
      <c r="D19" s="3">
        <f t="shared" ca="1" si="8"/>
        <v>0.66189230513856512</v>
      </c>
      <c r="F19" s="3">
        <f t="shared" ca="1" si="1"/>
        <v>0.61875941381162425</v>
      </c>
      <c r="G19" s="3">
        <f t="shared" ca="1" si="3"/>
        <v>0.4503436449678267</v>
      </c>
      <c r="H19" s="3">
        <f t="shared" ca="1" si="6"/>
        <v>0.62013134596627972</v>
      </c>
      <c r="J19" s="3">
        <f t="shared" ca="1" si="4"/>
        <v>4.3132891326941022E-2</v>
      </c>
      <c r="K19" s="3">
        <f t="shared" ca="1" si="7"/>
        <v>0.16841576884379753</v>
      </c>
      <c r="L19" s="3">
        <f t="shared" ca="1" si="9"/>
        <v>-0.16978770099845303</v>
      </c>
    </row>
    <row r="20" spans="1:12" x14ac:dyDescent="0.2">
      <c r="A20" s="2">
        <f t="shared" si="0"/>
        <v>14</v>
      </c>
      <c r="B20" s="3">
        <f t="shared" ca="1" si="5"/>
        <v>4.1589467652953571E-2</v>
      </c>
      <c r="C20" s="11">
        <f t="shared" ca="1" si="2"/>
        <v>0.51401403284224656</v>
      </c>
      <c r="D20" s="3">
        <f t="shared" ca="1" si="8"/>
        <v>0.51401403284224645</v>
      </c>
      <c r="F20" s="3">
        <f t="shared" ca="1" si="1"/>
        <v>0.66189230513856523</v>
      </c>
      <c r="G20" s="3">
        <f t="shared" ca="1" si="3"/>
        <v>0.61875941381162425</v>
      </c>
      <c r="H20" s="3">
        <f t="shared" ca="1" si="6"/>
        <v>0.4503436449678267</v>
      </c>
      <c r="J20" s="3">
        <f t="shared" ca="1" si="4"/>
        <v>-0.14787827229631867</v>
      </c>
      <c r="K20" s="3">
        <f t="shared" ca="1" si="7"/>
        <v>4.3132891326941022E-2</v>
      </c>
      <c r="L20" s="3">
        <f t="shared" ca="1" si="9"/>
        <v>0.16841576884379753</v>
      </c>
    </row>
    <row r="21" spans="1:12" x14ac:dyDescent="0.2">
      <c r="A21" s="2">
        <f t="shared" si="0"/>
        <v>15</v>
      </c>
      <c r="B21" s="3">
        <f t="shared" ca="1" si="5"/>
        <v>9.0113970395762216E-2</v>
      </c>
      <c r="C21" s="11">
        <f t="shared" ca="1" si="2"/>
        <v>0.55560350049520013</v>
      </c>
      <c r="D21" s="3">
        <f t="shared" ca="1" si="8"/>
        <v>0.55560350049520002</v>
      </c>
      <c r="F21" s="3">
        <f t="shared" ca="1" si="1"/>
        <v>0.51401403284224656</v>
      </c>
      <c r="G21" s="3">
        <f t="shared" ca="1" si="3"/>
        <v>0.66189230513856523</v>
      </c>
      <c r="H21" s="3">
        <f t="shared" ca="1" si="6"/>
        <v>0.61875941381162425</v>
      </c>
      <c r="J21" s="3">
        <f t="shared" ca="1" si="4"/>
        <v>4.1589467652953571E-2</v>
      </c>
      <c r="K21" s="3">
        <f t="shared" ca="1" si="7"/>
        <v>-0.14787827229631867</v>
      </c>
      <c r="L21" s="3">
        <f t="shared" ca="1" si="9"/>
        <v>4.3132891326941022E-2</v>
      </c>
    </row>
    <row r="22" spans="1:12" x14ac:dyDescent="0.2">
      <c r="A22" s="2">
        <f t="shared" si="0"/>
        <v>16</v>
      </c>
      <c r="B22" s="3">
        <f t="shared" ca="1" si="5"/>
        <v>-7.6249085937596286E-2</v>
      </c>
      <c r="C22" s="11">
        <f t="shared" ca="1" si="2"/>
        <v>0.64571747089096232</v>
      </c>
      <c r="D22" s="3">
        <f t="shared" ca="1" si="8"/>
        <v>0.64571747089096232</v>
      </c>
      <c r="F22" s="3">
        <f t="shared" ca="1" si="1"/>
        <v>0.55560350049520013</v>
      </c>
      <c r="G22" s="3">
        <f t="shared" ca="1" si="3"/>
        <v>0.51401403284224656</v>
      </c>
      <c r="H22" s="3">
        <f t="shared" ca="1" si="6"/>
        <v>0.66189230513856523</v>
      </c>
      <c r="J22" s="3">
        <f t="shared" ca="1" si="4"/>
        <v>9.0113970395762216E-2</v>
      </c>
      <c r="K22" s="3">
        <f t="shared" ca="1" si="7"/>
        <v>4.1589467652953571E-2</v>
      </c>
      <c r="L22" s="3">
        <f t="shared" ca="1" si="9"/>
        <v>-0.14787827229631867</v>
      </c>
    </row>
    <row r="23" spans="1:12" x14ac:dyDescent="0.2">
      <c r="A23" s="2">
        <f t="shared" si="0"/>
        <v>17</v>
      </c>
      <c r="B23" s="3">
        <f t="shared" ca="1" si="5"/>
        <v>-2.9460934828023526E-2</v>
      </c>
      <c r="C23" s="11">
        <f t="shared" ca="1" si="2"/>
        <v>0.56946838495336605</v>
      </c>
      <c r="D23" s="3">
        <f t="shared" ca="1" si="8"/>
        <v>0.56946838495336594</v>
      </c>
      <c r="F23" s="3">
        <f t="shared" ca="1" si="1"/>
        <v>0.64571747089096232</v>
      </c>
      <c r="G23" s="3">
        <f t="shared" ca="1" si="3"/>
        <v>0.55560350049520013</v>
      </c>
      <c r="H23" s="3">
        <f t="shared" ca="1" si="6"/>
        <v>0.51401403284224656</v>
      </c>
      <c r="J23" s="3">
        <f t="shared" ca="1" si="4"/>
        <v>-7.6249085937596286E-2</v>
      </c>
      <c r="K23" s="3">
        <f t="shared" ca="1" si="7"/>
        <v>9.0113970395762216E-2</v>
      </c>
      <c r="L23" s="3">
        <f t="shared" ca="1" si="9"/>
        <v>4.1589467652953571E-2</v>
      </c>
    </row>
    <row r="24" spans="1:12" x14ac:dyDescent="0.2">
      <c r="A24" s="2">
        <f t="shared" si="0"/>
        <v>18</v>
      </c>
      <c r="B24" s="3">
        <f t="shared" ca="1" si="5"/>
        <v>7.1917281867208985E-2</v>
      </c>
      <c r="C24" s="11">
        <f t="shared" ca="1" si="2"/>
        <v>0.54000745012534257</v>
      </c>
      <c r="D24" s="3">
        <f t="shared" ca="1" si="8"/>
        <v>0.54000745012534246</v>
      </c>
      <c r="F24" s="3">
        <f t="shared" ca="1" si="1"/>
        <v>0.56946838495336605</v>
      </c>
      <c r="G24" s="3">
        <f t="shared" ca="1" si="3"/>
        <v>0.64571747089096232</v>
      </c>
      <c r="H24" s="3">
        <f t="shared" ca="1" si="6"/>
        <v>0.55560350049520013</v>
      </c>
      <c r="J24" s="3">
        <f t="shared" ca="1" si="4"/>
        <v>-2.9460934828023526E-2</v>
      </c>
      <c r="K24" s="3">
        <f t="shared" ca="1" si="7"/>
        <v>-7.6249085937596286E-2</v>
      </c>
      <c r="L24" s="3">
        <f t="shared" ca="1" si="9"/>
        <v>9.0113970395762216E-2</v>
      </c>
    </row>
    <row r="25" spans="1:12" x14ac:dyDescent="0.2">
      <c r="A25" s="2">
        <f t="shared" si="0"/>
        <v>19</v>
      </c>
      <c r="B25" s="3">
        <f t="shared" ca="1" si="5"/>
        <v>-1.386293981258685E-2</v>
      </c>
      <c r="C25" s="11">
        <f t="shared" ca="1" si="2"/>
        <v>0.6119247319925516</v>
      </c>
      <c r="D25" s="3">
        <f t="shared" ca="1" si="8"/>
        <v>0.61192473199255148</v>
      </c>
      <c r="F25" s="3">
        <f t="shared" ca="1" si="1"/>
        <v>0.54000745012534257</v>
      </c>
      <c r="G25" s="3">
        <f t="shared" ca="1" si="3"/>
        <v>0.56946838495336605</v>
      </c>
      <c r="H25" s="3">
        <f t="shared" ca="1" si="6"/>
        <v>0.64571747089096232</v>
      </c>
      <c r="J25" s="3">
        <f t="shared" ca="1" si="4"/>
        <v>7.1917281867208985E-2</v>
      </c>
      <c r="K25" s="3">
        <f t="shared" ca="1" si="7"/>
        <v>-2.9460934828023526E-2</v>
      </c>
      <c r="L25" s="3">
        <f t="shared" ca="1" si="9"/>
        <v>-7.6249085937596286E-2</v>
      </c>
    </row>
    <row r="26" spans="1:12" x14ac:dyDescent="0.2">
      <c r="A26" s="2">
        <f t="shared" si="0"/>
        <v>20</v>
      </c>
      <c r="B26" s="3">
        <f t="shared" ca="1" si="5"/>
        <v>-4.7006491494113317E-2</v>
      </c>
      <c r="C26" s="11">
        <f t="shared" ca="1" si="2"/>
        <v>0.59806179217996469</v>
      </c>
      <c r="D26" s="3">
        <f t="shared" ca="1" si="8"/>
        <v>0.59806179217996458</v>
      </c>
      <c r="F26" s="3">
        <f t="shared" ca="1" si="1"/>
        <v>0.6119247319925516</v>
      </c>
      <c r="G26" s="3">
        <f t="shared" ca="1" si="3"/>
        <v>0.54000745012534257</v>
      </c>
      <c r="H26" s="3">
        <f t="shared" ca="1" si="6"/>
        <v>0.56946838495336605</v>
      </c>
      <c r="J26" s="3">
        <f t="shared" ca="1" si="4"/>
        <v>-1.386293981258685E-2</v>
      </c>
      <c r="K26" s="3">
        <f t="shared" ca="1" si="7"/>
        <v>7.1917281867208985E-2</v>
      </c>
      <c r="L26" s="3">
        <f t="shared" ca="1" si="9"/>
        <v>-2.9460934828023526E-2</v>
      </c>
    </row>
    <row r="27" spans="1:12" x14ac:dyDescent="0.2">
      <c r="A27" s="2">
        <f t="shared" si="0"/>
        <v>21</v>
      </c>
      <c r="B27" s="3">
        <f t="shared" ca="1" si="5"/>
        <v>3.3900450606496796E-2</v>
      </c>
      <c r="C27" s="11">
        <f t="shared" ca="1" si="2"/>
        <v>0.5510553006858514</v>
      </c>
      <c r="D27" s="3">
        <f t="shared" ca="1" si="8"/>
        <v>0.55105530068585129</v>
      </c>
      <c r="F27" s="3">
        <f t="shared" ca="1" si="1"/>
        <v>0.59806179217996469</v>
      </c>
      <c r="G27" s="3">
        <f t="shared" ca="1" si="3"/>
        <v>0.6119247319925516</v>
      </c>
      <c r="H27" s="3">
        <f t="shared" ca="1" si="6"/>
        <v>0.54000745012534257</v>
      </c>
      <c r="J27" s="3">
        <f t="shared" ca="1" si="4"/>
        <v>-4.7006491494113317E-2</v>
      </c>
      <c r="K27" s="3">
        <f t="shared" ca="1" si="7"/>
        <v>-1.386293981258685E-2</v>
      </c>
      <c r="L27" s="3">
        <f t="shared" ca="1" si="9"/>
        <v>7.1917281867208985E-2</v>
      </c>
    </row>
    <row r="28" spans="1:12" x14ac:dyDescent="0.2">
      <c r="A28" s="2">
        <f t="shared" si="0"/>
        <v>22</v>
      </c>
      <c r="B28" s="3">
        <f t="shared" ca="1" si="5"/>
        <v>1.830464331733659E-2</v>
      </c>
      <c r="C28" s="11">
        <f t="shared" ca="1" si="2"/>
        <v>0.58495575129234822</v>
      </c>
      <c r="D28" s="3">
        <f t="shared" ca="1" si="8"/>
        <v>0.58495575129234811</v>
      </c>
      <c r="F28" s="3">
        <f t="shared" ca="1" si="1"/>
        <v>0.5510553006858514</v>
      </c>
      <c r="G28" s="3">
        <f t="shared" ca="1" si="3"/>
        <v>0.59806179217996469</v>
      </c>
      <c r="H28" s="3">
        <f t="shared" ca="1" si="6"/>
        <v>0.6119247319925516</v>
      </c>
      <c r="J28" s="3">
        <f t="shared" ca="1" si="4"/>
        <v>3.3900450606496796E-2</v>
      </c>
      <c r="K28" s="3">
        <f t="shared" ca="1" si="7"/>
        <v>-4.7006491494113317E-2</v>
      </c>
      <c r="L28" s="3">
        <f t="shared" ca="1" si="9"/>
        <v>-1.386293981258685E-2</v>
      </c>
    </row>
    <row r="29" spans="1:12" x14ac:dyDescent="0.2">
      <c r="A29" s="2">
        <f t="shared" si="0"/>
        <v>23</v>
      </c>
      <c r="B29" s="3">
        <f t="shared" ca="1" si="5"/>
        <v>-3.4577659613540895E-2</v>
      </c>
      <c r="C29" s="11">
        <f t="shared" ca="1" si="2"/>
        <v>0.60326039460968484</v>
      </c>
      <c r="D29" s="3">
        <f t="shared" ca="1" si="8"/>
        <v>0.60326039460968461</v>
      </c>
      <c r="F29" s="3">
        <f t="shared" ca="1" si="1"/>
        <v>0.58495575129234822</v>
      </c>
      <c r="G29" s="3">
        <f t="shared" ca="1" si="3"/>
        <v>0.5510553006858514</v>
      </c>
      <c r="H29" s="3">
        <f t="shared" ca="1" si="6"/>
        <v>0.59806179217996469</v>
      </c>
      <c r="J29" s="3">
        <f t="shared" ca="1" si="4"/>
        <v>1.830464331733659E-2</v>
      </c>
      <c r="K29" s="3">
        <f t="shared" ca="1" si="7"/>
        <v>3.3900450606496796E-2</v>
      </c>
      <c r="L29" s="3">
        <f t="shared" ca="1" si="9"/>
        <v>-4.7006491494113317E-2</v>
      </c>
    </row>
    <row r="30" spans="1:12" x14ac:dyDescent="0.2">
      <c r="A30" s="2">
        <f t="shared" si="0"/>
        <v>24</v>
      </c>
      <c r="B30" s="3">
        <f t="shared" ca="1" si="5"/>
        <v>3.5603473187680052E-3</v>
      </c>
      <c r="C30" s="11">
        <f t="shared" ca="1" si="2"/>
        <v>0.56868273499614397</v>
      </c>
      <c r="D30" s="3">
        <f t="shared" ca="1" si="8"/>
        <v>0.56868273499614375</v>
      </c>
      <c r="F30" s="3">
        <f t="shared" ca="1" si="1"/>
        <v>0.60326039460968484</v>
      </c>
      <c r="G30" s="3">
        <f t="shared" ca="1" si="3"/>
        <v>0.58495575129234822</v>
      </c>
      <c r="H30" s="3">
        <f t="shared" ca="1" si="6"/>
        <v>0.5510553006858514</v>
      </c>
      <c r="J30" s="3">
        <f t="shared" ca="1" si="4"/>
        <v>-3.4577659613540895E-2</v>
      </c>
      <c r="K30" s="3">
        <f t="shared" ca="1" si="7"/>
        <v>1.830464331733659E-2</v>
      </c>
      <c r="L30" s="3">
        <f t="shared" ca="1" si="9"/>
        <v>3.3900450606496796E-2</v>
      </c>
    </row>
    <row r="31" spans="1:12" x14ac:dyDescent="0.2">
      <c r="A31" s="2">
        <f t="shared" si="0"/>
        <v>25</v>
      </c>
      <c r="B31" s="3">
        <f t="shared" ca="1" si="5"/>
        <v>2.415307105077167E-2</v>
      </c>
      <c r="C31" s="11">
        <f t="shared" ca="1" si="2"/>
        <v>0.57224308231491194</v>
      </c>
      <c r="D31" s="3">
        <f t="shared" ca="1" si="8"/>
        <v>0.57224308231491183</v>
      </c>
      <c r="F31" s="3">
        <f t="shared" ca="1" si="1"/>
        <v>0.56868273499614397</v>
      </c>
      <c r="G31" s="3">
        <f t="shared" ca="1" si="3"/>
        <v>0.60326039460968484</v>
      </c>
      <c r="H31" s="3">
        <f t="shared" ca="1" si="6"/>
        <v>0.58495575129234822</v>
      </c>
      <c r="J31" s="3">
        <f t="shared" ca="1" si="4"/>
        <v>3.5603473187680052E-3</v>
      </c>
      <c r="K31" s="3">
        <f t="shared" ca="1" si="7"/>
        <v>-3.4577659613540895E-2</v>
      </c>
      <c r="L31" s="3">
        <f t="shared" ca="1" si="9"/>
        <v>1.830464331733659E-2</v>
      </c>
    </row>
    <row r="32" spans="1:12" x14ac:dyDescent="0.2">
      <c r="A32" s="2">
        <f t="shared" si="0"/>
        <v>26</v>
      </c>
      <c r="B32" s="3">
        <f t="shared" ca="1" si="5"/>
        <v>-1.4746796014461839E-2</v>
      </c>
      <c r="C32" s="11">
        <f t="shared" ca="1" si="2"/>
        <v>0.59639615336568363</v>
      </c>
      <c r="D32" s="3">
        <f t="shared" ca="1" si="8"/>
        <v>0.59639615336568341</v>
      </c>
      <c r="F32" s="3">
        <f t="shared" ca="1" si="1"/>
        <v>0.57224308231491194</v>
      </c>
      <c r="G32" s="3">
        <f t="shared" ca="1" si="3"/>
        <v>0.56868273499614397</v>
      </c>
      <c r="H32" s="3">
        <f t="shared" ca="1" si="6"/>
        <v>0.60326039460968484</v>
      </c>
      <c r="J32" s="3">
        <f t="shared" ca="1" si="4"/>
        <v>2.415307105077167E-2</v>
      </c>
      <c r="K32" s="3">
        <f t="shared" ca="1" si="7"/>
        <v>3.5603473187680052E-3</v>
      </c>
      <c r="L32" s="3">
        <f t="shared" ca="1" si="9"/>
        <v>-3.4577659613540895E-2</v>
      </c>
    </row>
    <row r="33" spans="1:12" x14ac:dyDescent="0.2">
      <c r="A33" s="2">
        <f t="shared" si="0"/>
        <v>27</v>
      </c>
      <c r="B33" s="3">
        <f t="shared" ca="1" si="5"/>
        <v>-1.0741405280847834E-2</v>
      </c>
      <c r="C33" s="11">
        <f t="shared" ca="1" si="2"/>
        <v>0.58164935735122181</v>
      </c>
      <c r="D33" s="3">
        <f t="shared" ca="1" si="8"/>
        <v>0.58164935735122159</v>
      </c>
      <c r="F33" s="3">
        <f t="shared" ca="1" si="1"/>
        <v>0.59639615336568363</v>
      </c>
      <c r="G33" s="3">
        <f t="shared" ca="1" si="3"/>
        <v>0.57224308231491194</v>
      </c>
      <c r="H33" s="3">
        <f t="shared" ca="1" si="6"/>
        <v>0.56868273499614397</v>
      </c>
      <c r="J33" s="3">
        <f t="shared" ca="1" si="4"/>
        <v>-1.4746796014461839E-2</v>
      </c>
      <c r="K33" s="3">
        <f t="shared" ca="1" si="7"/>
        <v>2.415307105077167E-2</v>
      </c>
      <c r="L33" s="3">
        <f t="shared" ca="1" si="9"/>
        <v>3.5603473187680052E-3</v>
      </c>
    </row>
    <row r="34" spans="1:12" x14ac:dyDescent="0.2">
      <c r="A34" s="2">
        <f t="shared" si="0"/>
        <v>28</v>
      </c>
      <c r="B34" s="3">
        <f t="shared" ca="1" si="5"/>
        <v>1.6430799651270298E-2</v>
      </c>
      <c r="C34" s="11">
        <f t="shared" ca="1" si="2"/>
        <v>0.57090795207037393</v>
      </c>
      <c r="D34" s="3">
        <f t="shared" ca="1" si="8"/>
        <v>0.57090795207037381</v>
      </c>
      <c r="F34" s="3">
        <f t="shared" ca="1" si="1"/>
        <v>0.58164935735122181</v>
      </c>
      <c r="G34" s="3">
        <f t="shared" ca="1" si="3"/>
        <v>0.59639615336568363</v>
      </c>
      <c r="H34" s="3">
        <f t="shared" ca="1" si="6"/>
        <v>0.57224308231491194</v>
      </c>
      <c r="J34" s="3">
        <f t="shared" ca="1" si="4"/>
        <v>-1.0741405280847834E-2</v>
      </c>
      <c r="K34" s="3">
        <f t="shared" ca="1" si="7"/>
        <v>-1.4746796014461839E-2</v>
      </c>
      <c r="L34" s="3">
        <f t="shared" ca="1" si="9"/>
        <v>2.415307105077167E-2</v>
      </c>
    </row>
    <row r="35" spans="1:12" x14ac:dyDescent="0.2">
      <c r="A35" s="2">
        <f t="shared" si="0"/>
        <v>29</v>
      </c>
      <c r="B35" s="3">
        <f t="shared" ca="1" si="5"/>
        <v>-1.5934586499927357E-4</v>
      </c>
      <c r="C35" s="11">
        <f t="shared" ca="1" si="2"/>
        <v>0.58733875172164418</v>
      </c>
      <c r="D35" s="3">
        <f t="shared" ca="1" si="8"/>
        <v>0.58733875172164407</v>
      </c>
      <c r="F35" s="3">
        <f t="shared" ca="1" si="1"/>
        <v>0.57090795207037393</v>
      </c>
      <c r="G35" s="3">
        <f t="shared" ca="1" si="3"/>
        <v>0.58164935735122181</v>
      </c>
      <c r="H35" s="3">
        <f t="shared" ca="1" si="6"/>
        <v>0.59639615336568363</v>
      </c>
      <c r="J35" s="3">
        <f t="shared" ca="1" si="4"/>
        <v>1.6430799651270298E-2</v>
      </c>
      <c r="K35" s="3">
        <f t="shared" ca="1" si="7"/>
        <v>-1.0741405280847834E-2</v>
      </c>
      <c r="L35" s="3">
        <f t="shared" ca="1" si="9"/>
        <v>-1.4746796014461839E-2</v>
      </c>
    </row>
    <row r="36" spans="1:12" x14ac:dyDescent="0.2">
      <c r="A36" s="2">
        <f t="shared" si="0"/>
        <v>30</v>
      </c>
      <c r="B36" s="3">
        <f t="shared" ca="1" si="5"/>
        <v>-1.2243426805953087E-2</v>
      </c>
      <c r="C36" s="11">
        <f t="shared" ca="1" si="2"/>
        <v>0.58717940585664485</v>
      </c>
      <c r="D36" s="3">
        <f t="shared" ca="1" si="8"/>
        <v>0.58717940585664474</v>
      </c>
      <c r="F36" s="3">
        <f t="shared" ca="1" si="1"/>
        <v>0.58733875172164418</v>
      </c>
      <c r="G36" s="3">
        <f t="shared" ca="1" si="3"/>
        <v>0.57090795207037393</v>
      </c>
      <c r="H36" s="3">
        <f t="shared" ca="1" si="6"/>
        <v>0.58164935735122181</v>
      </c>
      <c r="J36" s="3">
        <f t="shared" ca="1" si="4"/>
        <v>-1.5934586499927357E-4</v>
      </c>
      <c r="K36" s="3">
        <f t="shared" ca="1" si="7"/>
        <v>1.6430799651270298E-2</v>
      </c>
      <c r="L36" s="3">
        <f t="shared" ca="1" si="9"/>
        <v>-1.0741405280847834E-2</v>
      </c>
    </row>
    <row r="37" spans="1:12" x14ac:dyDescent="0.2">
      <c r="A37" s="2">
        <f t="shared" si="0"/>
        <v>31</v>
      </c>
      <c r="B37" s="3">
        <f t="shared" ca="1" si="5"/>
        <v>6.2412228017259992E-3</v>
      </c>
      <c r="C37" s="11">
        <f t="shared" ca="1" si="2"/>
        <v>0.57493597905069171</v>
      </c>
      <c r="D37" s="3">
        <f t="shared" ca="1" si="8"/>
        <v>0.57493597905069171</v>
      </c>
      <c r="F37" s="3">
        <f t="shared" ca="1" si="1"/>
        <v>0.58717940585664485</v>
      </c>
      <c r="G37" s="3">
        <f t="shared" ca="1" si="3"/>
        <v>0.58733875172164418</v>
      </c>
      <c r="H37" s="3">
        <f t="shared" ca="1" si="6"/>
        <v>0.57090795207037393</v>
      </c>
      <c r="J37" s="3">
        <f t="shared" ca="1" si="4"/>
        <v>-1.2243426805953087E-2</v>
      </c>
      <c r="K37" s="3">
        <f t="shared" ca="1" si="7"/>
        <v>-1.5934586499927357E-4</v>
      </c>
      <c r="L37" s="3">
        <f t="shared" ca="1" si="9"/>
        <v>1.6430799651270298E-2</v>
      </c>
    </row>
    <row r="38" spans="1:12" x14ac:dyDescent="0.2">
      <c r="A38" s="2">
        <f t="shared" si="0"/>
        <v>32</v>
      </c>
      <c r="B38" s="3">
        <f t="shared" ca="1" si="5"/>
        <v>6.0619587036018167E-3</v>
      </c>
      <c r="C38" s="11">
        <f t="shared" ca="1" si="2"/>
        <v>0.58117720185241772</v>
      </c>
      <c r="D38" s="3">
        <f t="shared" ca="1" si="8"/>
        <v>0.58117720185241772</v>
      </c>
      <c r="F38" s="3">
        <f t="shared" ca="1" si="1"/>
        <v>0.57493597905069171</v>
      </c>
      <c r="G38" s="3">
        <f t="shared" ca="1" si="3"/>
        <v>0.58717940585664485</v>
      </c>
      <c r="H38" s="3">
        <f t="shared" ca="1" si="6"/>
        <v>0.58733875172164418</v>
      </c>
      <c r="J38" s="3">
        <f t="shared" ca="1" si="4"/>
        <v>6.2412228017259992E-3</v>
      </c>
      <c r="K38" s="3">
        <f t="shared" ca="1" si="7"/>
        <v>-1.2243426805953087E-2</v>
      </c>
      <c r="L38" s="3">
        <f t="shared" ca="1" si="9"/>
        <v>-1.5934586499927357E-4</v>
      </c>
    </row>
    <row r="39" spans="1:12" x14ac:dyDescent="0.2">
      <c r="A39" s="2">
        <f t="shared" si="0"/>
        <v>33</v>
      </c>
      <c r="B39" s="3">
        <f t="shared" ca="1" si="5"/>
        <v>-7.7118964530954077E-3</v>
      </c>
      <c r="C39" s="11">
        <f t="shared" ca="1" si="2"/>
        <v>0.58723916055601955</v>
      </c>
      <c r="D39" s="3">
        <f t="shared" ca="1" si="8"/>
        <v>0.58723916055601955</v>
      </c>
      <c r="F39" s="3">
        <f t="shared" ca="1" si="1"/>
        <v>0.58117720185241772</v>
      </c>
      <c r="G39" s="3">
        <f t="shared" ca="1" si="3"/>
        <v>0.57493597905069171</v>
      </c>
      <c r="H39" s="3">
        <f t="shared" ca="1" si="6"/>
        <v>0.58717940585664485</v>
      </c>
      <c r="J39" s="3">
        <f t="shared" ca="1" si="4"/>
        <v>6.0619587036018167E-3</v>
      </c>
      <c r="K39" s="3">
        <f t="shared" ca="1" si="7"/>
        <v>6.2412228017259992E-3</v>
      </c>
      <c r="L39" s="3">
        <f t="shared" ca="1" si="9"/>
        <v>-1.2243426805953087E-2</v>
      </c>
    </row>
    <row r="40" spans="1:12" x14ac:dyDescent="0.2">
      <c r="A40" s="2">
        <f t="shared" si="0"/>
        <v>34</v>
      </c>
      <c r="B40" s="3">
        <f t="shared" ca="1" si="5"/>
        <v>-6.9052080115365906E-4</v>
      </c>
      <c r="C40" s="11">
        <f t="shared" ca="1" si="2"/>
        <v>0.5795272641029241</v>
      </c>
      <c r="D40" s="3">
        <f t="shared" ca="1" si="8"/>
        <v>0.5795272641029241</v>
      </c>
      <c r="F40" s="3">
        <f t="shared" ref="F40:F71" ca="1" si="10">C39</f>
        <v>0.58723916055601955</v>
      </c>
      <c r="G40" s="3">
        <f t="shared" ca="1" si="3"/>
        <v>0.58117720185241772</v>
      </c>
      <c r="H40" s="3">
        <f t="shared" ca="1" si="6"/>
        <v>0.57493597905069171</v>
      </c>
      <c r="J40" s="3">
        <f t="shared" ca="1" si="4"/>
        <v>-7.7118964530954077E-3</v>
      </c>
      <c r="K40" s="3">
        <f t="shared" ca="1" si="7"/>
        <v>6.0619587036018167E-3</v>
      </c>
      <c r="L40" s="3">
        <f t="shared" ca="1" si="9"/>
        <v>6.2412228017259992E-3</v>
      </c>
    </row>
    <row r="41" spans="1:12" x14ac:dyDescent="0.2">
      <c r="A41" s="2">
        <f t="shared" si="0"/>
        <v>35</v>
      </c>
      <c r="B41" s="3">
        <f t="shared" ca="1" si="5"/>
        <v>6.1291827403983853E-3</v>
      </c>
      <c r="C41" s="11">
        <f t="shared" ca="1" si="2"/>
        <v>0.57883674330177048</v>
      </c>
      <c r="D41" s="3">
        <f t="shared" ca="1" si="8"/>
        <v>0.57883674330177048</v>
      </c>
      <c r="F41" s="3">
        <f t="shared" ca="1" si="10"/>
        <v>0.5795272641029241</v>
      </c>
      <c r="G41" s="3">
        <f t="shared" ref="G41:G72" ca="1" si="11">C39</f>
        <v>0.58723916055601955</v>
      </c>
      <c r="H41" s="3">
        <f t="shared" ca="1" si="6"/>
        <v>0.58117720185241772</v>
      </c>
      <c r="J41" s="3">
        <f t="shared" ca="1" si="4"/>
        <v>-6.9052080115365906E-4</v>
      </c>
      <c r="K41" s="3">
        <f t="shared" ca="1" si="7"/>
        <v>-7.7118964530954077E-3</v>
      </c>
      <c r="L41" s="3">
        <f t="shared" ca="1" si="9"/>
        <v>6.0619587036018167E-3</v>
      </c>
    </row>
    <row r="42" spans="1:12" x14ac:dyDescent="0.2">
      <c r="A42" s="2">
        <f t="shared" si="0"/>
        <v>36</v>
      </c>
      <c r="B42" s="3">
        <f t="shared" ca="1" si="5"/>
        <v>-2.5467007693339484E-3</v>
      </c>
      <c r="C42" s="11">
        <f t="shared" ca="1" si="2"/>
        <v>0.5849659260421689</v>
      </c>
      <c r="D42" s="3">
        <f t="shared" ca="1" si="8"/>
        <v>0.5849659260421689</v>
      </c>
      <c r="F42" s="3">
        <f t="shared" ca="1" si="10"/>
        <v>0.57883674330177048</v>
      </c>
      <c r="G42" s="3">
        <f t="shared" ca="1" si="11"/>
        <v>0.5795272641029241</v>
      </c>
      <c r="H42" s="3">
        <f t="shared" ref="H42:H73" ca="1" si="12">C39</f>
        <v>0.58723916055601955</v>
      </c>
      <c r="J42" s="3">
        <f t="shared" ca="1" si="4"/>
        <v>6.1291827403983853E-3</v>
      </c>
      <c r="K42" s="3">
        <f t="shared" ca="1" si="7"/>
        <v>-6.9052080115365906E-4</v>
      </c>
      <c r="L42" s="3">
        <f t="shared" ca="1" si="9"/>
        <v>-7.7118964530954077E-3</v>
      </c>
    </row>
    <row r="43" spans="1:12" x14ac:dyDescent="0.2">
      <c r="A43" s="2">
        <f t="shared" si="0"/>
        <v>37</v>
      </c>
      <c r="B43" s="3">
        <f t="shared" ca="1" si="5"/>
        <v>-3.323536670631815E-3</v>
      </c>
      <c r="C43" s="11">
        <f t="shared" ca="1" si="2"/>
        <v>0.58241922527283496</v>
      </c>
      <c r="D43" s="3">
        <f t="shared" ca="1" si="8"/>
        <v>0.58241922527283485</v>
      </c>
      <c r="F43" s="3">
        <f t="shared" ca="1" si="10"/>
        <v>0.5849659260421689</v>
      </c>
      <c r="G43" s="3">
        <f t="shared" ca="1" si="11"/>
        <v>0.57883674330177048</v>
      </c>
      <c r="H43" s="3">
        <f t="shared" ca="1" si="12"/>
        <v>0.5795272641029241</v>
      </c>
      <c r="J43" s="3">
        <f t="shared" ca="1" si="4"/>
        <v>-2.5467007693339484E-3</v>
      </c>
      <c r="K43" s="3">
        <f t="shared" ca="1" si="7"/>
        <v>6.1291827403983853E-3</v>
      </c>
      <c r="L43" s="3">
        <f t="shared" ca="1" si="9"/>
        <v>-6.9052080115365906E-4</v>
      </c>
    </row>
    <row r="44" spans="1:12" x14ac:dyDescent="0.2">
      <c r="A44" s="2">
        <f t="shared" si="0"/>
        <v>38</v>
      </c>
      <c r="B44" s="3">
        <f t="shared" ca="1" si="5"/>
        <v>3.5717939123163689E-3</v>
      </c>
      <c r="C44" s="11">
        <f t="shared" ca="1" si="2"/>
        <v>0.57909568860220317</v>
      </c>
      <c r="D44" s="3">
        <f t="shared" ca="1" si="8"/>
        <v>0.57909568860220306</v>
      </c>
      <c r="F44" s="3">
        <f t="shared" ca="1" si="10"/>
        <v>0.58241922527283496</v>
      </c>
      <c r="G44" s="3">
        <f t="shared" ca="1" si="11"/>
        <v>0.5849659260421689</v>
      </c>
      <c r="H44" s="3">
        <f t="shared" ca="1" si="12"/>
        <v>0.57883674330177048</v>
      </c>
      <c r="J44" s="3">
        <f t="shared" ca="1" si="4"/>
        <v>-3.323536670631815E-3</v>
      </c>
      <c r="K44" s="3">
        <f t="shared" ca="1" si="7"/>
        <v>-2.5467007693339484E-3</v>
      </c>
      <c r="L44" s="3">
        <f t="shared" ca="1" si="9"/>
        <v>6.1291827403983853E-3</v>
      </c>
    </row>
    <row r="45" spans="1:12" x14ac:dyDescent="0.2">
      <c r="A45" s="2">
        <f t="shared" si="0"/>
        <v>39</v>
      </c>
      <c r="B45" s="3">
        <f t="shared" ca="1" si="5"/>
        <v>7.0675554681567661E-4</v>
      </c>
      <c r="C45" s="11">
        <f t="shared" ca="1" si="2"/>
        <v>0.5826674825145195</v>
      </c>
      <c r="D45" s="3">
        <f t="shared" ca="1" si="8"/>
        <v>0.5826674825145195</v>
      </c>
      <c r="F45" s="3">
        <f t="shared" ca="1" si="10"/>
        <v>0.57909568860220317</v>
      </c>
      <c r="G45" s="3">
        <f t="shared" ca="1" si="11"/>
        <v>0.58241922527283496</v>
      </c>
      <c r="H45" s="3">
        <f t="shared" ca="1" si="12"/>
        <v>0.5849659260421689</v>
      </c>
      <c r="J45" s="3">
        <f t="shared" ca="1" si="4"/>
        <v>3.5717939123163689E-3</v>
      </c>
      <c r="K45" s="3">
        <f t="shared" ca="1" si="7"/>
        <v>-3.323536670631815E-3</v>
      </c>
      <c r="L45" s="3">
        <f t="shared" ca="1" si="9"/>
        <v>-2.5467007693339484E-3</v>
      </c>
    </row>
    <row r="46" spans="1:12" x14ac:dyDescent="0.2">
      <c r="A46" s="2">
        <f t="shared" si="0"/>
        <v>40</v>
      </c>
      <c r="B46" s="3">
        <f t="shared" ca="1" si="5"/>
        <v>-3.0322232076451152E-3</v>
      </c>
      <c r="C46" s="11">
        <f t="shared" ca="1" si="2"/>
        <v>0.58337423806133515</v>
      </c>
      <c r="D46" s="3">
        <f t="shared" ca="1" si="8"/>
        <v>0.58337423806133515</v>
      </c>
      <c r="F46" s="3">
        <f t="shared" ca="1" si="10"/>
        <v>0.5826674825145195</v>
      </c>
      <c r="G46" s="3">
        <f t="shared" ca="1" si="11"/>
        <v>0.57909568860220317</v>
      </c>
      <c r="H46" s="3">
        <f t="shared" ca="1" si="12"/>
        <v>0.58241922527283496</v>
      </c>
      <c r="J46" s="3">
        <f t="shared" ca="1" si="4"/>
        <v>7.0675554681567661E-4</v>
      </c>
      <c r="K46" s="3">
        <f t="shared" ca="1" si="7"/>
        <v>3.5717939123163689E-3</v>
      </c>
      <c r="L46" s="3">
        <f t="shared" ca="1" si="9"/>
        <v>-3.323536670631815E-3</v>
      </c>
    </row>
    <row r="47" spans="1:12" x14ac:dyDescent="0.2">
      <c r="A47" s="2">
        <f t="shared" si="0"/>
        <v>41</v>
      </c>
      <c r="B47" s="3">
        <f t="shared" ca="1" si="5"/>
        <v>9.860449437108002E-4</v>
      </c>
      <c r="C47" s="11">
        <f t="shared" ca="1" si="2"/>
        <v>0.58034201485369008</v>
      </c>
      <c r="D47" s="3">
        <f t="shared" ca="1" si="8"/>
        <v>0.58034201485368997</v>
      </c>
      <c r="F47" s="3">
        <f t="shared" ca="1" si="10"/>
        <v>0.58337423806133515</v>
      </c>
      <c r="G47" s="3">
        <f t="shared" ca="1" si="11"/>
        <v>0.5826674825145195</v>
      </c>
      <c r="H47" s="3">
        <f t="shared" ca="1" si="12"/>
        <v>0.57909568860220317</v>
      </c>
      <c r="J47" s="3">
        <f t="shared" ca="1" si="4"/>
        <v>-3.0322232076451152E-3</v>
      </c>
      <c r="K47" s="3">
        <f t="shared" ca="1" si="7"/>
        <v>7.0675554681567661E-4</v>
      </c>
      <c r="L47" s="3">
        <f t="shared" ca="1" si="9"/>
        <v>3.5717939123163689E-3</v>
      </c>
    </row>
    <row r="48" spans="1:12" x14ac:dyDescent="0.2">
      <c r="A48" s="2">
        <f t="shared" si="0"/>
        <v>42</v>
      </c>
      <c r="B48" s="3">
        <f t="shared" ca="1" si="5"/>
        <v>1.7811449338784363E-3</v>
      </c>
      <c r="C48" s="11">
        <f t="shared" ca="1" si="2"/>
        <v>0.58132805979740088</v>
      </c>
      <c r="D48" s="3">
        <f t="shared" ca="1" si="8"/>
        <v>0.58132805979740088</v>
      </c>
      <c r="F48" s="3">
        <f t="shared" ca="1" si="10"/>
        <v>0.58034201485369008</v>
      </c>
      <c r="G48" s="3">
        <f t="shared" ca="1" si="11"/>
        <v>0.58337423806133515</v>
      </c>
      <c r="H48" s="3">
        <f t="shared" ca="1" si="12"/>
        <v>0.5826674825145195</v>
      </c>
      <c r="J48" s="3">
        <f t="shared" ca="1" si="4"/>
        <v>9.860449437108002E-4</v>
      </c>
      <c r="K48" s="3">
        <f t="shared" ca="1" si="7"/>
        <v>-3.0322232076451152E-3</v>
      </c>
      <c r="L48" s="3">
        <f t="shared" ca="1" si="9"/>
        <v>7.0675554681567661E-4</v>
      </c>
    </row>
    <row r="49" spans="1:12" x14ac:dyDescent="0.2">
      <c r="A49" s="2">
        <f t="shared" si="0"/>
        <v>43</v>
      </c>
      <c r="B49" s="3">
        <f t="shared" ca="1" si="5"/>
        <v>-1.6301061747223183E-3</v>
      </c>
      <c r="C49" s="11">
        <f t="shared" ca="1" si="2"/>
        <v>0.58310920473127936</v>
      </c>
      <c r="D49" s="3">
        <f t="shared" ca="1" si="8"/>
        <v>0.58310920473127936</v>
      </c>
      <c r="F49" s="3">
        <f t="shared" ca="1" si="10"/>
        <v>0.58132805979740088</v>
      </c>
      <c r="G49" s="3">
        <f t="shared" ca="1" si="11"/>
        <v>0.58034201485369008</v>
      </c>
      <c r="H49" s="3">
        <f t="shared" ca="1" si="12"/>
        <v>0.58337423806133515</v>
      </c>
      <c r="J49" s="3">
        <f t="shared" ca="1" si="4"/>
        <v>1.7811449338784363E-3</v>
      </c>
      <c r="K49" s="3">
        <f t="shared" ca="1" si="7"/>
        <v>9.860449437108002E-4</v>
      </c>
      <c r="L49" s="3">
        <f t="shared" ca="1" si="9"/>
        <v>-3.0322232076451152E-3</v>
      </c>
    </row>
    <row r="50" spans="1:12" x14ac:dyDescent="0.2">
      <c r="A50" s="2">
        <f t="shared" si="0"/>
        <v>44</v>
      </c>
      <c r="B50" s="3">
        <f t="shared" ca="1" si="5"/>
        <v>-5.2080561304766802E-4</v>
      </c>
      <c r="C50" s="11">
        <f t="shared" ca="1" si="2"/>
        <v>0.58147909855655699</v>
      </c>
      <c r="D50" s="3">
        <f t="shared" ca="1" si="8"/>
        <v>0.58147909855655699</v>
      </c>
      <c r="F50" s="3">
        <f t="shared" ca="1" si="10"/>
        <v>0.58310920473127936</v>
      </c>
      <c r="G50" s="3">
        <f t="shared" ca="1" si="11"/>
        <v>0.58132805979740088</v>
      </c>
      <c r="H50" s="3">
        <f t="shared" ca="1" si="12"/>
        <v>0.58034201485369008</v>
      </c>
      <c r="J50" s="3">
        <f t="shared" ca="1" si="4"/>
        <v>-1.6301061747223183E-3</v>
      </c>
      <c r="K50" s="3">
        <f t="shared" ca="1" si="7"/>
        <v>1.7811449338784363E-3</v>
      </c>
      <c r="L50" s="3">
        <f t="shared" ca="1" si="9"/>
        <v>9.860449437108002E-4</v>
      </c>
    </row>
    <row r="51" spans="1:12" x14ac:dyDescent="0.2">
      <c r="A51" s="2">
        <f t="shared" si="0"/>
        <v>45</v>
      </c>
      <c r="B51" s="3">
        <f t="shared" ca="1" si="5"/>
        <v>1.4829824375655726E-3</v>
      </c>
      <c r="C51" s="11">
        <f t="shared" ca="1" si="2"/>
        <v>0.58095829294350931</v>
      </c>
      <c r="D51" s="3">
        <f t="shared" ca="1" si="8"/>
        <v>0.58095829294350931</v>
      </c>
      <c r="F51" s="3">
        <f t="shared" ca="1" si="10"/>
        <v>0.58147909855655699</v>
      </c>
      <c r="G51" s="3">
        <f t="shared" ca="1" si="11"/>
        <v>0.58310920473127936</v>
      </c>
      <c r="H51" s="3">
        <f t="shared" ca="1" si="12"/>
        <v>0.58132805979740088</v>
      </c>
      <c r="J51" s="3">
        <f t="shared" ca="1" si="4"/>
        <v>-5.2080561304766802E-4</v>
      </c>
      <c r="K51" s="3">
        <f t="shared" ca="1" si="7"/>
        <v>-1.6301061747223183E-3</v>
      </c>
      <c r="L51" s="3">
        <f t="shared" ca="1" si="9"/>
        <v>1.7811449338784363E-3</v>
      </c>
    </row>
    <row r="52" spans="1:12" x14ac:dyDescent="0.2">
      <c r="A52" s="2">
        <f t="shared" si="0"/>
        <v>46</v>
      </c>
      <c r="B52" s="3">
        <f t="shared" ca="1" si="5"/>
        <v>-3.508870089970353E-4</v>
      </c>
      <c r="C52" s="11">
        <f t="shared" ca="1" si="2"/>
        <v>0.58244127538107493</v>
      </c>
      <c r="D52" s="3">
        <f t="shared" ca="1" si="8"/>
        <v>0.58244127538107493</v>
      </c>
      <c r="F52" s="3">
        <f t="shared" ca="1" si="10"/>
        <v>0.58095829294350931</v>
      </c>
      <c r="G52" s="3">
        <f t="shared" ca="1" si="11"/>
        <v>0.58147909855655699</v>
      </c>
      <c r="H52" s="3">
        <f t="shared" ca="1" si="12"/>
        <v>0.58310920473127936</v>
      </c>
      <c r="J52" s="3">
        <f t="shared" ca="1" si="4"/>
        <v>1.4829824375655726E-3</v>
      </c>
      <c r="K52" s="3">
        <f t="shared" ca="1" si="7"/>
        <v>-5.2080561304766802E-4</v>
      </c>
      <c r="L52" s="3">
        <f t="shared" ca="1" si="9"/>
        <v>-1.6301061747223183E-3</v>
      </c>
    </row>
    <row r="53" spans="1:12" x14ac:dyDescent="0.2">
      <c r="A53" s="2">
        <f t="shared" si="0"/>
        <v>47</v>
      </c>
      <c r="B53" s="3">
        <f t="shared" ca="1" si="5"/>
        <v>-9.3679332367566169E-4</v>
      </c>
      <c r="C53" s="11">
        <f t="shared" ca="1" si="2"/>
        <v>0.58209038837207794</v>
      </c>
      <c r="D53" s="3">
        <f t="shared" ca="1" si="8"/>
        <v>0.58209038837207783</v>
      </c>
      <c r="F53" s="3">
        <f t="shared" ca="1" si="10"/>
        <v>0.58244127538107493</v>
      </c>
      <c r="G53" s="3">
        <f t="shared" ca="1" si="11"/>
        <v>0.58095829294350931</v>
      </c>
      <c r="H53" s="3">
        <f t="shared" ca="1" si="12"/>
        <v>0.58147909855655699</v>
      </c>
      <c r="J53" s="3">
        <f t="shared" ca="1" si="4"/>
        <v>-3.508870089970353E-4</v>
      </c>
      <c r="K53" s="3">
        <f t="shared" ca="1" si="7"/>
        <v>1.4829824375655726E-3</v>
      </c>
      <c r="L53" s="3">
        <f t="shared" ca="1" si="9"/>
        <v>-5.2080561304766802E-4</v>
      </c>
    </row>
    <row r="54" spans="1:12" x14ac:dyDescent="0.2">
      <c r="A54" s="2">
        <f t="shared" si="0"/>
        <v>48</v>
      </c>
      <c r="B54" s="3">
        <f t="shared" ca="1" si="5"/>
        <v>7.3156191858560725E-4</v>
      </c>
      <c r="C54" s="11">
        <f t="shared" ca="1" si="2"/>
        <v>0.58115359504840225</v>
      </c>
      <c r="D54" s="3">
        <f t="shared" ca="1" si="8"/>
        <v>0.58115359504840214</v>
      </c>
      <c r="F54" s="3">
        <f t="shared" ca="1" si="10"/>
        <v>0.58209038837207794</v>
      </c>
      <c r="G54" s="3">
        <f t="shared" ca="1" si="11"/>
        <v>0.58244127538107493</v>
      </c>
      <c r="H54" s="3">
        <f t="shared" ca="1" si="12"/>
        <v>0.58095829294350931</v>
      </c>
      <c r="J54" s="3">
        <f t="shared" ca="1" si="4"/>
        <v>-9.3679332367566169E-4</v>
      </c>
      <c r="K54" s="3">
        <f t="shared" ca="1" si="7"/>
        <v>-3.508870089970353E-4</v>
      </c>
      <c r="L54" s="3">
        <f t="shared" ca="1" si="9"/>
        <v>1.4829824375655726E-3</v>
      </c>
    </row>
    <row r="55" spans="1:12" x14ac:dyDescent="0.2">
      <c r="A55" s="2">
        <f t="shared" si="0"/>
        <v>49</v>
      </c>
      <c r="B55" s="3">
        <f t="shared" ca="1" si="5"/>
        <v>3.3681403346394261E-4</v>
      </c>
      <c r="C55" s="11">
        <f t="shared" ca="1" si="2"/>
        <v>0.58188515696698784</v>
      </c>
      <c r="D55" s="3">
        <f t="shared" ca="1" si="8"/>
        <v>0.58188515696698784</v>
      </c>
      <c r="F55" s="3">
        <f t="shared" ca="1" si="10"/>
        <v>0.58115359504840225</v>
      </c>
      <c r="G55" s="3">
        <f t="shared" ca="1" si="11"/>
        <v>0.58209038837207794</v>
      </c>
      <c r="H55" s="3">
        <f t="shared" ca="1" si="12"/>
        <v>0.58244127538107493</v>
      </c>
      <c r="J55" s="3">
        <f t="shared" ca="1" si="4"/>
        <v>7.3156191858560725E-4</v>
      </c>
      <c r="K55" s="3">
        <f t="shared" ca="1" si="7"/>
        <v>-9.3679332367566169E-4</v>
      </c>
      <c r="L55" s="3">
        <f t="shared" ca="1" si="9"/>
        <v>-3.508870089970353E-4</v>
      </c>
    </row>
    <row r="56" spans="1:12" x14ac:dyDescent="0.2">
      <c r="A56" s="2">
        <f t="shared" si="0"/>
        <v>50</v>
      </c>
      <c r="B56" s="3">
        <f t="shared" ca="1" si="5"/>
        <v>-7.1707845567117669E-4</v>
      </c>
      <c r="C56" s="11">
        <f t="shared" ca="1" si="2"/>
        <v>0.58222197100045181</v>
      </c>
      <c r="D56" s="3">
        <f t="shared" ca="1" si="8"/>
        <v>0.5822219710004517</v>
      </c>
      <c r="F56" s="3">
        <f t="shared" ca="1" si="10"/>
        <v>0.58188515696698784</v>
      </c>
      <c r="G56" s="3">
        <f t="shared" ca="1" si="11"/>
        <v>0.58115359504840225</v>
      </c>
      <c r="H56" s="3">
        <f t="shared" ca="1" si="12"/>
        <v>0.58209038837207794</v>
      </c>
      <c r="J56" s="3">
        <f t="shared" ca="1" si="4"/>
        <v>3.3681403346394261E-4</v>
      </c>
      <c r="K56" s="3">
        <f t="shared" ca="1" si="7"/>
        <v>7.3156191858560725E-4</v>
      </c>
      <c r="L56" s="3">
        <f t="shared" ca="1" si="9"/>
        <v>-9.3679332367566169E-4</v>
      </c>
    </row>
    <row r="57" spans="1:12" x14ac:dyDescent="0.2">
      <c r="A57" s="2">
        <f t="shared" si="0"/>
        <v>51</v>
      </c>
      <c r="B57" s="3">
        <f t="shared" ca="1" si="5"/>
        <v>1.0592870273763136E-4</v>
      </c>
      <c r="C57" s="11">
        <f t="shared" ca="1" si="2"/>
        <v>0.58150489254478066</v>
      </c>
      <c r="D57" s="3">
        <f t="shared" ca="1" si="8"/>
        <v>0.58150489254478055</v>
      </c>
      <c r="F57" s="3">
        <f t="shared" ca="1" si="10"/>
        <v>0.58222197100045181</v>
      </c>
      <c r="G57" s="3">
        <f t="shared" ca="1" si="11"/>
        <v>0.58188515696698784</v>
      </c>
      <c r="H57" s="3">
        <f t="shared" ca="1" si="12"/>
        <v>0.58115359504840225</v>
      </c>
      <c r="J57" s="3">
        <f t="shared" ca="1" si="4"/>
        <v>-7.1707845567117669E-4</v>
      </c>
      <c r="K57" s="3">
        <f t="shared" ca="1" si="7"/>
        <v>3.3681403346394261E-4</v>
      </c>
      <c r="L57" s="3">
        <f t="shared" ca="1" si="9"/>
        <v>7.3156191858560725E-4</v>
      </c>
    </row>
    <row r="58" spans="1:12" x14ac:dyDescent="0.2">
      <c r="A58" s="2">
        <f t="shared" si="0"/>
        <v>52</v>
      </c>
      <c r="B58" s="3">
        <f t="shared" ca="1" si="5"/>
        <v>4.8484449038456689E-4</v>
      </c>
      <c r="C58" s="11">
        <f t="shared" ca="1" si="2"/>
        <v>0.58161082124751828</v>
      </c>
      <c r="D58" s="3">
        <f t="shared" ca="1" si="8"/>
        <v>0.58161082124751817</v>
      </c>
      <c r="F58" s="3">
        <f t="shared" ca="1" si="10"/>
        <v>0.58150489254478066</v>
      </c>
      <c r="G58" s="3">
        <f t="shared" ca="1" si="11"/>
        <v>0.58222197100045181</v>
      </c>
      <c r="H58" s="3">
        <f t="shared" ca="1" si="12"/>
        <v>0.58188515696698784</v>
      </c>
      <c r="J58" s="3">
        <f t="shared" ca="1" si="4"/>
        <v>1.0592870273763136E-4</v>
      </c>
      <c r="K58" s="3">
        <f t="shared" ca="1" si="7"/>
        <v>-7.1707845567117669E-4</v>
      </c>
      <c r="L58" s="3">
        <f t="shared" ca="1" si="9"/>
        <v>3.3681403346394261E-4</v>
      </c>
    </row>
    <row r="59" spans="1:12" x14ac:dyDescent="0.2">
      <c r="A59" s="2">
        <f t="shared" si="0"/>
        <v>53</v>
      </c>
      <c r="B59" s="3">
        <f t="shared" ca="1" si="5"/>
        <v>-3.2186877224550696E-4</v>
      </c>
      <c r="C59" s="11">
        <f t="shared" ca="1" si="2"/>
        <v>0.58209566573790283</v>
      </c>
      <c r="D59" s="3">
        <f t="shared" ca="1" si="8"/>
        <v>0.58209566573790272</v>
      </c>
      <c r="F59" s="3">
        <f t="shared" ca="1" si="10"/>
        <v>0.58161082124751828</v>
      </c>
      <c r="G59" s="3">
        <f t="shared" ca="1" si="11"/>
        <v>0.58150489254478066</v>
      </c>
      <c r="H59" s="3">
        <f t="shared" ca="1" si="12"/>
        <v>0.58222197100045181</v>
      </c>
      <c r="J59" s="3">
        <f t="shared" ca="1" si="4"/>
        <v>4.8484449038456689E-4</v>
      </c>
      <c r="K59" s="3">
        <f t="shared" ca="1" si="7"/>
        <v>1.0592870273763136E-4</v>
      </c>
      <c r="L59" s="3">
        <f t="shared" ca="1" si="9"/>
        <v>-7.1707845567117669E-4</v>
      </c>
    </row>
    <row r="60" spans="1:12" x14ac:dyDescent="0.2">
      <c r="A60" s="2">
        <f t="shared" si="0"/>
        <v>54</v>
      </c>
      <c r="B60" s="3">
        <f t="shared" ca="1" si="5"/>
        <v>-2.026989816656717E-4</v>
      </c>
      <c r="C60" s="11">
        <f t="shared" ca="1" si="2"/>
        <v>0.58177379696565734</v>
      </c>
      <c r="D60" s="3">
        <f t="shared" ca="1" si="8"/>
        <v>0.58177379696565723</v>
      </c>
      <c r="F60" s="3">
        <f t="shared" ca="1" si="10"/>
        <v>0.58209566573790283</v>
      </c>
      <c r="G60" s="3">
        <f t="shared" ca="1" si="11"/>
        <v>0.58161082124751828</v>
      </c>
      <c r="H60" s="3">
        <f t="shared" ca="1" si="12"/>
        <v>0.58150489254478066</v>
      </c>
      <c r="J60" s="3">
        <f t="shared" ca="1" si="4"/>
        <v>-3.2186877224550696E-4</v>
      </c>
      <c r="K60" s="3">
        <f t="shared" ca="1" si="7"/>
        <v>4.8484449038456689E-4</v>
      </c>
      <c r="L60" s="3">
        <f t="shared" ca="1" si="9"/>
        <v>1.0592870273763136E-4</v>
      </c>
    </row>
    <row r="61" spans="1:12" x14ac:dyDescent="0.2">
      <c r="A61" s="2">
        <f t="shared" si="0"/>
        <v>55</v>
      </c>
      <c r="B61" s="3">
        <f t="shared" ca="1" si="5"/>
        <v>3.4275107001696605E-4</v>
      </c>
      <c r="C61" s="11">
        <f t="shared" ca="1" si="2"/>
        <v>0.58157109798399165</v>
      </c>
      <c r="D61" s="3">
        <f t="shared" ca="1" si="8"/>
        <v>0.58157109798399154</v>
      </c>
      <c r="F61" s="3">
        <f t="shared" ca="1" si="10"/>
        <v>0.58177379696565734</v>
      </c>
      <c r="G61" s="3">
        <f t="shared" ca="1" si="11"/>
        <v>0.58209566573790283</v>
      </c>
      <c r="H61" s="3">
        <f t="shared" ca="1" si="12"/>
        <v>0.58161082124751828</v>
      </c>
      <c r="J61" s="3">
        <f t="shared" ca="1" si="4"/>
        <v>-2.026989816656717E-4</v>
      </c>
      <c r="K61" s="3">
        <f t="shared" ca="1" si="7"/>
        <v>-3.2186877224550696E-4</v>
      </c>
      <c r="L61" s="3">
        <f t="shared" ca="1" si="9"/>
        <v>4.8484449038456689E-4</v>
      </c>
    </row>
    <row r="62" spans="1:12" x14ac:dyDescent="0.2">
      <c r="A62" s="2">
        <f t="shared" si="0"/>
        <v>56</v>
      </c>
      <c r="B62" s="3">
        <f t="shared" ca="1" si="5"/>
        <v>-1.9351298759229241E-5</v>
      </c>
      <c r="C62" s="11">
        <f t="shared" ca="1" si="2"/>
        <v>0.58191384905400856</v>
      </c>
      <c r="D62" s="3">
        <f t="shared" ca="1" si="8"/>
        <v>0.58191384905400845</v>
      </c>
      <c r="F62" s="3">
        <f t="shared" ca="1" si="10"/>
        <v>0.58157109798399165</v>
      </c>
      <c r="G62" s="3">
        <f t="shared" ca="1" si="11"/>
        <v>0.58177379696565734</v>
      </c>
      <c r="H62" s="3">
        <f t="shared" ca="1" si="12"/>
        <v>0.58209566573790283</v>
      </c>
      <c r="J62" s="3">
        <f t="shared" ca="1" si="4"/>
        <v>3.4275107001696605E-4</v>
      </c>
      <c r="K62" s="3">
        <f t="shared" ca="1" si="7"/>
        <v>-2.026989816656717E-4</v>
      </c>
      <c r="L62" s="3">
        <f t="shared" ca="1" si="9"/>
        <v>-3.2186877224550696E-4</v>
      </c>
    </row>
    <row r="63" spans="1:12" x14ac:dyDescent="0.2">
      <c r="A63" s="2">
        <f t="shared" si="0"/>
        <v>57</v>
      </c>
      <c r="B63" s="3">
        <f t="shared" ca="1" si="5"/>
        <v>-2.4738765313310994E-4</v>
      </c>
      <c r="C63" s="11">
        <f t="shared" ca="1" si="2"/>
        <v>0.58189449775524937</v>
      </c>
      <c r="D63" s="3">
        <f t="shared" ca="1" si="8"/>
        <v>0.58189449775524926</v>
      </c>
      <c r="F63" s="3">
        <f t="shared" ca="1" si="10"/>
        <v>0.58191384905400856</v>
      </c>
      <c r="G63" s="3">
        <f t="shared" ca="1" si="11"/>
        <v>0.58157109798399165</v>
      </c>
      <c r="H63" s="3">
        <f t="shared" ca="1" si="12"/>
        <v>0.58177379696565734</v>
      </c>
      <c r="J63" s="3">
        <f t="shared" ca="1" si="4"/>
        <v>-1.9351298759229241E-5</v>
      </c>
      <c r="K63" s="3">
        <f t="shared" ca="1" si="7"/>
        <v>3.4275107001696605E-4</v>
      </c>
      <c r="L63" s="3">
        <f t="shared" ca="1" si="9"/>
        <v>-2.026989816656717E-4</v>
      </c>
    </row>
    <row r="64" spans="1:12" x14ac:dyDescent="0.2">
      <c r="A64" s="2">
        <f t="shared" si="0"/>
        <v>58</v>
      </c>
      <c r="B64" s="3">
        <f t="shared" ca="1" si="5"/>
        <v>1.3820730063597689E-4</v>
      </c>
      <c r="C64" s="11">
        <f t="shared" ca="1" si="2"/>
        <v>0.58164711010211623</v>
      </c>
      <c r="D64" s="3">
        <f t="shared" ca="1" si="8"/>
        <v>0.58164711010211623</v>
      </c>
      <c r="F64" s="3">
        <f t="shared" ca="1" si="10"/>
        <v>0.58189449775524937</v>
      </c>
      <c r="G64" s="3">
        <f t="shared" ca="1" si="11"/>
        <v>0.58191384905400856</v>
      </c>
      <c r="H64" s="3">
        <f t="shared" ca="1" si="12"/>
        <v>0.58157109798399165</v>
      </c>
      <c r="J64" s="3">
        <f t="shared" ca="1" si="4"/>
        <v>-2.4738765313310994E-4</v>
      </c>
      <c r="K64" s="3">
        <f t="shared" ca="1" si="7"/>
        <v>-1.9351298759229241E-5</v>
      </c>
      <c r="L64" s="3">
        <f t="shared" ca="1" si="9"/>
        <v>3.4275107001696605E-4</v>
      </c>
    </row>
    <row r="65" spans="1:12" x14ac:dyDescent="0.2">
      <c r="A65" s="2">
        <f t="shared" si="0"/>
        <v>59</v>
      </c>
      <c r="B65" s="3">
        <f t="shared" ca="1" si="5"/>
        <v>1.1643708953184401E-4</v>
      </c>
      <c r="C65" s="11">
        <f t="shared" ca="1" si="2"/>
        <v>0.58178531740275219</v>
      </c>
      <c r="D65" s="3">
        <f t="shared" ca="1" si="8"/>
        <v>0.58178531740275208</v>
      </c>
      <c r="F65" s="3">
        <f t="shared" ca="1" si="10"/>
        <v>0.58164711010211623</v>
      </c>
      <c r="G65" s="3">
        <f t="shared" ca="1" si="11"/>
        <v>0.58189449775524937</v>
      </c>
      <c r="H65" s="3">
        <f t="shared" ca="1" si="12"/>
        <v>0.58191384905400856</v>
      </c>
      <c r="J65" s="3">
        <f t="shared" ca="1" si="4"/>
        <v>1.3820730063597689E-4</v>
      </c>
      <c r="K65" s="3">
        <f t="shared" ca="1" si="7"/>
        <v>-2.4738765313310994E-4</v>
      </c>
      <c r="L65" s="3">
        <f t="shared" ca="1" si="9"/>
        <v>-1.9351298759229241E-5</v>
      </c>
    </row>
    <row r="66" spans="1:12" x14ac:dyDescent="0.2">
      <c r="A66" s="2">
        <f t="shared" si="0"/>
        <v>60</v>
      </c>
      <c r="B66" s="3">
        <f t="shared" ca="1" si="5"/>
        <v>-1.6187402024290469E-4</v>
      </c>
      <c r="C66" s="11">
        <f t="shared" ca="1" si="2"/>
        <v>0.58190175449228398</v>
      </c>
      <c r="D66" s="3">
        <f t="shared" ca="1" si="8"/>
        <v>0.58190175449228398</v>
      </c>
      <c r="F66" s="3">
        <f t="shared" ca="1" si="10"/>
        <v>0.58178531740275219</v>
      </c>
      <c r="G66" s="3">
        <f t="shared" ca="1" si="11"/>
        <v>0.58164711010211623</v>
      </c>
      <c r="H66" s="3">
        <f t="shared" ca="1" si="12"/>
        <v>0.58189449775524937</v>
      </c>
      <c r="J66" s="3">
        <f t="shared" ca="1" si="4"/>
        <v>1.1643708953184401E-4</v>
      </c>
      <c r="K66" s="3">
        <f t="shared" ca="1" si="7"/>
        <v>1.3820730063597689E-4</v>
      </c>
      <c r="L66" s="3">
        <f t="shared" ca="1" si="9"/>
        <v>-2.4738765313310994E-4</v>
      </c>
    </row>
    <row r="67" spans="1:12" x14ac:dyDescent="0.2">
      <c r="A67" s="2">
        <f t="shared" si="0"/>
        <v>61</v>
      </c>
      <c r="B67" s="3">
        <f t="shared" ca="1" si="5"/>
        <v>-6.3908070274306663E-6</v>
      </c>
      <c r="C67" s="11">
        <f t="shared" ca="1" si="2"/>
        <v>0.58173988047204106</v>
      </c>
      <c r="D67" s="3">
        <f t="shared" ca="1" si="8"/>
        <v>0.58173988047204117</v>
      </c>
      <c r="F67" s="3">
        <f t="shared" ca="1" si="10"/>
        <v>0.58190175449228398</v>
      </c>
      <c r="G67" s="3">
        <f t="shared" ca="1" si="11"/>
        <v>0.58178531740275219</v>
      </c>
      <c r="H67" s="3">
        <f t="shared" ca="1" si="12"/>
        <v>0.58164711010211623</v>
      </c>
      <c r="J67" s="3">
        <f t="shared" ca="1" si="4"/>
        <v>-1.6187402024290469E-4</v>
      </c>
      <c r="K67" s="3">
        <f t="shared" ca="1" si="7"/>
        <v>1.1643708953184401E-4</v>
      </c>
      <c r="L67" s="3">
        <f t="shared" ca="1" si="9"/>
        <v>1.3820730063597689E-4</v>
      </c>
    </row>
    <row r="68" spans="1:12" x14ac:dyDescent="0.2">
      <c r="A68" s="2">
        <f t="shared" si="0"/>
        <v>62</v>
      </c>
      <c r="B68" s="3">
        <f t="shared" ca="1" si="5"/>
        <v>1.2460091869589385E-4</v>
      </c>
      <c r="C68" s="11">
        <f t="shared" ca="1" si="2"/>
        <v>0.58173348966501359</v>
      </c>
      <c r="D68" s="3">
        <f t="shared" ca="1" si="8"/>
        <v>0.5817334896650137</v>
      </c>
      <c r="F68" s="3">
        <f t="shared" ca="1" si="10"/>
        <v>0.58173988047204106</v>
      </c>
      <c r="G68" s="3">
        <f t="shared" ca="1" si="11"/>
        <v>0.58190175449228398</v>
      </c>
      <c r="H68" s="3">
        <f t="shared" ca="1" si="12"/>
        <v>0.58178531740275219</v>
      </c>
      <c r="J68" s="3">
        <f t="shared" ca="1" si="4"/>
        <v>-6.3908070274306663E-6</v>
      </c>
      <c r="K68" s="3">
        <f t="shared" ca="1" si="7"/>
        <v>-1.6187402024290469E-4</v>
      </c>
      <c r="L68" s="3">
        <f t="shared" ca="1" si="9"/>
        <v>1.1643708953184401E-4</v>
      </c>
    </row>
    <row r="69" spans="1:12" x14ac:dyDescent="0.2">
      <c r="A69" s="2">
        <f t="shared" si="0"/>
        <v>63</v>
      </c>
      <c r="B69" s="3">
        <f t="shared" ca="1" si="5"/>
        <v>-5.7507354077373924E-5</v>
      </c>
      <c r="C69" s="11">
        <f t="shared" ca="1" si="2"/>
        <v>0.58185809058370952</v>
      </c>
      <c r="D69" s="3">
        <f t="shared" ca="1" si="8"/>
        <v>0.58185809058370952</v>
      </c>
      <c r="F69" s="3">
        <f t="shared" ca="1" si="10"/>
        <v>0.58173348966501359</v>
      </c>
      <c r="G69" s="3">
        <f t="shared" ca="1" si="11"/>
        <v>0.58173988047204106</v>
      </c>
      <c r="H69" s="3">
        <f t="shared" ca="1" si="12"/>
        <v>0.58190175449228398</v>
      </c>
      <c r="J69" s="3">
        <f t="shared" ca="1" si="4"/>
        <v>1.2460091869589385E-4</v>
      </c>
      <c r="K69" s="3">
        <f t="shared" ca="1" si="7"/>
        <v>-6.3908070274306663E-6</v>
      </c>
      <c r="L69" s="3">
        <f t="shared" ca="1" si="9"/>
        <v>-1.6187402024290469E-4</v>
      </c>
    </row>
    <row r="70" spans="1:12" x14ac:dyDescent="0.2">
      <c r="A70" s="2">
        <f t="shared" si="0"/>
        <v>64</v>
      </c>
      <c r="B70" s="3">
        <f t="shared" ca="1" si="5"/>
        <v>-6.4697011983233424E-5</v>
      </c>
      <c r="C70" s="11">
        <f t="shared" ca="1" si="2"/>
        <v>0.58180058322963213</v>
      </c>
      <c r="D70" s="3">
        <f t="shared" ca="1" si="8"/>
        <v>0.58180058322963224</v>
      </c>
      <c r="F70" s="3">
        <f t="shared" ca="1" si="10"/>
        <v>0.58185809058370952</v>
      </c>
      <c r="G70" s="3">
        <f t="shared" ca="1" si="11"/>
        <v>0.58173348966501359</v>
      </c>
      <c r="H70" s="3">
        <f t="shared" ca="1" si="12"/>
        <v>0.58173988047204106</v>
      </c>
      <c r="J70" s="3">
        <f t="shared" ca="1" si="4"/>
        <v>-5.7507354077373924E-5</v>
      </c>
      <c r="K70" s="3">
        <f t="shared" ca="1" si="7"/>
        <v>1.2460091869589385E-4</v>
      </c>
      <c r="L70" s="3">
        <f t="shared" ca="1" si="9"/>
        <v>-6.3908070274306663E-6</v>
      </c>
    </row>
    <row r="71" spans="1:12" x14ac:dyDescent="0.2">
      <c r="A71" s="2">
        <f t="shared" si="0"/>
        <v>65</v>
      </c>
      <c r="B71" s="3">
        <f t="shared" ca="1" si="5"/>
        <v>7.5479021549647158E-5</v>
      </c>
      <c r="C71" s="11">
        <f t="shared" ca="1" si="2"/>
        <v>0.58173588621764893</v>
      </c>
      <c r="D71" s="3">
        <f t="shared" ca="1" si="8"/>
        <v>0.58173588621764905</v>
      </c>
      <c r="F71" s="3">
        <f t="shared" ca="1" si="10"/>
        <v>0.58180058322963213</v>
      </c>
      <c r="G71" s="3">
        <f t="shared" ca="1" si="11"/>
        <v>0.58185809058370952</v>
      </c>
      <c r="H71" s="3">
        <f t="shared" ca="1" si="12"/>
        <v>0.58173348966501359</v>
      </c>
      <c r="J71" s="3">
        <f t="shared" ca="1" si="4"/>
        <v>-6.4697011983233424E-5</v>
      </c>
      <c r="K71" s="3">
        <f t="shared" ca="1" si="7"/>
        <v>-5.7507354077373924E-5</v>
      </c>
      <c r="L71" s="3">
        <f t="shared" ca="1" si="9"/>
        <v>1.2460091869589385E-4</v>
      </c>
    </row>
    <row r="72" spans="1:12" x14ac:dyDescent="0.2">
      <c r="A72" s="2">
        <f t="shared" ref="A72:A106" si="13">ROW()-6</f>
        <v>66</v>
      </c>
      <c r="B72" s="3">
        <f t="shared" ca="1" si="5"/>
        <v>1.0783248212601489E-5</v>
      </c>
      <c r="C72" s="11">
        <f t="shared" ca="1" si="2"/>
        <v>0.58181136523919863</v>
      </c>
      <c r="D72" s="3">
        <f t="shared" ca="1" si="8"/>
        <v>0.58181136523919863</v>
      </c>
      <c r="F72" s="3">
        <f t="shared" ref="F72:F106" ca="1" si="14">C71</f>
        <v>0.58173588621764893</v>
      </c>
      <c r="G72" s="3">
        <f t="shared" ca="1" si="11"/>
        <v>0.58180058322963213</v>
      </c>
      <c r="H72" s="3">
        <f t="shared" ca="1" si="12"/>
        <v>0.58185809058370952</v>
      </c>
      <c r="J72" s="3">
        <f t="shared" ca="1" si="4"/>
        <v>7.5479021549647158E-5</v>
      </c>
      <c r="K72" s="3">
        <f t="shared" ca="1" si="7"/>
        <v>-6.4697011983233424E-5</v>
      </c>
      <c r="L72" s="3">
        <f t="shared" ca="1" si="9"/>
        <v>-5.7507354077373924E-5</v>
      </c>
    </row>
    <row r="73" spans="1:12" x14ac:dyDescent="0.2">
      <c r="A73" s="2">
        <f t="shared" si="13"/>
        <v>67</v>
      </c>
      <c r="B73" s="3">
        <f t="shared" ca="1" si="5"/>
        <v>-6.2000890268536113E-5</v>
      </c>
      <c r="C73" s="11">
        <f t="shared" ref="C73:C106" ca="1" si="15">B72+C72</f>
        <v>0.58182214848741121</v>
      </c>
      <c r="D73" s="3">
        <f t="shared" ca="1" si="8"/>
        <v>0.58182214848741121</v>
      </c>
      <c r="F73" s="3">
        <f t="shared" ca="1" si="14"/>
        <v>0.58181136523919863</v>
      </c>
      <c r="G73" s="3">
        <f t="shared" ref="G73:G104" ca="1" si="16">C71</f>
        <v>0.58173588621764893</v>
      </c>
      <c r="H73" s="3">
        <f t="shared" ca="1" si="12"/>
        <v>0.58180058322963213</v>
      </c>
      <c r="J73" s="3">
        <f t="shared" ref="J73:J106" ca="1" si="17">B72</f>
        <v>1.0783248212601489E-5</v>
      </c>
      <c r="K73" s="3">
        <f t="shared" ca="1" si="7"/>
        <v>7.5479021549647158E-5</v>
      </c>
      <c r="L73" s="3">
        <f t="shared" ca="1" si="9"/>
        <v>-6.4697011983233424E-5</v>
      </c>
    </row>
    <row r="74" spans="1:12" x14ac:dyDescent="0.2">
      <c r="A74" s="2">
        <f t="shared" si="13"/>
        <v>68</v>
      </c>
      <c r="B74" s="3">
        <f t="shared" ref="B74:B106" ca="1" si="18">$B$1+($B$2*B73)+($B$3*B72)</f>
        <v>2.2913008974816938E-5</v>
      </c>
      <c r="C74" s="11">
        <f t="shared" ca="1" si="15"/>
        <v>0.58176014759714267</v>
      </c>
      <c r="D74" s="3">
        <f t="shared" ca="1" si="8"/>
        <v>0.58176014759714267</v>
      </c>
      <c r="F74" s="3">
        <f t="shared" ca="1" si="14"/>
        <v>0.58182214848741121</v>
      </c>
      <c r="G74" s="3">
        <f t="shared" ca="1" si="16"/>
        <v>0.58181136523919863</v>
      </c>
      <c r="H74" s="3">
        <f t="shared" ref="H74:H105" ca="1" si="19">C71</f>
        <v>0.58173588621764893</v>
      </c>
      <c r="J74" s="3">
        <f t="shared" ca="1" si="17"/>
        <v>-6.2000890268536113E-5</v>
      </c>
      <c r="K74" s="3">
        <f t="shared" ref="K74:K106" ca="1" si="20">B72</f>
        <v>1.0783248212601489E-5</v>
      </c>
      <c r="L74" s="3">
        <f t="shared" ca="1" si="9"/>
        <v>7.5479021549647158E-5</v>
      </c>
    </row>
    <row r="75" spans="1:12" x14ac:dyDescent="0.2">
      <c r="A75" s="2">
        <f t="shared" si="13"/>
        <v>69</v>
      </c>
      <c r="B75" s="3">
        <f t="shared" ca="1" si="18"/>
        <v>3.5044163213993615E-5</v>
      </c>
      <c r="C75" s="11">
        <f t="shared" ca="1" si="15"/>
        <v>0.58178306060611751</v>
      </c>
      <c r="D75" s="3">
        <f t="shared" ref="D75:D106" ca="1" si="21">$B$1+(1+$B$2)*D74+($B$3-$B$2)*D73-$B$3*D72</f>
        <v>0.58178306060611751</v>
      </c>
      <c r="F75" s="3">
        <f t="shared" ca="1" si="14"/>
        <v>0.58176014759714267</v>
      </c>
      <c r="G75" s="3">
        <f t="shared" ca="1" si="16"/>
        <v>0.58182214848741121</v>
      </c>
      <c r="H75" s="3">
        <f t="shared" ca="1" si="19"/>
        <v>0.58181136523919863</v>
      </c>
      <c r="J75" s="3">
        <f t="shared" ca="1" si="17"/>
        <v>2.2913008974816938E-5</v>
      </c>
      <c r="K75" s="3">
        <f t="shared" ca="1" si="20"/>
        <v>-6.2000890268536113E-5</v>
      </c>
      <c r="L75" s="3">
        <f t="shared" ref="L75:L106" ca="1" si="22">B72</f>
        <v>1.0783248212601489E-5</v>
      </c>
    </row>
    <row r="76" spans="1:12" x14ac:dyDescent="0.2">
      <c r="A76" s="2">
        <f t="shared" si="13"/>
        <v>70</v>
      </c>
      <c r="B76" s="3">
        <f t="shared" ca="1" si="18"/>
        <v>-3.4706838338109513E-5</v>
      </c>
      <c r="C76" s="11">
        <f t="shared" ca="1" si="15"/>
        <v>0.58181810476933149</v>
      </c>
      <c r="D76" s="3">
        <f t="shared" ca="1" si="21"/>
        <v>0.58181810476933149</v>
      </c>
      <c r="F76" s="3">
        <f t="shared" ca="1" si="14"/>
        <v>0.58178306060611751</v>
      </c>
      <c r="G76" s="3">
        <f t="shared" ca="1" si="16"/>
        <v>0.58176014759714267</v>
      </c>
      <c r="H76" s="3">
        <f t="shared" ca="1" si="19"/>
        <v>0.58182214848741121</v>
      </c>
      <c r="J76" s="3">
        <f t="shared" ca="1" si="17"/>
        <v>3.5044163213993615E-5</v>
      </c>
      <c r="K76" s="3">
        <f t="shared" ca="1" si="20"/>
        <v>2.2913008974816938E-5</v>
      </c>
      <c r="L76" s="3">
        <f t="shared" ca="1" si="22"/>
        <v>-6.2000890268536113E-5</v>
      </c>
    </row>
    <row r="77" spans="1:12" x14ac:dyDescent="0.2">
      <c r="A77" s="2">
        <f t="shared" si="13"/>
        <v>71</v>
      </c>
      <c r="B77" s="3">
        <f t="shared" ca="1" si="18"/>
        <v>-8.929703241440455E-6</v>
      </c>
      <c r="C77" s="11">
        <f t="shared" ca="1" si="15"/>
        <v>0.58178339793099343</v>
      </c>
      <c r="D77" s="3">
        <f t="shared" ca="1" si="21"/>
        <v>0.58178339793099343</v>
      </c>
      <c r="F77" s="3">
        <f t="shared" ca="1" si="14"/>
        <v>0.58181810476933149</v>
      </c>
      <c r="G77" s="3">
        <f t="shared" ca="1" si="16"/>
        <v>0.58178306060611751</v>
      </c>
      <c r="H77" s="3">
        <f t="shared" ca="1" si="19"/>
        <v>0.58176014759714267</v>
      </c>
      <c r="J77" s="3">
        <f t="shared" ca="1" si="17"/>
        <v>-3.4706838338109513E-5</v>
      </c>
      <c r="K77" s="3">
        <f t="shared" ca="1" si="20"/>
        <v>3.5044163213993615E-5</v>
      </c>
      <c r="L77" s="3">
        <f t="shared" ca="1" si="22"/>
        <v>2.2913008974816938E-5</v>
      </c>
    </row>
    <row r="78" spans="1:12" x14ac:dyDescent="0.2">
      <c r="A78" s="2">
        <f t="shared" si="13"/>
        <v>72</v>
      </c>
      <c r="B78" s="3">
        <f t="shared" ca="1" si="18"/>
        <v>3.0494980374302366E-5</v>
      </c>
      <c r="C78" s="11">
        <f t="shared" ca="1" si="15"/>
        <v>0.58177446822775203</v>
      </c>
      <c r="D78" s="3">
        <f t="shared" ca="1" si="21"/>
        <v>0.58177446822775192</v>
      </c>
      <c r="F78" s="3">
        <f t="shared" ca="1" si="14"/>
        <v>0.58178339793099343</v>
      </c>
      <c r="G78" s="3">
        <f t="shared" ca="1" si="16"/>
        <v>0.58181810476933149</v>
      </c>
      <c r="H78" s="3">
        <f t="shared" ca="1" si="19"/>
        <v>0.58178306060611751</v>
      </c>
      <c r="J78" s="3">
        <f t="shared" ca="1" si="17"/>
        <v>-8.929703241440455E-6</v>
      </c>
      <c r="K78" s="3">
        <f t="shared" ca="1" si="20"/>
        <v>-3.4706838338109513E-5</v>
      </c>
      <c r="L78" s="3">
        <f t="shared" ca="1" si="22"/>
        <v>3.5044163213993615E-5</v>
      </c>
    </row>
    <row r="79" spans="1:12" x14ac:dyDescent="0.2">
      <c r="A79" s="2">
        <f t="shared" si="13"/>
        <v>73</v>
      </c>
      <c r="B79" s="3">
        <f t="shared" ca="1" si="18"/>
        <v>-8.5502127560708424E-6</v>
      </c>
      <c r="C79" s="11">
        <f t="shared" ca="1" si="15"/>
        <v>0.58180496320812636</v>
      </c>
      <c r="D79" s="3">
        <f t="shared" ca="1" si="21"/>
        <v>0.58180496320812614</v>
      </c>
      <c r="F79" s="3">
        <f t="shared" ca="1" si="14"/>
        <v>0.58177446822775203</v>
      </c>
      <c r="G79" s="3">
        <f t="shared" ca="1" si="16"/>
        <v>0.58178339793099343</v>
      </c>
      <c r="H79" s="3">
        <f t="shared" ca="1" si="19"/>
        <v>0.58181810476933149</v>
      </c>
      <c r="J79" s="3">
        <f t="shared" ca="1" si="17"/>
        <v>3.0494980374302366E-5</v>
      </c>
      <c r="K79" s="3">
        <f t="shared" ca="1" si="20"/>
        <v>-8.929703241440455E-6</v>
      </c>
      <c r="L79" s="3">
        <f t="shared" ca="1" si="22"/>
        <v>-3.4706838338109513E-5</v>
      </c>
    </row>
    <row r="80" spans="1:12" x14ac:dyDescent="0.2">
      <c r="A80" s="2">
        <f t="shared" si="13"/>
        <v>74</v>
      </c>
      <c r="B80" s="3">
        <f t="shared" ca="1" si="18"/>
        <v>-1.8596128902691353E-5</v>
      </c>
      <c r="C80" s="11">
        <f t="shared" ca="1" si="15"/>
        <v>0.58179641299537033</v>
      </c>
      <c r="D80" s="3">
        <f t="shared" ca="1" si="21"/>
        <v>0.5817964129953701</v>
      </c>
      <c r="F80" s="3">
        <f t="shared" ca="1" si="14"/>
        <v>0.58180496320812636</v>
      </c>
      <c r="G80" s="3">
        <f t="shared" ca="1" si="16"/>
        <v>0.58177446822775203</v>
      </c>
      <c r="H80" s="3">
        <f t="shared" ca="1" si="19"/>
        <v>0.58178339793099343</v>
      </c>
      <c r="J80" s="3">
        <f t="shared" ca="1" si="17"/>
        <v>-8.5502127560708424E-6</v>
      </c>
      <c r="K80" s="3">
        <f t="shared" ca="1" si="20"/>
        <v>3.0494980374302366E-5</v>
      </c>
      <c r="L80" s="3">
        <f t="shared" ca="1" si="22"/>
        <v>-8.929703241440455E-6</v>
      </c>
    </row>
    <row r="81" spans="1:12" x14ac:dyDescent="0.2">
      <c r="A81" s="2">
        <f t="shared" si="13"/>
        <v>75</v>
      </c>
      <c r="B81" s="3">
        <f t="shared" ca="1" si="18"/>
        <v>1.5710724018398807E-5</v>
      </c>
      <c r="C81" s="11">
        <f t="shared" ca="1" si="15"/>
        <v>0.58177781686646768</v>
      </c>
      <c r="D81" s="3">
        <f t="shared" ca="1" si="21"/>
        <v>0.58177781686646746</v>
      </c>
      <c r="F81" s="3">
        <f t="shared" ca="1" si="14"/>
        <v>0.58179641299537033</v>
      </c>
      <c r="G81" s="3">
        <f t="shared" ca="1" si="16"/>
        <v>0.58180496320812636</v>
      </c>
      <c r="H81" s="3">
        <f t="shared" ca="1" si="19"/>
        <v>0.58177446822775203</v>
      </c>
      <c r="J81" s="3">
        <f t="shared" ca="1" si="17"/>
        <v>-1.8596128902691353E-5</v>
      </c>
      <c r="K81" s="3">
        <f t="shared" ca="1" si="20"/>
        <v>-8.5502127560708424E-6</v>
      </c>
      <c r="L81" s="3">
        <f t="shared" ca="1" si="22"/>
        <v>3.0494980374302366E-5</v>
      </c>
    </row>
    <row r="82" spans="1:12" x14ac:dyDescent="0.2">
      <c r="A82" s="2">
        <f t="shared" si="13"/>
        <v>76</v>
      </c>
      <c r="B82" s="3">
        <f t="shared" ca="1" si="18"/>
        <v>6.0917346678191115E-6</v>
      </c>
      <c r="C82" s="11">
        <f t="shared" ca="1" si="15"/>
        <v>0.58179352759048608</v>
      </c>
      <c r="D82" s="3">
        <f t="shared" ca="1" si="21"/>
        <v>0.58179352759048575</v>
      </c>
      <c r="F82" s="3">
        <f t="shared" ca="1" si="14"/>
        <v>0.58177781686646768</v>
      </c>
      <c r="G82" s="3">
        <f t="shared" ca="1" si="16"/>
        <v>0.58179641299537033</v>
      </c>
      <c r="H82" s="3">
        <f t="shared" ca="1" si="19"/>
        <v>0.58180496320812636</v>
      </c>
      <c r="J82" s="3">
        <f t="shared" ca="1" si="17"/>
        <v>1.5710724018398807E-5</v>
      </c>
      <c r="K82" s="3">
        <f t="shared" ca="1" si="20"/>
        <v>-1.8596128902691353E-5</v>
      </c>
      <c r="L82" s="3">
        <f t="shared" ca="1" si="22"/>
        <v>-8.5502127560708424E-6</v>
      </c>
    </row>
    <row r="83" spans="1:12" x14ac:dyDescent="0.2">
      <c r="A83" s="2">
        <f t="shared" si="13"/>
        <v>77</v>
      </c>
      <c r="B83" s="3">
        <f t="shared" ca="1" si="18"/>
        <v>-1.4828910347708662E-5</v>
      </c>
      <c r="C83" s="11">
        <f t="shared" ca="1" si="15"/>
        <v>0.58179961932515389</v>
      </c>
      <c r="D83" s="3">
        <f t="shared" ca="1" si="21"/>
        <v>0.58179961932515356</v>
      </c>
      <c r="F83" s="3">
        <f t="shared" ca="1" si="14"/>
        <v>0.58179352759048608</v>
      </c>
      <c r="G83" s="3">
        <f t="shared" ca="1" si="16"/>
        <v>0.58177781686646768</v>
      </c>
      <c r="H83" s="3">
        <f t="shared" ca="1" si="19"/>
        <v>0.58179641299537033</v>
      </c>
      <c r="J83" s="3">
        <f t="shared" ca="1" si="17"/>
        <v>6.0917346678191115E-6</v>
      </c>
      <c r="K83" s="3">
        <f t="shared" ca="1" si="20"/>
        <v>1.5710724018398807E-5</v>
      </c>
      <c r="L83" s="3">
        <f t="shared" ca="1" si="22"/>
        <v>-1.8596128902691353E-5</v>
      </c>
    </row>
    <row r="84" spans="1:12" x14ac:dyDescent="0.2">
      <c r="A84" s="2">
        <f t="shared" si="13"/>
        <v>78</v>
      </c>
      <c r="B84" s="3">
        <f t="shared" ca="1" si="18"/>
        <v>2.8456541729899976E-6</v>
      </c>
      <c r="C84" s="11">
        <f t="shared" ca="1" si="15"/>
        <v>0.58178479041480613</v>
      </c>
      <c r="D84" s="3">
        <f t="shared" ca="1" si="21"/>
        <v>0.58178479041480591</v>
      </c>
      <c r="F84" s="3">
        <f t="shared" ca="1" si="14"/>
        <v>0.58179961932515389</v>
      </c>
      <c r="G84" s="3">
        <f t="shared" ca="1" si="16"/>
        <v>0.58179352759048608</v>
      </c>
      <c r="H84" s="3">
        <f t="shared" ca="1" si="19"/>
        <v>0.58177781686646768</v>
      </c>
      <c r="J84" s="3">
        <f t="shared" ca="1" si="17"/>
        <v>-1.4828910347708662E-5</v>
      </c>
      <c r="K84" s="3">
        <f t="shared" ca="1" si="20"/>
        <v>6.0917346678191115E-6</v>
      </c>
      <c r="L84" s="3">
        <f t="shared" ca="1" si="22"/>
        <v>1.5710724018398807E-5</v>
      </c>
    </row>
    <row r="85" spans="1:12" x14ac:dyDescent="0.2">
      <c r="A85" s="2">
        <f t="shared" si="13"/>
        <v>79</v>
      </c>
      <c r="B85" s="3">
        <f t="shared" ca="1" si="18"/>
        <v>9.6988556742864966E-6</v>
      </c>
      <c r="C85" s="11">
        <f t="shared" ca="1" si="15"/>
        <v>0.5817876360689791</v>
      </c>
      <c r="D85" s="3">
        <f t="shared" ca="1" si="21"/>
        <v>0.58178763606897888</v>
      </c>
      <c r="F85" s="3">
        <f t="shared" ca="1" si="14"/>
        <v>0.58178479041480613</v>
      </c>
      <c r="G85" s="3">
        <f t="shared" ca="1" si="16"/>
        <v>0.58179961932515389</v>
      </c>
      <c r="H85" s="3">
        <f t="shared" ca="1" si="19"/>
        <v>0.58179352759048608</v>
      </c>
      <c r="J85" s="3">
        <f t="shared" ca="1" si="17"/>
        <v>2.8456541729899976E-6</v>
      </c>
      <c r="K85" s="3">
        <f t="shared" ca="1" si="20"/>
        <v>-1.4828910347708662E-5</v>
      </c>
      <c r="L85" s="3">
        <f t="shared" ca="1" si="22"/>
        <v>6.0917346678191115E-6</v>
      </c>
    </row>
    <row r="86" spans="1:12" x14ac:dyDescent="0.2">
      <c r="A86" s="2">
        <f t="shared" si="13"/>
        <v>80</v>
      </c>
      <c r="B86" s="3">
        <f t="shared" ca="1" si="18"/>
        <v>-6.9836684668857461E-6</v>
      </c>
      <c r="C86" s="11">
        <f t="shared" ca="1" si="15"/>
        <v>0.58179733492465335</v>
      </c>
      <c r="D86" s="3">
        <f t="shared" ca="1" si="21"/>
        <v>0.58179733492465313</v>
      </c>
      <c r="F86" s="3">
        <f t="shared" ca="1" si="14"/>
        <v>0.5817876360689791</v>
      </c>
      <c r="G86" s="3">
        <f t="shared" ca="1" si="16"/>
        <v>0.58178479041480613</v>
      </c>
      <c r="H86" s="3">
        <f t="shared" ca="1" si="19"/>
        <v>0.58179961932515389</v>
      </c>
      <c r="J86" s="3">
        <f t="shared" ca="1" si="17"/>
        <v>9.6988556742864966E-6</v>
      </c>
      <c r="K86" s="3">
        <f t="shared" ca="1" si="20"/>
        <v>2.8456541729899976E-6</v>
      </c>
      <c r="L86" s="3">
        <f t="shared" ca="1" si="22"/>
        <v>-1.4828910347708662E-5</v>
      </c>
    </row>
    <row r="87" spans="1:12" x14ac:dyDescent="0.2">
      <c r="A87" s="2">
        <f t="shared" si="13"/>
        <v>81</v>
      </c>
      <c r="B87" s="3">
        <f ca="1">$B$1+($B$2*B86)+($B$3*B85)</f>
        <v>-3.7823075222719994E-6</v>
      </c>
      <c r="C87" s="11">
        <f t="shared" ca="1" si="15"/>
        <v>0.5817903512561865</v>
      </c>
      <c r="D87" s="3">
        <f t="shared" ca="1" si="21"/>
        <v>0.58179035125618628</v>
      </c>
      <c r="F87" s="3">
        <f t="shared" ca="1" si="14"/>
        <v>0.58179733492465335</v>
      </c>
      <c r="G87" s="3">
        <f t="shared" ca="1" si="16"/>
        <v>0.5817876360689791</v>
      </c>
      <c r="H87" s="3">
        <f t="shared" ca="1" si="19"/>
        <v>0.58178479041480613</v>
      </c>
      <c r="J87" s="3">
        <f t="shared" ca="1" si="17"/>
        <v>-6.9836684668857461E-6</v>
      </c>
      <c r="K87" s="3">
        <f t="shared" ca="1" si="20"/>
        <v>9.6988556742864966E-6</v>
      </c>
      <c r="L87" s="3">
        <f t="shared" ca="1" si="22"/>
        <v>2.8456541729899976E-6</v>
      </c>
    </row>
    <row r="88" spans="1:12" x14ac:dyDescent="0.2">
      <c r="A88" s="2">
        <f t="shared" si="13"/>
        <v>82</v>
      </c>
      <c r="B88" s="3">
        <f t="shared" ca="1" si="18"/>
        <v>7.1289051113003097E-6</v>
      </c>
      <c r="C88" s="11">
        <f t="shared" ca="1" si="15"/>
        <v>0.58178656894866421</v>
      </c>
      <c r="D88" s="3">
        <f t="shared" ca="1" si="21"/>
        <v>0.58178656894866398</v>
      </c>
      <c r="F88" s="3">
        <f t="shared" ca="1" si="14"/>
        <v>0.5817903512561865</v>
      </c>
      <c r="G88" s="3">
        <f t="shared" ca="1" si="16"/>
        <v>0.58179733492465335</v>
      </c>
      <c r="H88" s="3">
        <f t="shared" ca="1" si="19"/>
        <v>0.5817876360689791</v>
      </c>
      <c r="J88" s="3">
        <f t="shared" ca="1" si="17"/>
        <v>-3.7823075222719994E-6</v>
      </c>
      <c r="K88" s="3">
        <f t="shared" ca="1" si="20"/>
        <v>-6.9836684668857461E-6</v>
      </c>
      <c r="L88" s="3">
        <f t="shared" ca="1" si="22"/>
        <v>9.6988556742864966E-6</v>
      </c>
    </row>
    <row r="89" spans="1:12" x14ac:dyDescent="0.2">
      <c r="A89" s="2">
        <f t="shared" si="13"/>
        <v>83</v>
      </c>
      <c r="B89" s="3">
        <f t="shared" ca="1" si="18"/>
        <v>-7.277219139461553E-7</v>
      </c>
      <c r="C89" s="11">
        <f t="shared" ca="1" si="15"/>
        <v>0.58179369785377555</v>
      </c>
      <c r="D89" s="3">
        <f t="shared" ca="1" si="21"/>
        <v>0.58179369785377522</v>
      </c>
      <c r="F89" s="3">
        <f t="shared" ca="1" si="14"/>
        <v>0.58178656894866421</v>
      </c>
      <c r="G89" s="3">
        <f t="shared" ca="1" si="16"/>
        <v>0.5817903512561865</v>
      </c>
      <c r="H89" s="3">
        <f t="shared" ca="1" si="19"/>
        <v>0.58179733492465335</v>
      </c>
      <c r="J89" s="3">
        <f t="shared" ca="1" si="17"/>
        <v>7.1289051113003097E-6</v>
      </c>
      <c r="K89" s="3">
        <f t="shared" ca="1" si="20"/>
        <v>-3.7823075222719994E-6</v>
      </c>
      <c r="L89" s="3">
        <f t="shared" ca="1" si="22"/>
        <v>-6.9836684668857461E-6</v>
      </c>
    </row>
    <row r="90" spans="1:12" x14ac:dyDescent="0.2">
      <c r="A90" s="2">
        <f t="shared" si="13"/>
        <v>84</v>
      </c>
      <c r="B90" s="3">
        <f t="shared" ca="1" si="18"/>
        <v>-4.9828178765021542E-6</v>
      </c>
      <c r="C90" s="11">
        <f t="shared" ca="1" si="15"/>
        <v>0.5817929701318616</v>
      </c>
      <c r="D90" s="3">
        <f t="shared" ca="1" si="21"/>
        <v>0.58179297013186138</v>
      </c>
      <c r="F90" s="3">
        <f t="shared" ca="1" si="14"/>
        <v>0.58179369785377555</v>
      </c>
      <c r="G90" s="3">
        <f t="shared" ca="1" si="16"/>
        <v>0.58178656894866421</v>
      </c>
      <c r="H90" s="3">
        <f t="shared" ca="1" si="19"/>
        <v>0.5817903512561865</v>
      </c>
      <c r="J90" s="3">
        <f t="shared" ca="1" si="17"/>
        <v>-7.277219139461553E-7</v>
      </c>
      <c r="K90" s="3">
        <f t="shared" ca="1" si="20"/>
        <v>7.1289051113003097E-6</v>
      </c>
      <c r="L90" s="3">
        <f t="shared" ca="1" si="22"/>
        <v>-3.7823075222719994E-6</v>
      </c>
    </row>
    <row r="91" spans="1:12" x14ac:dyDescent="0.2">
      <c r="A91" s="2">
        <f t="shared" si="13"/>
        <v>85</v>
      </c>
      <c r="B91" s="3">
        <f t="shared" ca="1" si="18"/>
        <v>3.0372003737106936E-6</v>
      </c>
      <c r="C91" s="11">
        <f t="shared" ca="1" si="15"/>
        <v>0.58178798731398507</v>
      </c>
      <c r="D91" s="3">
        <f t="shared" ca="1" si="21"/>
        <v>0.58178798731398484</v>
      </c>
      <c r="F91" s="3">
        <f t="shared" ca="1" si="14"/>
        <v>0.5817929701318616</v>
      </c>
      <c r="G91" s="3">
        <f t="shared" ca="1" si="16"/>
        <v>0.58179369785377555</v>
      </c>
      <c r="H91" s="3">
        <f t="shared" ca="1" si="19"/>
        <v>0.58178656894866421</v>
      </c>
      <c r="J91" s="3">
        <f t="shared" ca="1" si="17"/>
        <v>-4.9828178765021542E-6</v>
      </c>
      <c r="K91" s="3">
        <f t="shared" ca="1" si="20"/>
        <v>-7.277219139461553E-7</v>
      </c>
      <c r="L91" s="3">
        <f t="shared" ca="1" si="22"/>
        <v>7.1289051113003097E-6</v>
      </c>
    </row>
    <row r="92" spans="1:12" x14ac:dyDescent="0.2">
      <c r="A92" s="2">
        <f t="shared" si="13"/>
        <v>86</v>
      </c>
      <c r="B92" s="3">
        <f t="shared" ca="1" si="18"/>
        <v>2.2185132205212689E-6</v>
      </c>
      <c r="C92" s="11">
        <f t="shared" ca="1" si="15"/>
        <v>0.58179102451435882</v>
      </c>
      <c r="D92" s="3">
        <f t="shared" ca="1" si="21"/>
        <v>0.58179102451435849</v>
      </c>
      <c r="F92" s="3">
        <f t="shared" ca="1" si="14"/>
        <v>0.58178798731398507</v>
      </c>
      <c r="G92" s="3">
        <f t="shared" ca="1" si="16"/>
        <v>0.5817929701318616</v>
      </c>
      <c r="H92" s="3">
        <f t="shared" ca="1" si="19"/>
        <v>0.58179369785377555</v>
      </c>
      <c r="J92" s="3">
        <f t="shared" ca="1" si="17"/>
        <v>3.0372003737106936E-6</v>
      </c>
      <c r="K92" s="3">
        <f t="shared" ca="1" si="20"/>
        <v>-4.9828178765021542E-6</v>
      </c>
      <c r="L92" s="3">
        <f t="shared" ca="1" si="22"/>
        <v>-7.277219139461553E-7</v>
      </c>
    </row>
    <row r="93" spans="1:12" x14ac:dyDescent="0.2">
      <c r="A93" s="2">
        <f t="shared" si="13"/>
        <v>87</v>
      </c>
      <c r="B93" s="3">
        <f t="shared" ca="1" si="18"/>
        <v>-3.3871568905436542E-6</v>
      </c>
      <c r="C93" s="11">
        <f t="shared" ca="1" si="15"/>
        <v>0.5817932430275794</v>
      </c>
      <c r="D93" s="3">
        <f t="shared" ca="1" si="21"/>
        <v>0.58179324302757907</v>
      </c>
      <c r="F93" s="3">
        <f t="shared" ca="1" si="14"/>
        <v>0.58179102451435882</v>
      </c>
      <c r="G93" s="3">
        <f t="shared" ca="1" si="16"/>
        <v>0.58178798731398507</v>
      </c>
      <c r="H93" s="3">
        <f t="shared" ca="1" si="19"/>
        <v>0.5817929701318616</v>
      </c>
      <c r="J93" s="3">
        <f t="shared" ca="1" si="17"/>
        <v>2.2185132205212689E-6</v>
      </c>
      <c r="K93" s="3">
        <f t="shared" ca="1" si="20"/>
        <v>3.0372003737106936E-6</v>
      </c>
      <c r="L93" s="3">
        <f t="shared" ca="1" si="22"/>
        <v>-4.9828178765021542E-6</v>
      </c>
    </row>
    <row r="94" spans="1:12" x14ac:dyDescent="0.2">
      <c r="A94" s="2">
        <f t="shared" si="13"/>
        <v>88</v>
      </c>
      <c r="B94" s="3">
        <f t="shared" ca="1" si="18"/>
        <v>2.9693529880875341E-8</v>
      </c>
      <c r="C94" s="11">
        <f t="shared" ca="1" si="15"/>
        <v>0.58178985587068888</v>
      </c>
      <c r="D94" s="3">
        <f t="shared" ca="1" si="21"/>
        <v>0.58178985587068854</v>
      </c>
      <c r="F94" s="3">
        <f t="shared" ca="1" si="14"/>
        <v>0.5817932430275794</v>
      </c>
      <c r="G94" s="3">
        <f t="shared" ca="1" si="16"/>
        <v>0.58179102451435882</v>
      </c>
      <c r="H94" s="3">
        <f t="shared" ca="1" si="19"/>
        <v>0.58178798731398507</v>
      </c>
      <c r="J94" s="3">
        <f t="shared" ca="1" si="17"/>
        <v>-3.3871568905436542E-6</v>
      </c>
      <c r="K94" s="3">
        <f t="shared" ca="1" si="20"/>
        <v>2.2185132205212689E-6</v>
      </c>
      <c r="L94" s="3">
        <f t="shared" ca="1" si="22"/>
        <v>3.0372003737106936E-6</v>
      </c>
    </row>
    <row r="95" spans="1:12" x14ac:dyDescent="0.2">
      <c r="A95" s="2">
        <f t="shared" si="13"/>
        <v>89</v>
      </c>
      <c r="B95" s="3">
        <f t="shared" ca="1" si="18"/>
        <v>2.5255209029673027E-6</v>
      </c>
      <c r="C95" s="11">
        <f t="shared" ca="1" si="15"/>
        <v>0.58178988556421873</v>
      </c>
      <c r="D95" s="3">
        <f t="shared" ca="1" si="21"/>
        <v>0.5817898855642184</v>
      </c>
      <c r="F95" s="3">
        <f t="shared" ca="1" si="14"/>
        <v>0.58178985587068888</v>
      </c>
      <c r="G95" s="3">
        <f t="shared" ca="1" si="16"/>
        <v>0.5817932430275794</v>
      </c>
      <c r="H95" s="3">
        <f t="shared" ca="1" si="19"/>
        <v>0.58179102451435882</v>
      </c>
      <c r="J95" s="3">
        <f t="shared" ca="1" si="17"/>
        <v>2.9693529880875341E-8</v>
      </c>
      <c r="K95" s="3">
        <f t="shared" ca="1" si="20"/>
        <v>-3.3871568905436542E-6</v>
      </c>
      <c r="L95" s="3">
        <f t="shared" ca="1" si="22"/>
        <v>2.2185132205212689E-6</v>
      </c>
    </row>
    <row r="96" spans="1:12" x14ac:dyDescent="0.2">
      <c r="A96" s="2">
        <f t="shared" si="13"/>
        <v>90</v>
      </c>
      <c r="B96" s="3">
        <f t="shared" ca="1" si="18"/>
        <v>-1.2850305988943078E-6</v>
      </c>
      <c r="C96" s="11">
        <f t="shared" ca="1" si="15"/>
        <v>0.5817924110851217</v>
      </c>
      <c r="D96" s="3">
        <f t="shared" ca="1" si="21"/>
        <v>0.58179241108512136</v>
      </c>
      <c r="F96" s="3">
        <f t="shared" ca="1" si="14"/>
        <v>0.58178988556421873</v>
      </c>
      <c r="G96" s="3">
        <f t="shared" ca="1" si="16"/>
        <v>0.58178985587068888</v>
      </c>
      <c r="H96" s="3">
        <f t="shared" ca="1" si="19"/>
        <v>0.5817932430275794</v>
      </c>
      <c r="J96" s="3">
        <f t="shared" ca="1" si="17"/>
        <v>2.5255209029673027E-6</v>
      </c>
      <c r="K96" s="3">
        <f t="shared" ca="1" si="20"/>
        <v>2.9693529880875341E-8</v>
      </c>
      <c r="L96" s="3">
        <f t="shared" ca="1" si="22"/>
        <v>-3.3871568905436542E-6</v>
      </c>
    </row>
    <row r="97" spans="1:12" x14ac:dyDescent="0.2">
      <c r="A97" s="2">
        <f t="shared" si="13"/>
        <v>91</v>
      </c>
      <c r="B97" s="3">
        <f t="shared" ca="1" si="18"/>
        <v>-1.2516253777783232E-6</v>
      </c>
      <c r="C97" s="11">
        <f t="shared" ca="1" si="15"/>
        <v>0.58179112605452277</v>
      </c>
      <c r="D97" s="3">
        <f t="shared" ca="1" si="21"/>
        <v>0.58179112605452243</v>
      </c>
      <c r="F97" s="3">
        <f t="shared" ca="1" si="14"/>
        <v>0.5817924110851217</v>
      </c>
      <c r="G97" s="3">
        <f t="shared" ca="1" si="16"/>
        <v>0.58178988556421873</v>
      </c>
      <c r="H97" s="3">
        <f t="shared" ca="1" si="19"/>
        <v>0.58178985587068888</v>
      </c>
      <c r="J97" s="3">
        <f t="shared" ca="1" si="17"/>
        <v>-1.2850305988943078E-6</v>
      </c>
      <c r="K97" s="3">
        <f t="shared" ca="1" si="20"/>
        <v>2.5255209029673027E-6</v>
      </c>
      <c r="L97" s="3">
        <f t="shared" ca="1" si="22"/>
        <v>2.9693529880875341E-8</v>
      </c>
    </row>
    <row r="98" spans="1:12" x14ac:dyDescent="0.2">
      <c r="A98" s="2">
        <f t="shared" si="13"/>
        <v>92</v>
      </c>
      <c r="B98" s="3">
        <f t="shared" ca="1" si="18"/>
        <v>1.5895856380598926E-6</v>
      </c>
      <c r="C98" s="11">
        <f t="shared" ca="1" si="15"/>
        <v>0.58178987442914498</v>
      </c>
      <c r="D98" s="3">
        <f t="shared" ca="1" si="21"/>
        <v>0.58178987442914465</v>
      </c>
      <c r="F98" s="3">
        <f t="shared" ca="1" si="14"/>
        <v>0.58179112605452277</v>
      </c>
      <c r="G98" s="3">
        <f t="shared" ca="1" si="16"/>
        <v>0.5817924110851217</v>
      </c>
      <c r="H98" s="3">
        <f t="shared" ca="1" si="19"/>
        <v>0.58178988556421873</v>
      </c>
      <c r="J98" s="3">
        <f t="shared" ca="1" si="17"/>
        <v>-1.2516253777783232E-6</v>
      </c>
      <c r="K98" s="3">
        <f t="shared" ca="1" si="20"/>
        <v>-1.2850305988943078E-6</v>
      </c>
      <c r="L98" s="3">
        <f t="shared" ca="1" si="22"/>
        <v>2.5255209029673027E-6</v>
      </c>
    </row>
    <row r="99" spans="1:12" x14ac:dyDescent="0.2">
      <c r="A99" s="2">
        <f t="shared" si="13"/>
        <v>93</v>
      </c>
      <c r="B99" s="3">
        <f t="shared" ca="1" si="18"/>
        <v>1.4392621430379601E-7</v>
      </c>
      <c r="C99" s="11">
        <f t="shared" ca="1" si="15"/>
        <v>0.58179146401478299</v>
      </c>
      <c r="D99" s="3">
        <f t="shared" ca="1" si="21"/>
        <v>0.58179146401478277</v>
      </c>
      <c r="F99" s="3">
        <f t="shared" ca="1" si="14"/>
        <v>0.58178987442914498</v>
      </c>
      <c r="G99" s="3">
        <f t="shared" ca="1" si="16"/>
        <v>0.58179112605452277</v>
      </c>
      <c r="H99" s="3">
        <f t="shared" ca="1" si="19"/>
        <v>0.5817924110851217</v>
      </c>
      <c r="J99" s="3">
        <f t="shared" ca="1" si="17"/>
        <v>1.5895856380598926E-6</v>
      </c>
      <c r="K99" s="3">
        <f t="shared" ca="1" si="20"/>
        <v>-1.2516253777783232E-6</v>
      </c>
      <c r="L99" s="3">
        <f t="shared" ca="1" si="22"/>
        <v>-1.2850305988943078E-6</v>
      </c>
    </row>
    <row r="100" spans="1:12" x14ac:dyDescent="0.2">
      <c r="A100" s="2">
        <f t="shared" si="13"/>
        <v>94</v>
      </c>
      <c r="B100" s="3">
        <f t="shared" ca="1" si="18"/>
        <v>-1.2641523356968175E-6</v>
      </c>
      <c r="C100" s="11">
        <f t="shared" ca="1" si="15"/>
        <v>0.58179160794099727</v>
      </c>
      <c r="D100" s="3">
        <f t="shared" ca="1" si="21"/>
        <v>0.58179160794099705</v>
      </c>
      <c r="F100" s="3">
        <f t="shared" ca="1" si="14"/>
        <v>0.58179146401478299</v>
      </c>
      <c r="G100" s="3">
        <f t="shared" ca="1" si="16"/>
        <v>0.58178987442914498</v>
      </c>
      <c r="H100" s="3">
        <f t="shared" ca="1" si="19"/>
        <v>0.58179112605452277</v>
      </c>
      <c r="J100" s="3">
        <f t="shared" ca="1" si="17"/>
        <v>1.4392621430379601E-7</v>
      </c>
      <c r="K100" s="3">
        <f t="shared" ca="1" si="20"/>
        <v>1.5895856380598926E-6</v>
      </c>
      <c r="L100" s="3">
        <f t="shared" ca="1" si="22"/>
        <v>-1.2516253777783232E-6</v>
      </c>
    </row>
    <row r="101" spans="1:12" x14ac:dyDescent="0.2">
      <c r="A101" s="2">
        <f t="shared" si="13"/>
        <v>95</v>
      </c>
      <c r="B101" s="3">
        <f t="shared" ca="1" si="18"/>
        <v>5.2413150712056173E-7</v>
      </c>
      <c r="C101" s="11">
        <f t="shared" ca="1" si="15"/>
        <v>0.58179034378866157</v>
      </c>
      <c r="D101" s="3">
        <f t="shared" ca="1" si="21"/>
        <v>0.58179034378866135</v>
      </c>
      <c r="F101" s="3">
        <f t="shared" ca="1" si="14"/>
        <v>0.58179160794099727</v>
      </c>
      <c r="G101" s="3">
        <f t="shared" ca="1" si="16"/>
        <v>0.58179146401478299</v>
      </c>
      <c r="H101" s="3">
        <f t="shared" ca="1" si="19"/>
        <v>0.58178987442914498</v>
      </c>
      <c r="J101" s="3">
        <f t="shared" ca="1" si="17"/>
        <v>-1.2641523356968175E-6</v>
      </c>
      <c r="K101" s="3">
        <f t="shared" ca="1" si="20"/>
        <v>1.4392621430379601E-7</v>
      </c>
      <c r="L101" s="3">
        <f t="shared" ca="1" si="22"/>
        <v>1.5895856380598926E-6</v>
      </c>
    </row>
    <row r="102" spans="1:12" x14ac:dyDescent="0.2">
      <c r="A102" s="2">
        <f t="shared" si="13"/>
        <v>96</v>
      </c>
      <c r="B102" s="3">
        <f t="shared" ca="1" si="18"/>
        <v>6.8604849821233214E-7</v>
      </c>
      <c r="C102" s="11">
        <f t="shared" ca="1" si="15"/>
        <v>0.58179086792016865</v>
      </c>
      <c r="D102" s="3">
        <f t="shared" ca="1" si="21"/>
        <v>0.58179086792016843</v>
      </c>
      <c r="F102" s="3">
        <f t="shared" ca="1" si="14"/>
        <v>0.58179034378866157</v>
      </c>
      <c r="G102" s="3">
        <f t="shared" ca="1" si="16"/>
        <v>0.58179160794099727</v>
      </c>
      <c r="H102" s="3">
        <f t="shared" ca="1" si="19"/>
        <v>0.58179146401478299</v>
      </c>
      <c r="J102" s="3">
        <f t="shared" ca="1" si="17"/>
        <v>5.2413150712056173E-7</v>
      </c>
      <c r="K102" s="3">
        <f t="shared" ca="1" si="20"/>
        <v>-1.2641523356968175E-6</v>
      </c>
      <c r="L102" s="3">
        <f t="shared" ca="1" si="22"/>
        <v>1.4392621430379601E-7</v>
      </c>
    </row>
    <row r="103" spans="1:12" x14ac:dyDescent="0.2">
      <c r="A103" s="2">
        <f t="shared" si="13"/>
        <v>97</v>
      </c>
      <c r="B103" s="3">
        <f t="shared" ca="1" si="18"/>
        <v>-7.3612287944658734E-7</v>
      </c>
      <c r="C103" s="11">
        <f t="shared" ca="1" si="15"/>
        <v>0.58179155396866689</v>
      </c>
      <c r="D103" s="3">
        <f t="shared" ca="1" si="21"/>
        <v>0.58179155396866666</v>
      </c>
      <c r="F103" s="3">
        <f t="shared" ca="1" si="14"/>
        <v>0.58179086792016865</v>
      </c>
      <c r="G103" s="3">
        <f t="shared" ca="1" si="16"/>
        <v>0.58179034378866157</v>
      </c>
      <c r="H103" s="3">
        <f t="shared" ca="1" si="19"/>
        <v>0.58179160794099727</v>
      </c>
      <c r="J103" s="3">
        <f t="shared" ca="1" si="17"/>
        <v>6.8604849821233214E-7</v>
      </c>
      <c r="K103" s="3">
        <f t="shared" ca="1" si="20"/>
        <v>5.2413150712056173E-7</v>
      </c>
      <c r="L103" s="3">
        <f t="shared" ca="1" si="22"/>
        <v>-1.2641523356968175E-6</v>
      </c>
    </row>
    <row r="104" spans="1:12" x14ac:dyDescent="0.2">
      <c r="A104" s="2">
        <f t="shared" si="13"/>
        <v>98</v>
      </c>
      <c r="B104" s="3">
        <f t="shared" ca="1" si="18"/>
        <v>-1.4647493393595549E-7</v>
      </c>
      <c r="C104" s="11">
        <f t="shared" ca="1" si="15"/>
        <v>0.58179081784578746</v>
      </c>
      <c r="D104" s="3">
        <f t="shared" ca="1" si="21"/>
        <v>0.58179081784578723</v>
      </c>
      <c r="F104" s="3">
        <f t="shared" ca="1" si="14"/>
        <v>0.58179155396866689</v>
      </c>
      <c r="G104" s="3">
        <f t="shared" ca="1" si="16"/>
        <v>0.58179086792016865</v>
      </c>
      <c r="H104" s="3">
        <f t="shared" ca="1" si="19"/>
        <v>0.58179034378866157</v>
      </c>
      <c r="J104" s="3">
        <f t="shared" ca="1" si="17"/>
        <v>-7.3612287944658734E-7</v>
      </c>
      <c r="K104" s="3">
        <f t="shared" ca="1" si="20"/>
        <v>6.8604849821233214E-7</v>
      </c>
      <c r="L104" s="3">
        <f t="shared" ca="1" si="22"/>
        <v>5.2413150712056173E-7</v>
      </c>
    </row>
    <row r="105" spans="1:12" x14ac:dyDescent="0.2">
      <c r="A105" s="2">
        <f t="shared" si="13"/>
        <v>99</v>
      </c>
      <c r="B105" s="3">
        <f t="shared" ca="1" si="18"/>
        <v>6.253296265529183E-7</v>
      </c>
      <c r="C105" s="11">
        <f t="shared" ca="1" si="15"/>
        <v>0.5817906713708535</v>
      </c>
      <c r="D105" s="3">
        <f t="shared" ca="1" si="21"/>
        <v>0.58179067137085327</v>
      </c>
      <c r="F105" s="3">
        <f t="shared" ca="1" si="14"/>
        <v>0.58179081784578746</v>
      </c>
      <c r="G105" s="3">
        <f t="shared" ref="G105:G136" ca="1" si="23">C103</f>
        <v>0.58179155396866689</v>
      </c>
      <c r="H105" s="3">
        <f t="shared" ca="1" si="19"/>
        <v>0.58179086792016865</v>
      </c>
      <c r="J105" s="3">
        <f t="shared" ca="1" si="17"/>
        <v>-1.4647493393595549E-7</v>
      </c>
      <c r="K105" s="3">
        <f t="shared" ca="1" si="20"/>
        <v>-7.3612287944658734E-7</v>
      </c>
      <c r="L105" s="3">
        <f t="shared" ca="1" si="22"/>
        <v>6.8604849821233214E-7</v>
      </c>
    </row>
    <row r="106" spans="1:12" x14ac:dyDescent="0.2">
      <c r="A106" s="2">
        <f t="shared" si="13"/>
        <v>100</v>
      </c>
      <c r="B106" s="3">
        <f t="shared" ca="1" si="18"/>
        <v>-2.0280861282449255E-7</v>
      </c>
      <c r="C106" s="11">
        <f t="shared" ca="1" si="15"/>
        <v>0.58179129670048002</v>
      </c>
      <c r="D106" s="3">
        <f t="shared" ca="1" si="21"/>
        <v>0.5817912967004798</v>
      </c>
      <c r="F106" s="3">
        <f t="shared" ca="1" si="14"/>
        <v>0.5817906713708535</v>
      </c>
      <c r="G106" s="3">
        <f t="shared" ca="1" si="23"/>
        <v>0.58179081784578746</v>
      </c>
      <c r="H106" s="3">
        <f t="shared" ref="H106:H137" ca="1" si="24">C103</f>
        <v>0.58179155396866689</v>
      </c>
      <c r="J106" s="3">
        <f t="shared" ca="1" si="17"/>
        <v>6.253296265529183E-7</v>
      </c>
      <c r="K106" s="3">
        <f t="shared" ca="1" si="20"/>
        <v>-1.4647493393595549E-7</v>
      </c>
      <c r="L106" s="3">
        <f t="shared" ca="1" si="22"/>
        <v>-7.3612287944658734E-7</v>
      </c>
    </row>
  </sheetData>
  <mergeCells count="2">
    <mergeCell ref="F4:H4"/>
    <mergeCell ref="J4:L4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r &amp; lambda</vt:lpstr>
      <vt:lpstr>scale</vt:lpstr>
      <vt:lpstr>autoreg growth rate, r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Peter Hellström</cp:lastModifiedBy>
  <dcterms:created xsi:type="dcterms:W3CDTF">2003-06-10T21:34:37Z</dcterms:created>
  <dcterms:modified xsi:type="dcterms:W3CDTF">2016-11-28T13:14:48Z</dcterms:modified>
</cp:coreProperties>
</file>