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MKT 6301_Mkt Mgt_Daniel Rajaratnam\Case Study\Target\"/>
    </mc:Choice>
  </mc:AlternateContent>
  <bookViews>
    <workbookView xWindow="0" yWindow="0" windowWidth="20490" windowHeight="7530"/>
  </bookViews>
  <sheets>
    <sheet name="Targ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C13" i="1"/>
  <c r="D13" i="1"/>
  <c r="B13" i="1"/>
  <c r="E8" i="1"/>
  <c r="E7" i="1"/>
  <c r="E3" i="1"/>
  <c r="E5" i="1"/>
  <c r="E6" i="1"/>
  <c r="E4" i="1"/>
  <c r="E2" i="1"/>
  <c r="J1" i="1" s="1"/>
  <c r="G2" i="1" l="1"/>
  <c r="H2" i="1" s="1"/>
  <c r="E14" i="1"/>
  <c r="E13" i="1" l="1"/>
</calcChain>
</file>

<file path=xl/sharedStrings.xml><?xml version="1.0" encoding="utf-8"?>
<sst xmlns="http://schemas.openxmlformats.org/spreadsheetml/2006/main" count="24" uniqueCount="24">
  <si>
    <t>Target</t>
  </si>
  <si>
    <t>Walmart</t>
  </si>
  <si>
    <t>Grocery %</t>
  </si>
  <si>
    <t>Store #</t>
  </si>
  <si>
    <t>Kroger</t>
  </si>
  <si>
    <t>Albertson's-Safeway</t>
  </si>
  <si>
    <t>Publix</t>
  </si>
  <si>
    <t>Costco</t>
  </si>
  <si>
    <t>Sam's Club</t>
  </si>
  <si>
    <t>Sales($B)</t>
  </si>
  <si>
    <t>Grocery Sales($B)</t>
  </si>
  <si>
    <t>(Y2015)</t>
  </si>
  <si>
    <t>Scale down</t>
  </si>
  <si>
    <t>Abandon</t>
  </si>
  <si>
    <t>Outsource</t>
  </si>
  <si>
    <t>(in million USD)</t>
  </si>
  <si>
    <t>Cost/Rent per store in the 1st year</t>
  </si>
  <si>
    <t>Target 2015 earnings before tax</t>
  </si>
  <si>
    <t>Cost/Rent for Target's 1792 stores</t>
  </si>
  <si>
    <t>Target Grocery Sales ($B)</t>
  </si>
  <si>
    <t>Target's grocery earnings ($M)</t>
  </si>
  <si>
    <t>Divided by 12 months ($K)</t>
  </si>
  <si>
    <t>Divided by 1792 stores ($K)</t>
  </si>
  <si>
    <t>Profit rate before tax(Kroger's)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</si>
</sst>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6" formatCode="0.0_);[Red]\(0.0\)"/>
    <numFmt numFmtId="167" formatCode="0_);[Red]\(0\)"/>
    <numFmt numFmtId="168" formatCode="0.0%"/>
    <numFmt numFmtId="169" formatCode="&quot;$&quot;#,##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7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166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8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" sqref="I1:J5"/>
    </sheetView>
  </sheetViews>
  <sheetFormatPr defaultRowHeight="15" x14ac:dyDescent="0.25"/>
  <cols>
    <col min="1" max="1" width="31.7109375" customWidth="1"/>
    <col min="2" max="2" width="11" customWidth="1"/>
    <col min="4" max="4" width="9.5703125" customWidth="1"/>
    <col min="5" max="5" width="16.42578125" style="1" customWidth="1"/>
    <col min="9" max="9" width="27.85546875" style="22" customWidth="1"/>
    <col min="10" max="10" width="9.140625" style="21"/>
  </cols>
  <sheetData>
    <row r="1" spans="1:10" s="14" customFormat="1" x14ac:dyDescent="0.25">
      <c r="A1" s="12" t="s">
        <v>11</v>
      </c>
      <c r="B1" s="12" t="s">
        <v>3</v>
      </c>
      <c r="C1" s="12" t="s">
        <v>9</v>
      </c>
      <c r="D1" s="12" t="s">
        <v>2</v>
      </c>
      <c r="E1" s="13" t="s">
        <v>10</v>
      </c>
      <c r="I1" s="23" t="s">
        <v>19</v>
      </c>
      <c r="J1" s="25">
        <f>E2</f>
        <v>34.309999999999995</v>
      </c>
    </row>
    <row r="2" spans="1:10" x14ac:dyDescent="0.25">
      <c r="A2" s="3" t="s">
        <v>0</v>
      </c>
      <c r="B2" s="3">
        <v>1792</v>
      </c>
      <c r="C2" s="3">
        <v>73</v>
      </c>
      <c r="D2" s="4">
        <v>0.47</v>
      </c>
      <c r="E2" s="5">
        <f>C2*D2</f>
        <v>34.309999999999995</v>
      </c>
      <c r="F2" s="15">
        <v>2.8000000000000001E-2</v>
      </c>
      <c r="G2">
        <f>E2*F2</f>
        <v>0.96067999999999987</v>
      </c>
      <c r="H2">
        <f>G2*1000/(12*B2)</f>
        <v>4.4674479166666656E-2</v>
      </c>
      <c r="I2" s="23" t="s">
        <v>23</v>
      </c>
      <c r="J2" s="24">
        <v>2.8000000000000001E-2</v>
      </c>
    </row>
    <row r="3" spans="1:10" x14ac:dyDescent="0.25">
      <c r="A3" s="3" t="s">
        <v>1</v>
      </c>
      <c r="B3" s="3">
        <v>4500</v>
      </c>
      <c r="C3" s="3">
        <v>288</v>
      </c>
      <c r="D3" s="4">
        <v>0.56000000000000005</v>
      </c>
      <c r="E3" s="5">
        <f>C3*D3</f>
        <v>161.28000000000003</v>
      </c>
      <c r="I3" s="23" t="s">
        <v>20</v>
      </c>
      <c r="J3" s="25">
        <f>J1*J2*1000</f>
        <v>960.67999999999984</v>
      </c>
    </row>
    <row r="4" spans="1:10" x14ac:dyDescent="0.25">
      <c r="A4" s="6" t="s">
        <v>4</v>
      </c>
      <c r="B4" s="6">
        <v>2774</v>
      </c>
      <c r="C4" s="6">
        <v>109</v>
      </c>
      <c r="D4" s="7">
        <v>1</v>
      </c>
      <c r="E4" s="8">
        <f>C4*D4</f>
        <v>109</v>
      </c>
      <c r="I4" s="23" t="s">
        <v>22</v>
      </c>
      <c r="J4" s="25">
        <f>J3*1000/B2</f>
        <v>536.09374999999989</v>
      </c>
    </row>
    <row r="5" spans="1:10" x14ac:dyDescent="0.25">
      <c r="A5" s="6" t="s">
        <v>5</v>
      </c>
      <c r="B5" s="6">
        <v>2205</v>
      </c>
      <c r="C5" s="6">
        <v>58</v>
      </c>
      <c r="D5" s="7">
        <v>1</v>
      </c>
      <c r="E5" s="8">
        <f t="shared" ref="E5:E8" si="0">C5*D5</f>
        <v>58</v>
      </c>
      <c r="I5" s="23" t="s">
        <v>21</v>
      </c>
      <c r="J5" s="25">
        <f>J4/12</f>
        <v>44.674479166666657</v>
      </c>
    </row>
    <row r="6" spans="1:10" x14ac:dyDescent="0.25">
      <c r="A6" s="6" t="s">
        <v>6</v>
      </c>
      <c r="B6" s="6">
        <v>1100</v>
      </c>
      <c r="C6" s="6">
        <v>33</v>
      </c>
      <c r="D6" s="7">
        <v>1</v>
      </c>
      <c r="E6" s="8">
        <f t="shared" si="0"/>
        <v>33</v>
      </c>
    </row>
    <row r="7" spans="1:10" x14ac:dyDescent="0.25">
      <c r="A7" s="9" t="s">
        <v>7</v>
      </c>
      <c r="B7" s="9">
        <v>480</v>
      </c>
      <c r="C7" s="9">
        <v>84</v>
      </c>
      <c r="D7" s="10">
        <v>0.56999999999999995</v>
      </c>
      <c r="E7" s="11">
        <f t="shared" si="0"/>
        <v>47.879999999999995</v>
      </c>
    </row>
    <row r="8" spans="1:10" x14ac:dyDescent="0.25">
      <c r="A8" s="9" t="s">
        <v>8</v>
      </c>
      <c r="B8" s="9">
        <v>655</v>
      </c>
      <c r="C8" s="9">
        <v>56.8</v>
      </c>
      <c r="D8" s="10">
        <v>0.59</v>
      </c>
      <c r="E8" s="11">
        <f t="shared" si="0"/>
        <v>33.511999999999993</v>
      </c>
    </row>
    <row r="11" spans="1:10" x14ac:dyDescent="0.25">
      <c r="A11" s="2" t="s">
        <v>15</v>
      </c>
      <c r="B11" s="2" t="s">
        <v>12</v>
      </c>
      <c r="C11" s="2" t="s">
        <v>13</v>
      </c>
      <c r="D11" s="2" t="s">
        <v>14</v>
      </c>
    </row>
    <row r="12" spans="1:10" x14ac:dyDescent="0.25">
      <c r="A12" s="2" t="s">
        <v>16</v>
      </c>
      <c r="B12" s="16">
        <v>-1</v>
      </c>
      <c r="C12" s="16">
        <v>-3</v>
      </c>
      <c r="D12" s="20">
        <v>1.2</v>
      </c>
    </row>
    <row r="13" spans="1:10" x14ac:dyDescent="0.25">
      <c r="A13" s="2" t="s">
        <v>18</v>
      </c>
      <c r="B13" s="16">
        <f>B12*$B$2</f>
        <v>-1792</v>
      </c>
      <c r="C13" s="16">
        <f t="shared" ref="C13:D13" si="1">C12*$B$2</f>
        <v>-5376</v>
      </c>
      <c r="D13" s="20">
        <f t="shared" si="1"/>
        <v>2150.4</v>
      </c>
      <c r="E13" s="1">
        <f>D13/G2/1000</f>
        <v>2.2384144564266979</v>
      </c>
    </row>
    <row r="14" spans="1:10" x14ac:dyDescent="0.25">
      <c r="A14" s="17" t="s">
        <v>17</v>
      </c>
      <c r="B14" s="18"/>
      <c r="C14" s="18"/>
      <c r="D14" s="19">
        <v>4923</v>
      </c>
      <c r="E14" s="1">
        <f>D13/D14</f>
        <v>0.43680682510664232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</dc:creator>
  <cp:lastModifiedBy>t420</cp:lastModifiedBy>
  <dcterms:created xsi:type="dcterms:W3CDTF">2017-03-18T19:08:07Z</dcterms:created>
  <dcterms:modified xsi:type="dcterms:W3CDTF">2017-03-18T23:35:23Z</dcterms:modified>
</cp:coreProperties>
</file>