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6_MSBA UTD\2017 Spring Class\BUAN 6398 _Prescriptive Ana_Kuo\HW\"/>
    </mc:Choice>
  </mc:AlternateContent>
  <bookViews>
    <workbookView xWindow="0" yWindow="0" windowWidth="20490" windowHeight="8220" firstSheet="15" activeTab="19"/>
  </bookViews>
  <sheets>
    <sheet name="Answer Report 1" sheetId="2" r:id="rId1"/>
    <sheet name="Answer Report 2" sheetId="4" r:id="rId2"/>
    <sheet name="Answer Report 3" sheetId="5" r:id="rId3"/>
    <sheet name="Answer Report 4" sheetId="7" r:id="rId4"/>
    <sheet name="Answer Report 5" sheetId="9" r:id="rId5"/>
    <sheet name="Answer Report 6" sheetId="10" r:id="rId6"/>
    <sheet name="Answer Report 7" sheetId="11" r:id="rId7"/>
    <sheet name="Answer Report 8" sheetId="14" r:id="rId8"/>
    <sheet name="Answer Report 9" sheetId="15" r:id="rId9"/>
    <sheet name="Answer Report 10" sheetId="16" r:id="rId10"/>
    <sheet name="Answer Report 11" sheetId="17" r:id="rId11"/>
    <sheet name="Answer Report 12" sheetId="20" r:id="rId12"/>
    <sheet name="Answer Report 13" sheetId="21" r:id="rId13"/>
    <sheet name="Answer Report 14" sheetId="22" r:id="rId14"/>
    <sheet name="Answer Report 15" sheetId="23" r:id="rId15"/>
    <sheet name="Answer Report 16" sheetId="25" r:id="rId16"/>
    <sheet name="Sensitivity Report 1" sheetId="26" r:id="rId17"/>
    <sheet name="Answer Report 17" sheetId="27" r:id="rId18"/>
    <sheet name="Sensitivity Report 2" sheetId="28" r:id="rId19"/>
    <sheet name="Sheet1" sheetId="1" r:id="rId20"/>
  </sheets>
  <definedNames>
    <definedName name="solver_adj" localSheetId="19" hidden="1">Sheet1!$AC$3:$AD$3</definedName>
    <definedName name="solver_cvg" localSheetId="19" hidden="1">0.0001</definedName>
    <definedName name="solver_drv" localSheetId="19" hidden="1">1</definedName>
    <definedName name="solver_eng" localSheetId="19" hidden="1">2</definedName>
    <definedName name="solver_est" localSheetId="19" hidden="1">1</definedName>
    <definedName name="solver_itr" localSheetId="19" hidden="1">2147483647</definedName>
    <definedName name="solver_lhs1" localSheetId="19" hidden="1">Sheet1!$AE$5:$AE$6</definedName>
    <definedName name="solver_lhs2" localSheetId="19" hidden="1">Sheet1!$AE$7:$AE$8</definedName>
    <definedName name="solver_lhs3" localSheetId="19" hidden="1">Sheet1!$T$109</definedName>
    <definedName name="solver_lhs4" localSheetId="19" hidden="1">Sheet1!$K$31</definedName>
    <definedName name="solver_lhs5" localSheetId="19" hidden="1">Sheet1!$K$32</definedName>
    <definedName name="solver_lhs6" localSheetId="19" hidden="1">Sheet1!$K$33</definedName>
    <definedName name="solver_lhs7" localSheetId="19" hidden="1">Sheet1!$K$34</definedName>
    <definedName name="solver_lhs8" localSheetId="19" hidden="1">Sheet1!$K$35</definedName>
    <definedName name="solver_mip" localSheetId="19" hidden="1">2147483647</definedName>
    <definedName name="solver_mni" localSheetId="19" hidden="1">30</definedName>
    <definedName name="solver_mrt" localSheetId="19" hidden="1">0.075</definedName>
    <definedName name="solver_msl" localSheetId="19" hidden="1">2</definedName>
    <definedName name="solver_neg" localSheetId="19" hidden="1">1</definedName>
    <definedName name="solver_nod" localSheetId="19" hidden="1">2147483647</definedName>
    <definedName name="solver_num" localSheetId="19" hidden="1">2</definedName>
    <definedName name="solver_nwt" localSheetId="19" hidden="1">1</definedName>
    <definedName name="solver_opt" localSheetId="19" hidden="1">Sheet1!$AB$3</definedName>
    <definedName name="solver_pre" localSheetId="19" hidden="1">0.000001</definedName>
    <definedName name="solver_rbv" localSheetId="19" hidden="1">1</definedName>
    <definedName name="solver_rel1" localSheetId="19" hidden="1">1</definedName>
    <definedName name="solver_rel2" localSheetId="19" hidden="1">3</definedName>
    <definedName name="solver_rel3" localSheetId="19" hidden="1">2</definedName>
    <definedName name="solver_rel4" localSheetId="19" hidden="1">3</definedName>
    <definedName name="solver_rel5" localSheetId="19" hidden="1">3</definedName>
    <definedName name="solver_rel6" localSheetId="19" hidden="1">3</definedName>
    <definedName name="solver_rel7" localSheetId="19" hidden="1">3</definedName>
    <definedName name="solver_rel8" localSheetId="19" hidden="1">3</definedName>
    <definedName name="solver_rhs1" localSheetId="19" hidden="1">Sheet1!$AG$5:$AG$6</definedName>
    <definedName name="solver_rhs2" localSheetId="19" hidden="1">Sheet1!$AG$7:$AG$8</definedName>
    <definedName name="solver_rhs3" localSheetId="19" hidden="1">Sheet1!$V$109</definedName>
    <definedName name="solver_rhs4" localSheetId="19" hidden="1">Sheet1!$M$31</definedName>
    <definedName name="solver_rhs5" localSheetId="19" hidden="1">Sheet1!$M$32</definedName>
    <definedName name="solver_rhs6" localSheetId="19" hidden="1">Sheet1!$M$33</definedName>
    <definedName name="solver_rhs7" localSheetId="19" hidden="1">Sheet1!$M$34</definedName>
    <definedName name="solver_rhs8" localSheetId="19" hidden="1">Sheet1!$M$35</definedName>
    <definedName name="solver_rlx" localSheetId="19" hidden="1">2</definedName>
    <definedName name="solver_rsd" localSheetId="19" hidden="1">0</definedName>
    <definedName name="solver_scl" localSheetId="19" hidden="1">1</definedName>
    <definedName name="solver_sho" localSheetId="19" hidden="1">2</definedName>
    <definedName name="solver_ssz" localSheetId="19" hidden="1">100</definedName>
    <definedName name="solver_tim" localSheetId="19" hidden="1">2147483647</definedName>
    <definedName name="solver_tol" localSheetId="19" hidden="1">0.01</definedName>
    <definedName name="solver_typ" localSheetId="19" hidden="1">1</definedName>
    <definedName name="solver_val" localSheetId="19" hidden="1">0</definedName>
    <definedName name="solver_ver" localSheetId="19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1" l="1"/>
  <c r="AE7" i="1"/>
  <c r="AE8" i="1"/>
  <c r="AE5" i="1"/>
  <c r="AB3" i="1"/>
  <c r="T109" i="1" l="1"/>
  <c r="T108" i="1"/>
  <c r="T107" i="1"/>
  <c r="Q105" i="1"/>
  <c r="T97" i="1" l="1"/>
  <c r="T98" i="1"/>
  <c r="T96" i="1"/>
  <c r="Q95" i="1"/>
  <c r="T88" i="1"/>
  <c r="T89" i="1"/>
  <c r="T87" i="1"/>
  <c r="Q86" i="1"/>
  <c r="T79" i="1"/>
  <c r="T80" i="1"/>
  <c r="T81" i="1"/>
  <c r="T78" i="1"/>
  <c r="Q77" i="1"/>
  <c r="AD68" i="1"/>
  <c r="AD69" i="1"/>
  <c r="AD70" i="1"/>
  <c r="AD71" i="1"/>
  <c r="AD72" i="1"/>
  <c r="AD73" i="1"/>
  <c r="AD67" i="1"/>
  <c r="Q66" i="1"/>
  <c r="AB57" i="1"/>
  <c r="AB58" i="1"/>
  <c r="AB59" i="1"/>
  <c r="AB60" i="1"/>
  <c r="AB61" i="1"/>
  <c r="AB62" i="1"/>
  <c r="AB56" i="1"/>
  <c r="Q55" i="1"/>
  <c r="W48" i="1"/>
  <c r="W49" i="1"/>
  <c r="W50" i="1"/>
  <c r="W51" i="1"/>
  <c r="W47" i="1"/>
  <c r="Q46" i="1"/>
  <c r="U38" i="1"/>
  <c r="U39" i="1"/>
  <c r="U40" i="1"/>
  <c r="U41" i="1"/>
  <c r="U42" i="1"/>
  <c r="U37" i="1"/>
  <c r="Q36" i="1"/>
  <c r="X28" i="1"/>
  <c r="X29" i="1"/>
  <c r="X30" i="1"/>
  <c r="X31" i="1"/>
  <c r="X32" i="1"/>
  <c r="X27" i="1"/>
  <c r="Q26" i="1"/>
  <c r="C32" i="10"/>
  <c r="X22" i="1"/>
  <c r="X21" i="1"/>
  <c r="X20" i="1"/>
  <c r="X19" i="1"/>
  <c r="X18" i="1"/>
  <c r="Q16" i="1"/>
  <c r="T9" i="1"/>
  <c r="T10" i="1"/>
  <c r="Q8" i="1"/>
  <c r="M20" i="1"/>
  <c r="M19" i="1"/>
  <c r="J17" i="1"/>
  <c r="L12" i="1" l="1"/>
  <c r="K12" i="1"/>
  <c r="J12" i="1"/>
  <c r="M10" i="1"/>
  <c r="M9" i="1"/>
  <c r="J8" i="1"/>
  <c r="K28" i="1" l="1"/>
  <c r="K29" i="1" l="1"/>
  <c r="K30" i="1"/>
  <c r="K31" i="1"/>
  <c r="K32" i="1"/>
  <c r="K33" i="1"/>
  <c r="K34" i="1"/>
  <c r="K35" i="1"/>
  <c r="B26" i="1"/>
  <c r="E11" i="1"/>
  <c r="E10" i="1"/>
  <c r="B8" i="1"/>
</calcChain>
</file>

<file path=xl/sharedStrings.xml><?xml version="1.0" encoding="utf-8"?>
<sst xmlns="http://schemas.openxmlformats.org/spreadsheetml/2006/main" count="1343" uniqueCount="491">
  <si>
    <t xml:space="preserve">Maximize  Z = </t>
  </si>
  <si>
    <t xml:space="preserve">140x + 350y </t>
  </si>
  <si>
    <r>
      <t xml:space="preserve">Subject to:       5x + 10y </t>
    </r>
    <r>
      <rPr>
        <sz val="10"/>
        <color theme="1"/>
        <rFont val="Symbol"/>
        <family val="1"/>
        <charset val="2"/>
      </rPr>
      <t>£</t>
    </r>
    <r>
      <rPr>
        <sz val="10"/>
        <color theme="1"/>
        <rFont val="Times New Roman"/>
        <family val="1"/>
      </rPr>
      <t xml:space="preserve"> 300</t>
    </r>
  </si>
  <si>
    <r>
      <t xml:space="preserve">                                0.25x + y </t>
    </r>
    <r>
      <rPr>
        <sz val="10"/>
        <color theme="1"/>
        <rFont val="Symbol"/>
        <family val="1"/>
        <charset val="2"/>
      </rPr>
      <t>£</t>
    </r>
    <r>
      <rPr>
        <sz val="10"/>
        <color theme="1"/>
        <rFont val="Times New Roman"/>
        <family val="1"/>
      </rPr>
      <t xml:space="preserve">  22</t>
    </r>
  </si>
  <si>
    <r>
      <t xml:space="preserve">                                x, y </t>
    </r>
    <r>
      <rPr>
        <sz val="10"/>
        <color theme="1"/>
        <rFont val="Symbol"/>
        <family val="1"/>
        <charset val="2"/>
      </rPr>
      <t>³</t>
    </r>
    <r>
      <rPr>
        <sz val="10"/>
        <color theme="1"/>
        <rFont val="Times New Roman"/>
        <family val="1"/>
      </rPr>
      <t xml:space="preserve"> 0  </t>
    </r>
  </si>
  <si>
    <t>Z</t>
  </si>
  <si>
    <t>Z</t>
    <phoneticPr fontId="3" type="noConversion"/>
  </si>
  <si>
    <t>x</t>
  </si>
  <si>
    <t>x</t>
    <phoneticPr fontId="3" type="noConversion"/>
  </si>
  <si>
    <t>y</t>
  </si>
  <si>
    <t>y</t>
    <phoneticPr fontId="3" type="noConversion"/>
  </si>
  <si>
    <t>LHS</t>
  </si>
  <si>
    <t>LHS</t>
    <phoneticPr fontId="3" type="noConversion"/>
  </si>
  <si>
    <t>&lt;=</t>
    <phoneticPr fontId="3" type="noConversion"/>
  </si>
  <si>
    <t>Microsoft Excel 16.0 Answer Report</t>
  </si>
  <si>
    <t>Worksheet: [HW3 Solver.xlsx]Sheet1</t>
  </si>
  <si>
    <t>Report Created: 2017/2/4 下午 09:11:20</t>
  </si>
  <si>
    <t>Result: Solver found a solution.  All Constraints and optimality conditions are satisfied.</t>
  </si>
  <si>
    <t>Solver Engine</t>
  </si>
  <si>
    <t>Engine: Simplex LP</t>
  </si>
  <si>
    <t>Solution Time: 0.094 Seconds.</t>
  </si>
  <si>
    <t>Iterations: 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</si>
  <si>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</si>
  <si>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</si>
  <si>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</si>
  <si>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</si>
  <si>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</si>
  <si>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</si>
  <si>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</si>
  <si>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</si>
  <si>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</si>
  <si>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</si>
  <si>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</si>
  <si>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</si>
  <si>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</si>
  <si>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</si>
  <si>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</si>
  <si>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$B$8</t>
  </si>
  <si>
    <t>$C$8</t>
  </si>
  <si>
    <t>Contin</t>
  </si>
  <si>
    <t>$D$8</t>
  </si>
  <si>
    <t>$E$10</t>
  </si>
  <si>
    <t>$E$10&lt;=$G$10</t>
  </si>
  <si>
    <t>Binding</t>
  </si>
  <si>
    <t>$E$11</t>
  </si>
  <si>
    <t>$E$11&lt;=$G$11</t>
  </si>
  <si>
    <t>Minimize Z = X1 +</t>
  </si>
  <si>
    <t>X2 + X3 + X4 + X5 + X6 + X7 + X8</t>
  </si>
  <si>
    <r>
      <t xml:space="preserve">X7 + X8 + X1 </t>
    </r>
    <r>
      <rPr>
        <b/>
        <sz val="10"/>
        <color theme="1"/>
        <rFont val="Courier"/>
        <family val="3"/>
      </rPr>
      <t xml:space="preserve"> </t>
    </r>
    <r>
      <rPr>
        <b/>
        <sz val="10"/>
        <color theme="1"/>
        <rFont val="Symbol"/>
        <family val="1"/>
        <charset val="2"/>
      </rPr>
      <t>³</t>
    </r>
    <r>
      <rPr>
        <b/>
        <sz val="10"/>
        <color theme="1"/>
        <rFont val="Courier"/>
        <family val="3"/>
      </rPr>
      <t xml:space="preserve"> </t>
    </r>
    <r>
      <rPr>
        <sz val="10"/>
        <color theme="1"/>
        <rFont val="Times New Roman"/>
        <family val="1"/>
      </rPr>
      <t xml:space="preserve"> 44 </t>
    </r>
  </si>
  <si>
    <r>
      <t xml:space="preserve">                    X8 + X1 + X2 </t>
    </r>
    <r>
      <rPr>
        <b/>
        <sz val="10"/>
        <color theme="1"/>
        <rFont val="Courier"/>
        <family val="3"/>
      </rPr>
      <t xml:space="preserve"> </t>
    </r>
    <r>
      <rPr>
        <b/>
        <sz val="10"/>
        <color theme="1"/>
        <rFont val="Symbol"/>
        <family val="1"/>
        <charset val="2"/>
      </rPr>
      <t>³</t>
    </r>
    <r>
      <rPr>
        <b/>
        <sz val="10"/>
        <color theme="1"/>
        <rFont val="Courier"/>
        <family val="3"/>
      </rPr>
      <t xml:space="preserve"> </t>
    </r>
    <r>
      <rPr>
        <sz val="10"/>
        <color theme="1"/>
        <rFont val="Times New Roman"/>
        <family val="1"/>
      </rPr>
      <t xml:space="preserve"> 50</t>
    </r>
  </si>
  <si>
    <r>
      <t xml:space="preserve">                    X1 + X2 + X3 </t>
    </r>
    <r>
      <rPr>
        <b/>
        <sz val="10"/>
        <color theme="1"/>
        <rFont val="Courier"/>
        <family val="3"/>
      </rPr>
      <t xml:space="preserve"> </t>
    </r>
    <r>
      <rPr>
        <b/>
        <sz val="10"/>
        <color theme="1"/>
        <rFont val="Symbol"/>
        <family val="1"/>
        <charset val="2"/>
      </rPr>
      <t>³</t>
    </r>
    <r>
      <rPr>
        <b/>
        <sz val="10"/>
        <color theme="1"/>
        <rFont val="Courier"/>
        <family val="3"/>
      </rPr>
      <t xml:space="preserve"> </t>
    </r>
    <r>
      <rPr>
        <sz val="10"/>
        <color theme="1"/>
        <rFont val="Times New Roman"/>
        <family val="1"/>
      </rPr>
      <t xml:space="preserve"> 60</t>
    </r>
  </si>
  <si>
    <r>
      <t xml:space="preserve">                    X2 + X3 + X4 </t>
    </r>
    <r>
      <rPr>
        <b/>
        <sz val="10"/>
        <color theme="1"/>
        <rFont val="Courier"/>
        <family val="3"/>
      </rPr>
      <t xml:space="preserve"> </t>
    </r>
    <r>
      <rPr>
        <b/>
        <sz val="10"/>
        <color theme="1"/>
        <rFont val="Symbol"/>
        <family val="1"/>
        <charset val="2"/>
      </rPr>
      <t>³</t>
    </r>
    <r>
      <rPr>
        <b/>
        <sz val="10"/>
        <color theme="1"/>
        <rFont val="Courier"/>
        <family val="3"/>
      </rPr>
      <t xml:space="preserve"> </t>
    </r>
    <r>
      <rPr>
        <sz val="10"/>
        <color theme="1"/>
        <rFont val="Times New Roman"/>
        <family val="1"/>
      </rPr>
      <t xml:space="preserve"> 86</t>
    </r>
  </si>
  <si>
    <r>
      <t xml:space="preserve">                    X3 + X4 + X5 </t>
    </r>
    <r>
      <rPr>
        <b/>
        <sz val="10"/>
        <color theme="1"/>
        <rFont val="Courier"/>
        <family val="3"/>
      </rPr>
      <t xml:space="preserve"> </t>
    </r>
    <r>
      <rPr>
        <b/>
        <sz val="10"/>
        <color theme="1"/>
        <rFont val="Symbol"/>
        <family val="1"/>
        <charset val="2"/>
      </rPr>
      <t>³</t>
    </r>
    <r>
      <rPr>
        <b/>
        <sz val="10"/>
        <color theme="1"/>
        <rFont val="Courier"/>
        <family val="3"/>
      </rPr>
      <t xml:space="preserve"> </t>
    </r>
    <r>
      <rPr>
        <sz val="10"/>
        <color theme="1"/>
        <rFont val="Times New Roman"/>
        <family val="1"/>
      </rPr>
      <t xml:space="preserve"> 84</t>
    </r>
  </si>
  <si>
    <r>
      <t xml:space="preserve">                    X4 + X5 + X6 </t>
    </r>
    <r>
      <rPr>
        <b/>
        <sz val="10"/>
        <color theme="1"/>
        <rFont val="Courier"/>
        <family val="3"/>
      </rPr>
      <t xml:space="preserve"> </t>
    </r>
    <r>
      <rPr>
        <b/>
        <sz val="10"/>
        <color theme="1"/>
        <rFont val="Symbol"/>
        <family val="1"/>
        <charset val="2"/>
      </rPr>
      <t>³</t>
    </r>
    <r>
      <rPr>
        <b/>
        <sz val="10"/>
        <color theme="1"/>
        <rFont val="Courier"/>
        <family val="3"/>
      </rPr>
      <t xml:space="preserve"> </t>
    </r>
    <r>
      <rPr>
        <sz val="10"/>
        <color theme="1"/>
        <rFont val="Times New Roman"/>
        <family val="1"/>
      </rPr>
      <t xml:space="preserve"> 70</t>
    </r>
  </si>
  <si>
    <r>
      <t xml:space="preserve">                    X5 + X6 + X7 </t>
    </r>
    <r>
      <rPr>
        <b/>
        <sz val="10"/>
        <color theme="1"/>
        <rFont val="Courier"/>
        <family val="3"/>
      </rPr>
      <t xml:space="preserve"> </t>
    </r>
    <r>
      <rPr>
        <b/>
        <sz val="10"/>
        <color theme="1"/>
        <rFont val="Symbol"/>
        <family val="1"/>
        <charset val="2"/>
      </rPr>
      <t>³</t>
    </r>
    <r>
      <rPr>
        <b/>
        <sz val="10"/>
        <color theme="1"/>
        <rFont val="Courier"/>
        <family val="3"/>
      </rPr>
      <t xml:space="preserve"> </t>
    </r>
    <r>
      <rPr>
        <sz val="10"/>
        <color theme="1"/>
        <rFont val="Times New Roman"/>
        <family val="1"/>
      </rPr>
      <t xml:space="preserve"> 30</t>
    </r>
  </si>
  <si>
    <r>
      <t xml:space="preserve">                    X6 + X7 + X8 </t>
    </r>
    <r>
      <rPr>
        <b/>
        <sz val="10"/>
        <color theme="1"/>
        <rFont val="Courier"/>
        <family val="3"/>
      </rPr>
      <t xml:space="preserve"> </t>
    </r>
    <r>
      <rPr>
        <b/>
        <sz val="10"/>
        <color theme="1"/>
        <rFont val="Symbol"/>
        <family val="1"/>
        <charset val="2"/>
      </rPr>
      <t>³</t>
    </r>
    <r>
      <rPr>
        <b/>
        <sz val="10"/>
        <color theme="1"/>
        <rFont val="Courier"/>
        <family val="3"/>
      </rPr>
      <t xml:space="preserve"> </t>
    </r>
    <r>
      <rPr>
        <sz val="10"/>
        <color theme="1"/>
        <rFont val="Times New Roman"/>
        <family val="1"/>
      </rPr>
      <t xml:space="preserve"> 20</t>
    </r>
  </si>
  <si>
    <r>
      <t xml:space="preserve">                    X1, X2, X3, X4, X5, X6, X7, X8  </t>
    </r>
    <r>
      <rPr>
        <b/>
        <sz val="10"/>
        <color theme="1"/>
        <rFont val="Symbol"/>
        <family val="1"/>
        <charset val="2"/>
      </rPr>
      <t>³</t>
    </r>
    <r>
      <rPr>
        <sz val="10"/>
        <color theme="1"/>
        <rFont val="Times New Roman"/>
        <family val="1"/>
      </rPr>
      <t xml:space="preserve">  0 </t>
    </r>
  </si>
  <si>
    <t>Z</t>
    <phoneticPr fontId="3" type="noConversion"/>
  </si>
  <si>
    <t>x1</t>
  </si>
  <si>
    <t>x1</t>
    <phoneticPr fontId="3" type="noConversion"/>
  </si>
  <si>
    <t>x2</t>
  </si>
  <si>
    <t>x2</t>
    <phoneticPr fontId="3" type="noConversion"/>
  </si>
  <si>
    <t>x3</t>
  </si>
  <si>
    <t>x3</t>
    <phoneticPr fontId="3" type="noConversion"/>
  </si>
  <si>
    <t>x4</t>
  </si>
  <si>
    <t>x4</t>
    <phoneticPr fontId="3" type="noConversion"/>
  </si>
  <si>
    <t>x5</t>
  </si>
  <si>
    <t>x5</t>
    <phoneticPr fontId="3" type="noConversion"/>
  </si>
  <si>
    <t>x6</t>
  </si>
  <si>
    <t>x6</t>
    <phoneticPr fontId="3" type="noConversion"/>
  </si>
  <si>
    <t>x7</t>
  </si>
  <si>
    <t>x7</t>
    <phoneticPr fontId="3" type="noConversion"/>
  </si>
  <si>
    <t>x8</t>
  </si>
  <si>
    <t>x8</t>
    <phoneticPr fontId="3" type="noConversion"/>
  </si>
  <si>
    <t>LHS</t>
    <phoneticPr fontId="3" type="noConversion"/>
  </si>
  <si>
    <t>&gt;=</t>
    <phoneticPr fontId="3" type="noConversion"/>
  </si>
  <si>
    <t>Objective Cell (Min)</t>
  </si>
  <si>
    <t>$B$26</t>
  </si>
  <si>
    <t>$C$26</t>
  </si>
  <si>
    <t>$D$26</t>
  </si>
  <si>
    <t>$E$26</t>
  </si>
  <si>
    <t>$F$26</t>
  </si>
  <si>
    <t>$G$26</t>
  </si>
  <si>
    <t>$H$26</t>
  </si>
  <si>
    <t>$I$26</t>
  </si>
  <si>
    <t>$J$26</t>
  </si>
  <si>
    <t>$K$28</t>
  </si>
  <si>
    <t>$K$28&gt;=$M$28</t>
  </si>
  <si>
    <t>$K$29</t>
  </si>
  <si>
    <t>$K$29&gt;=$M$29</t>
  </si>
  <si>
    <t>$K$30</t>
  </si>
  <si>
    <t>$K$30&gt;=$M$30</t>
  </si>
  <si>
    <t>$K$31</t>
  </si>
  <si>
    <t>$K$31&gt;=$M$31</t>
  </si>
  <si>
    <t>$K$32</t>
  </si>
  <si>
    <t>$K$32&gt;=$M$32</t>
  </si>
  <si>
    <t>$K$33</t>
  </si>
  <si>
    <t>$K$33&gt;=$M$33</t>
  </si>
  <si>
    <t>$K$34</t>
  </si>
  <si>
    <t>$K$34&gt;=$M$34</t>
  </si>
  <si>
    <t>&gt;=</t>
    <phoneticPr fontId="3" type="noConversion"/>
  </si>
  <si>
    <t>Report Created: 2017/2/6 下午 01:26:24</t>
  </si>
  <si>
    <t>Solution Time: 0.156 Seconds.</t>
  </si>
  <si>
    <t>Iterations: 13 Subproblems: 0</t>
  </si>
  <si>
    <t>$K$35</t>
  </si>
  <si>
    <t>$K$35&gt;=$M$35</t>
  </si>
  <si>
    <t xml:space="preserve">Subject to:  </t>
    <phoneticPr fontId="3" type="noConversion"/>
  </si>
  <si>
    <t>z</t>
  </si>
  <si>
    <t>z</t>
    <phoneticPr fontId="3" type="noConversion"/>
  </si>
  <si>
    <t xml:space="preserve">x </t>
  </si>
  <si>
    <t xml:space="preserve">x </t>
    <phoneticPr fontId="3" type="noConversion"/>
  </si>
  <si>
    <t>y</t>
    <phoneticPr fontId="3" type="noConversion"/>
  </si>
  <si>
    <t>LHS</t>
    <phoneticPr fontId="3" type="noConversion"/>
  </si>
  <si>
    <t>&gt;=</t>
    <phoneticPr fontId="3" type="noConversion"/>
  </si>
  <si>
    <t>&lt;=</t>
    <phoneticPr fontId="3" type="noConversion"/>
  </si>
  <si>
    <t>Report Created: 2017/2/7 上午 10:05:48</t>
  </si>
  <si>
    <t>Solution Time: 0.078 Seconds.</t>
  </si>
  <si>
    <t>$J$8</t>
  </si>
  <si>
    <t>$K$8</t>
  </si>
  <si>
    <t>$L$8</t>
  </si>
  <si>
    <t>$M$10</t>
  </si>
  <si>
    <t>&lt;= LHS</t>
  </si>
  <si>
    <t>$M$10&lt;=$O$10</t>
  </si>
  <si>
    <t>$M$9</t>
  </si>
  <si>
    <t>LHS LHS</t>
  </si>
  <si>
    <t>$M$9&gt;=$O$9</t>
  </si>
  <si>
    <t>x</t>
    <phoneticPr fontId="3" type="noConversion"/>
  </si>
  <si>
    <t>y</t>
    <phoneticPr fontId="3" type="noConversion"/>
  </si>
  <si>
    <t>LHS</t>
    <phoneticPr fontId="3" type="noConversion"/>
  </si>
  <si>
    <t>=</t>
    <phoneticPr fontId="3" type="noConversion"/>
  </si>
  <si>
    <t>&lt;=</t>
    <phoneticPr fontId="3" type="noConversion"/>
  </si>
  <si>
    <t>Solution Time: 0.063 Seconds.</t>
  </si>
  <si>
    <t>$J$17</t>
  </si>
  <si>
    <t>$K$17</t>
  </si>
  <si>
    <t>$L$17</t>
  </si>
  <si>
    <t>$M$18</t>
  </si>
  <si>
    <t xml:space="preserve">                    X2 + X3 + X4  ³  86 LHS</t>
  </si>
  <si>
    <t>$M$18=$O$18</t>
  </si>
  <si>
    <t>$M$19</t>
  </si>
  <si>
    <t xml:space="preserve">                    X3 + X4 + X5  ³  84 LHS</t>
  </si>
  <si>
    <t>$M$19&lt;=$O$19</t>
  </si>
  <si>
    <t>X</t>
    <phoneticPr fontId="3" type="noConversion"/>
  </si>
  <si>
    <t>Y</t>
    <phoneticPr fontId="3" type="noConversion"/>
  </si>
  <si>
    <t>Report Created: 2017/2/7 上午 10:35:30</t>
  </si>
  <si>
    <t>Solution Time: 0.047 Seconds.</t>
  </si>
  <si>
    <t xml:space="preserve">                    X1 + X2 + X3  ³  60 Z</t>
  </si>
  <si>
    <t xml:space="preserve">                    X1 + X2 + X3  ³  60 X</t>
  </si>
  <si>
    <t xml:space="preserve">                    X1 + X2 + X3  ³  60 Y</t>
  </si>
  <si>
    <t>max</t>
    <phoneticPr fontId="3" type="noConversion"/>
  </si>
  <si>
    <t>min</t>
    <phoneticPr fontId="3" type="noConversion"/>
  </si>
  <si>
    <t>Z</t>
    <phoneticPr fontId="3" type="noConversion"/>
  </si>
  <si>
    <t>=</t>
    <phoneticPr fontId="3" type="noConversion"/>
  </si>
  <si>
    <t>&gt;=</t>
    <phoneticPr fontId="3" type="noConversion"/>
  </si>
  <si>
    <t>Report Created: 2017/2/7 上午 11:13:11</t>
  </si>
  <si>
    <t>Iterations: 3 Subproblems: 0</t>
  </si>
  <si>
    <t>$Q$8</t>
  </si>
  <si>
    <t>LHS Z</t>
  </si>
  <si>
    <t>$R$8</t>
  </si>
  <si>
    <t>LHS x</t>
  </si>
  <si>
    <t>$S$8</t>
  </si>
  <si>
    <t>LHS y</t>
  </si>
  <si>
    <t>$T$10</t>
  </si>
  <si>
    <t>$T$10&gt;=$V$10</t>
  </si>
  <si>
    <t>Not Binding</t>
  </si>
  <si>
    <t>$T$9</t>
  </si>
  <si>
    <t>&gt;= LHS</t>
  </si>
  <si>
    <t>$T$9=$V$9</t>
  </si>
  <si>
    <t>EX2.9</t>
    <phoneticPr fontId="3" type="noConversion"/>
  </si>
  <si>
    <t>Z</t>
    <phoneticPr fontId="3" type="noConversion"/>
  </si>
  <si>
    <t>BN</t>
  </si>
  <si>
    <t>BN</t>
    <phoneticPr fontId="3" type="noConversion"/>
  </si>
  <si>
    <t>BC</t>
    <phoneticPr fontId="3" type="noConversion"/>
  </si>
  <si>
    <t>BL</t>
    <phoneticPr fontId="3" type="noConversion"/>
  </si>
  <si>
    <t>ON</t>
    <phoneticPr fontId="3" type="noConversion"/>
  </si>
  <si>
    <t>OC</t>
    <phoneticPr fontId="3" type="noConversion"/>
  </si>
  <si>
    <t>OL</t>
    <phoneticPr fontId="3" type="noConversion"/>
  </si>
  <si>
    <t>LHS</t>
    <phoneticPr fontId="3" type="noConversion"/>
  </si>
  <si>
    <t>&lt;=</t>
    <phoneticPr fontId="3" type="noConversion"/>
  </si>
  <si>
    <t>MAX</t>
    <phoneticPr fontId="3" type="noConversion"/>
  </si>
  <si>
    <t>Report Created: 2017/2/7 下午 12:19:00</t>
  </si>
  <si>
    <t>Iterations: 8 Subproblems: 0</t>
  </si>
  <si>
    <t>$Q$16</t>
  </si>
  <si>
    <t>Y Z</t>
  </si>
  <si>
    <t>$R$16</t>
  </si>
  <si>
    <t>Y BN</t>
  </si>
  <si>
    <t>$S$16</t>
  </si>
  <si>
    <t>Y BC</t>
  </si>
  <si>
    <t>$T$16</t>
  </si>
  <si>
    <t>Y BL</t>
  </si>
  <si>
    <t>$U$16</t>
  </si>
  <si>
    <t>Y ON</t>
  </si>
  <si>
    <t>$V$16</t>
  </si>
  <si>
    <t>Y OC</t>
  </si>
  <si>
    <t>$W$16</t>
  </si>
  <si>
    <t>Y OL</t>
  </si>
  <si>
    <t>$X$18</t>
  </si>
  <si>
    <t>$X$18&lt;=$Z$18</t>
  </si>
  <si>
    <t>$X$19</t>
  </si>
  <si>
    <t>$X$19&lt;=$Z$19</t>
  </si>
  <si>
    <t>$X$20</t>
  </si>
  <si>
    <t>$X$20&gt;=$Z$20</t>
  </si>
  <si>
    <t>$X$21</t>
  </si>
  <si>
    <t xml:space="preserve">                    X5 + X6 + X7  ³  30 LHS</t>
  </si>
  <si>
    <t>$X$21&gt;=$Z$21</t>
  </si>
  <si>
    <t>$X$22</t>
  </si>
  <si>
    <t xml:space="preserve">                    X6 + X7 + X8  ³  20 LHS</t>
  </si>
  <si>
    <t>$X$22&gt;=$Z$22</t>
  </si>
  <si>
    <t>EX2.10</t>
    <phoneticPr fontId="3" type="noConversion"/>
  </si>
  <si>
    <t>X1</t>
  </si>
  <si>
    <t>X1</t>
    <phoneticPr fontId="3" type="noConversion"/>
  </si>
  <si>
    <t>X2</t>
  </si>
  <si>
    <t>X2</t>
    <phoneticPr fontId="3" type="noConversion"/>
  </si>
  <si>
    <t>X3</t>
  </si>
  <si>
    <t>X3</t>
    <phoneticPr fontId="3" type="noConversion"/>
  </si>
  <si>
    <t>X4</t>
  </si>
  <si>
    <t>X4</t>
    <phoneticPr fontId="3" type="noConversion"/>
  </si>
  <si>
    <t>X5</t>
  </si>
  <si>
    <t>X5</t>
    <phoneticPr fontId="3" type="noConversion"/>
  </si>
  <si>
    <t>X6</t>
  </si>
  <si>
    <t>X6</t>
    <phoneticPr fontId="3" type="noConversion"/>
  </si>
  <si>
    <t>Report Created: 2017/2/7 下午 12:27:48</t>
  </si>
  <si>
    <t>$Q$26</t>
  </si>
  <si>
    <t>$R$26</t>
  </si>
  <si>
    <t>$S$26</t>
  </si>
  <si>
    <t>$T$26</t>
  </si>
  <si>
    <t>$U$26</t>
  </si>
  <si>
    <t>$V$26</t>
  </si>
  <si>
    <t>$W$26</t>
  </si>
  <si>
    <t>$X$27</t>
  </si>
  <si>
    <t>$X$27&gt;=$Z$27</t>
  </si>
  <si>
    <t>$X$28</t>
  </si>
  <si>
    <t>$X$28&gt;=$Z$28</t>
  </si>
  <si>
    <t>$X$29</t>
  </si>
  <si>
    <t>$X$29&gt;=$Z$29</t>
  </si>
  <si>
    <t>$X$30</t>
  </si>
  <si>
    <t>$X$30&gt;=$Z$30</t>
  </si>
  <si>
    <t>$X$31</t>
  </si>
  <si>
    <t>$X$31&gt;=$Z$31</t>
  </si>
  <si>
    <t>$X$32</t>
  </si>
  <si>
    <t>$X$32&gt;=$Z$32</t>
  </si>
  <si>
    <t>EX2.11</t>
    <phoneticPr fontId="3" type="noConversion"/>
  </si>
  <si>
    <t>A</t>
  </si>
  <si>
    <t>A</t>
    <phoneticPr fontId="3" type="noConversion"/>
  </si>
  <si>
    <t>B</t>
  </si>
  <si>
    <t>B</t>
    <phoneticPr fontId="3" type="noConversion"/>
  </si>
  <si>
    <t>C</t>
  </si>
  <si>
    <t>C</t>
    <phoneticPr fontId="3" type="noConversion"/>
  </si>
  <si>
    <t>Iterations: 5 Subproblems: 0</t>
  </si>
  <si>
    <t>$Q$36</t>
  </si>
  <si>
    <t>$R$36</t>
  </si>
  <si>
    <t>$S$36</t>
  </si>
  <si>
    <t>$T$36</t>
  </si>
  <si>
    <t>$U$37</t>
  </si>
  <si>
    <t>$U$37&lt;=$W$37</t>
  </si>
  <si>
    <t>$U$38</t>
  </si>
  <si>
    <t>$U$38&lt;=$W$38</t>
  </si>
  <si>
    <t>$U$39</t>
  </si>
  <si>
    <t>$U$39&lt;=$W$39</t>
  </si>
  <si>
    <t>$U$40</t>
  </si>
  <si>
    <t>$U$40&lt;=$W$40</t>
  </si>
  <si>
    <t>$U$41</t>
  </si>
  <si>
    <t>$U$41&lt;=$W$41</t>
  </si>
  <si>
    <t>$U$42</t>
  </si>
  <si>
    <t>$U$42&gt;=$W$42</t>
  </si>
  <si>
    <t>Report Created: 2017/2/7 下午 12:51:14</t>
  </si>
  <si>
    <t>Max Subproblems Unlimited, Max Integer Sols Unlimited, Integer Tolerance 0%, Assume NonNegative</t>
  </si>
  <si>
    <t>Report Created: 2017/2/7 下午 01:10:28</t>
  </si>
  <si>
    <t>Result: Solver found an integer solution within tolerance.  All Constraints are satisfied.</t>
  </si>
  <si>
    <t>Iterations: 1 Subproblems: 2</t>
  </si>
  <si>
    <t>$R$36:$T$36=Integer</t>
  </si>
  <si>
    <t>Integer</t>
    <phoneticPr fontId="3" type="noConversion"/>
  </si>
  <si>
    <t>Integer</t>
    <phoneticPr fontId="3" type="noConversion"/>
  </si>
  <si>
    <t>Integer</t>
    <phoneticPr fontId="3" type="noConversion"/>
  </si>
  <si>
    <t>B</t>
    <phoneticPr fontId="3" type="noConversion"/>
  </si>
  <si>
    <t>C</t>
    <phoneticPr fontId="3" type="noConversion"/>
  </si>
  <si>
    <t>D</t>
  </si>
  <si>
    <t>D</t>
    <phoneticPr fontId="3" type="noConversion"/>
  </si>
  <si>
    <t>E</t>
  </si>
  <si>
    <t>E</t>
    <phoneticPr fontId="3" type="noConversion"/>
  </si>
  <si>
    <t>EX2.12MAX</t>
    <phoneticPr fontId="3" type="noConversion"/>
  </si>
  <si>
    <t>Report Created: 2017/2/7 下午 05:35:11</t>
  </si>
  <si>
    <t>Iterations: 6 Subproblems: 0</t>
  </si>
  <si>
    <t>$Q$46</t>
  </si>
  <si>
    <t>$R$46</t>
  </si>
  <si>
    <t>$S$46</t>
  </si>
  <si>
    <t>$T$46</t>
  </si>
  <si>
    <t>$U$46</t>
  </si>
  <si>
    <t>$V$46</t>
  </si>
  <si>
    <t>$W$47</t>
  </si>
  <si>
    <t>$W$47&lt;=$Y$47</t>
  </si>
  <si>
    <t>$W$48</t>
  </si>
  <si>
    <t>$W$48&lt;=$Y$48</t>
  </si>
  <si>
    <t>$W$49</t>
  </si>
  <si>
    <t>$W$49&lt;=$Y$49</t>
  </si>
  <si>
    <t>$W$50</t>
  </si>
  <si>
    <t>$W$50&gt;=$Y$50</t>
  </si>
  <si>
    <t>$W$51</t>
  </si>
  <si>
    <t>$W$51&lt;=$Y$51</t>
  </si>
  <si>
    <t>EX2.13MIN</t>
    <phoneticPr fontId="3" type="noConversion"/>
  </si>
  <si>
    <t>LA</t>
  </si>
  <si>
    <t>LA</t>
    <phoneticPr fontId="3" type="noConversion"/>
  </si>
  <si>
    <t>LS</t>
  </si>
  <si>
    <t>LS</t>
    <phoneticPr fontId="3" type="noConversion"/>
  </si>
  <si>
    <t>HA</t>
  </si>
  <si>
    <t>HA</t>
    <phoneticPr fontId="3" type="noConversion"/>
  </si>
  <si>
    <t>HS</t>
  </si>
  <si>
    <t>HS</t>
    <phoneticPr fontId="3" type="noConversion"/>
  </si>
  <si>
    <t>AB</t>
  </si>
  <si>
    <t>AB</t>
    <phoneticPr fontId="3" type="noConversion"/>
  </si>
  <si>
    <t>AN</t>
  </si>
  <si>
    <t>AN</t>
    <phoneticPr fontId="3" type="noConversion"/>
  </si>
  <si>
    <t>AP</t>
  </si>
  <si>
    <t>AP</t>
    <phoneticPr fontId="3" type="noConversion"/>
  </si>
  <si>
    <t>SB</t>
  </si>
  <si>
    <t>SB</t>
    <phoneticPr fontId="3" type="noConversion"/>
  </si>
  <si>
    <t>SN</t>
  </si>
  <si>
    <t>SN</t>
    <phoneticPr fontId="3" type="noConversion"/>
  </si>
  <si>
    <t>SP</t>
  </si>
  <si>
    <t>SP</t>
    <phoneticPr fontId="3" type="noConversion"/>
  </si>
  <si>
    <t xml:space="preserve"> </t>
    <phoneticPr fontId="3" type="noConversion"/>
  </si>
  <si>
    <t>Report Created: 2017/2/7 下午 08:00:20</t>
  </si>
  <si>
    <t>Solution Time: 0.093 Seconds.</t>
  </si>
  <si>
    <t>Iterations: 9 Subproblems: 0</t>
  </si>
  <si>
    <t>$Q$55</t>
  </si>
  <si>
    <t>$R$55</t>
  </si>
  <si>
    <t>$S$55</t>
  </si>
  <si>
    <t>$T$55</t>
  </si>
  <si>
    <t>$U$55</t>
  </si>
  <si>
    <t>$V$55</t>
  </si>
  <si>
    <t>$W$55</t>
  </si>
  <si>
    <t>$X$55</t>
  </si>
  <si>
    <t>$Y$55</t>
  </si>
  <si>
    <t>$Z$55</t>
  </si>
  <si>
    <t>$AA$55</t>
  </si>
  <si>
    <t>$AB$56</t>
  </si>
  <si>
    <t>$AB$56&lt;=$AD$56</t>
  </si>
  <si>
    <t>$AB$57</t>
  </si>
  <si>
    <t>$AB$57&lt;=$AD$57</t>
  </si>
  <si>
    <t>$AB$58</t>
  </si>
  <si>
    <t>$AB$58&gt;=$AD$58</t>
  </si>
  <si>
    <t>$AB$59</t>
  </si>
  <si>
    <t>$AB$59&gt;=$AD$59</t>
  </si>
  <si>
    <t>$AB$60</t>
  </si>
  <si>
    <t>$AB$60&gt;=$AD$60</t>
  </si>
  <si>
    <t>$AB$61</t>
  </si>
  <si>
    <t>$AB$61&gt;=$AD$61</t>
  </si>
  <si>
    <t>$AB$62</t>
  </si>
  <si>
    <t>$AB$62&gt;=$AD$62</t>
  </si>
  <si>
    <t>REP.11</t>
    <phoneticPr fontId="3" type="noConversion"/>
  </si>
  <si>
    <t>REP.10</t>
    <phoneticPr fontId="3" type="noConversion"/>
  </si>
  <si>
    <t>REP.8</t>
    <phoneticPr fontId="3" type="noConversion"/>
  </si>
  <si>
    <t>REP.7</t>
    <phoneticPr fontId="3" type="noConversion"/>
  </si>
  <si>
    <t>REP.6</t>
    <phoneticPr fontId="3" type="noConversion"/>
  </si>
  <si>
    <t>REP.5</t>
    <phoneticPr fontId="3" type="noConversion"/>
  </si>
  <si>
    <t>REP.4</t>
    <phoneticPr fontId="3" type="noConversion"/>
  </si>
  <si>
    <t>REP.3</t>
    <phoneticPr fontId="3" type="noConversion"/>
  </si>
  <si>
    <t>REP.2</t>
    <phoneticPr fontId="3" type="noConversion"/>
  </si>
  <si>
    <t>REP.1</t>
    <phoneticPr fontId="3" type="noConversion"/>
  </si>
  <si>
    <t>EX2.13(2)MIN</t>
    <phoneticPr fontId="3" type="noConversion"/>
  </si>
  <si>
    <t>HP</t>
  </si>
  <si>
    <t>HP</t>
    <phoneticPr fontId="3" type="noConversion"/>
  </si>
  <si>
    <t>$Q$66</t>
  </si>
  <si>
    <t>$R$66</t>
  </si>
  <si>
    <t>$S$66</t>
  </si>
  <si>
    <t>$T$66</t>
  </si>
  <si>
    <t>$U$66</t>
  </si>
  <si>
    <t>$V$66</t>
  </si>
  <si>
    <t>$W$66</t>
  </si>
  <si>
    <t>$X$66</t>
  </si>
  <si>
    <t>$Y$66</t>
  </si>
  <si>
    <t>$Z$66</t>
  </si>
  <si>
    <t>$AA$66</t>
  </si>
  <si>
    <t>$AB$66</t>
  </si>
  <si>
    <t>$AC$66</t>
  </si>
  <si>
    <t>$AD$67</t>
  </si>
  <si>
    <t>$AD$67&lt;=$AF$67</t>
  </si>
  <si>
    <t>$AD$68</t>
  </si>
  <si>
    <t>$AD$68&lt;=$AF$68</t>
  </si>
  <si>
    <t>$AD$69</t>
  </si>
  <si>
    <t>$AD$69&gt;=$AF$69</t>
  </si>
  <si>
    <t>$AD$70</t>
  </si>
  <si>
    <t>$AD$70&gt;=$AF$70</t>
  </si>
  <si>
    <t>$AD$71</t>
  </si>
  <si>
    <t>$AD$71&gt;=$AF$71</t>
  </si>
  <si>
    <t>$AD$72</t>
  </si>
  <si>
    <t>$AD$72&gt;=$AF$72</t>
  </si>
  <si>
    <t>$AD$73</t>
  </si>
  <si>
    <t>$AD$73&gt;=$AF$73</t>
  </si>
  <si>
    <t>REP.12</t>
    <phoneticPr fontId="3" type="noConversion"/>
  </si>
  <si>
    <t>REP.12 LHS</t>
  </si>
  <si>
    <t>Report Created: 2017/2/7 下午 08:24:38</t>
  </si>
  <si>
    <t>Iterations: 10 Subproblems: 0</t>
  </si>
  <si>
    <t>EX2.14MIN</t>
    <phoneticPr fontId="3" type="noConversion"/>
  </si>
  <si>
    <t>F</t>
  </si>
  <si>
    <t>F</t>
    <phoneticPr fontId="3" type="noConversion"/>
  </si>
  <si>
    <t>Report Created: 2017/2/7 下午 08:41:53</t>
  </si>
  <si>
    <t>$Q$77</t>
  </si>
  <si>
    <t>$R$77</t>
  </si>
  <si>
    <t>$S$77</t>
  </si>
  <si>
    <t>$T$78</t>
  </si>
  <si>
    <t>$T$78&lt;=$V$78</t>
  </si>
  <si>
    <t>$T$79</t>
  </si>
  <si>
    <t>$T$79&lt;=$V$79</t>
  </si>
  <si>
    <t>$T$80</t>
  </si>
  <si>
    <t>$T$80&gt;=$V$80</t>
  </si>
  <si>
    <t>$T$81</t>
  </si>
  <si>
    <t>$T$81&lt;=$V$81</t>
  </si>
  <si>
    <t>REP.13</t>
    <phoneticPr fontId="3" type="noConversion"/>
  </si>
  <si>
    <t>EX2.15MIN</t>
    <phoneticPr fontId="3" type="noConversion"/>
  </si>
  <si>
    <t>A</t>
    <phoneticPr fontId="3" type="noConversion"/>
  </si>
  <si>
    <t>Report Created: 2017/2/7 下午 09:00:36</t>
  </si>
  <si>
    <t>$Q$86</t>
  </si>
  <si>
    <t>$R$86</t>
  </si>
  <si>
    <t>$S$86</t>
  </si>
  <si>
    <t>$T$87</t>
  </si>
  <si>
    <t>$T$87=$V$87</t>
  </si>
  <si>
    <t>$T$88</t>
  </si>
  <si>
    <t>$T$88&gt;=$V$88</t>
  </si>
  <si>
    <t>$T$89</t>
  </si>
  <si>
    <t xml:space="preserve">  LHS</t>
  </si>
  <si>
    <t>$T$89&lt;=$V$89</t>
  </si>
  <si>
    <t>REP.14</t>
    <phoneticPr fontId="3" type="noConversion"/>
  </si>
  <si>
    <t>EX2.16MAX</t>
    <phoneticPr fontId="3" type="noConversion"/>
  </si>
  <si>
    <t>Report Created: 2017/2/7 下午 09:05:37</t>
  </si>
  <si>
    <t>$Q$95</t>
  </si>
  <si>
    <t>$R$95</t>
  </si>
  <si>
    <t>$S$95</t>
  </si>
  <si>
    <t>$T$96</t>
  </si>
  <si>
    <t>$T$96&lt;=$V$96</t>
  </si>
  <si>
    <t>$T$97</t>
  </si>
  <si>
    <t>$T$97&gt;=$V$97</t>
  </si>
  <si>
    <t>$T$98</t>
  </si>
  <si>
    <t>$T$98&lt;=$V$98</t>
  </si>
  <si>
    <t>REP.15</t>
    <phoneticPr fontId="3" type="noConversion"/>
  </si>
  <si>
    <t>X</t>
    <phoneticPr fontId="3" type="noConversion"/>
  </si>
  <si>
    <t>LHS</t>
    <phoneticPr fontId="3" type="noConversion"/>
  </si>
  <si>
    <t>X</t>
  </si>
  <si>
    <t>Y</t>
  </si>
  <si>
    <t>REP16</t>
    <phoneticPr fontId="3" type="noConversion"/>
  </si>
  <si>
    <t>Report Created: 2017/2/13 下午 12:57:17</t>
  </si>
  <si>
    <t>$Q$105</t>
  </si>
  <si>
    <t>$R$105</t>
  </si>
  <si>
    <t>$S$105</t>
  </si>
  <si>
    <t>$T$107</t>
  </si>
  <si>
    <t>$T$107&lt;=$V$107</t>
  </si>
  <si>
    <t>$T$108</t>
  </si>
  <si>
    <t>$T$108&gt;=$V$108</t>
  </si>
  <si>
    <t>$T$109</t>
  </si>
  <si>
    <t>REP16 LHS</t>
  </si>
  <si>
    <t>$T$109=$V$109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</si>
  <si>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</si>
  <si>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</si>
  <si>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</si>
  <si>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</si>
  <si>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</si>
  <si>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</si>
  <si>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</si>
  <si>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</si>
  <si>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</si>
  <si>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</si>
  <si>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</si>
  <si>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</si>
  <si>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</si>
  <si>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</si>
  <si>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z</t>
    <phoneticPr fontId="3" type="noConversion"/>
  </si>
  <si>
    <t>HW4.1(max)</t>
    <phoneticPr fontId="3" type="noConversion"/>
  </si>
  <si>
    <t>mr</t>
    <phoneticPr fontId="3" type="noConversion"/>
  </si>
  <si>
    <t>zt</t>
    <phoneticPr fontId="3" type="noConversion"/>
  </si>
  <si>
    <t>LHS</t>
    <phoneticPr fontId="3" type="noConversion"/>
  </si>
  <si>
    <t>&lt;=</t>
    <phoneticPr fontId="3" type="noConversion"/>
  </si>
  <si>
    <t>&gt;=</t>
    <phoneticPr fontId="3" type="noConversion"/>
  </si>
  <si>
    <t>&lt;=</t>
    <phoneticPr fontId="3" type="noConversion"/>
  </si>
  <si>
    <t>Report Created: 2017/2/18 下午 04:15:52</t>
  </si>
  <si>
    <t>Iterations: 4 Subproblems: 0</t>
  </si>
  <si>
    <t>$AB$3</t>
  </si>
  <si>
    <t xml:space="preserve">                                0.25x + y £  22 z</t>
  </si>
  <si>
    <t>$AC$3</t>
  </si>
  <si>
    <t xml:space="preserve">                                0.25x + y £  22 mr</t>
  </si>
  <si>
    <t>$AD$3</t>
  </si>
  <si>
    <t xml:space="preserve">                                0.25x + y £  22 zt</t>
  </si>
  <si>
    <t>$AE$5</t>
  </si>
  <si>
    <t>$AE$5&lt;=$AG$5</t>
  </si>
  <si>
    <t>$AE$6</t>
  </si>
  <si>
    <t>min LHS</t>
  </si>
  <si>
    <t>$AE$6&lt;=$AG$6</t>
  </si>
  <si>
    <t>$AE$7</t>
  </si>
  <si>
    <t>y LHS</t>
  </si>
  <si>
    <t>$AE$7&gt;=$AG$7</t>
  </si>
  <si>
    <t>$AE$8</t>
  </si>
  <si>
    <t>$AE$8&gt;=$AG$8</t>
  </si>
  <si>
    <t>Report Created: 2017/2/18 下午 04:15:53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</si>
</sst>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新細明體"/>
      <family val="2"/>
      <charset val="136"/>
      <scheme val="minor"/>
    </font>
    <font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color indexed="18"/>
      <name val="新細明體"/>
      <family val="2"/>
      <charset val="136"/>
      <scheme val="minor"/>
    </font>
    <font>
      <b/>
      <sz val="10"/>
      <color theme="1"/>
      <name val="Courier"/>
      <family val="3"/>
    </font>
    <font>
      <b/>
      <sz val="10"/>
      <color theme="1"/>
      <name val="Symbol"/>
      <family val="1"/>
      <charset val="2"/>
    </font>
    <font>
      <b/>
      <sz val="11"/>
      <color indexed="18"/>
      <name val="新細明體"/>
      <family val="2"/>
      <charset val="136"/>
      <scheme val="minor"/>
    </font>
    <font>
      <b/>
      <sz val="11"/>
      <color indexed="18"/>
      <name val="新細明體"/>
      <family val="2"/>
      <charset val="136"/>
      <scheme val="minor"/>
    </font>
    <font>
      <b/>
      <sz val="11"/>
      <color indexed="18"/>
      <name val="新細明體"/>
      <family val="2"/>
      <charset val="136"/>
      <scheme val="minor"/>
    </font>
    <font>
      <b/>
      <sz val="11"/>
      <color rgb="FF0000CC"/>
      <name val="新細明體"/>
      <family val="1"/>
      <charset val="136"/>
      <scheme val="minor"/>
    </font>
    <font>
      <b/>
      <sz val="11"/>
      <color indexed="18"/>
      <name val="新細明體"/>
      <family val="2"/>
      <charset val="136"/>
      <scheme val="minor"/>
    </font>
    <font>
      <b/>
      <sz val="11"/>
      <color indexed="18"/>
      <name val="新細明體"/>
      <family val="1"/>
      <charset val="136"/>
      <scheme val="minor"/>
    </font>
    <font>
      <b/>
      <sz val="11"/>
      <color indexed="18"/>
      <name val="新細明體"/>
      <family val="2"/>
      <charset val="136"/>
      <scheme val="minor"/>
    </font>
    <font>
      <b/>
      <sz val="11"/>
      <color indexed="18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" fillId="0" borderId="0" xfId="0" applyFont="1">
      <alignment vertical="center"/>
    </xf>
    <xf numFmtId="0" fontId="0" fillId="0" borderId="10" xfId="0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0" fontId="0" fillId="0" borderId="11" xfId="0" applyFill="1" applyBorder="1" applyAlignment="1">
      <alignment vertical="center"/>
    </xf>
    <xf numFmtId="0" fontId="0" fillId="0" borderId="10" xfId="0" applyNumberFormat="1" applyFill="1" applyBorder="1" applyAlignment="1">
      <alignment vertical="center"/>
    </xf>
    <xf numFmtId="0" fontId="0" fillId="0" borderId="11" xfId="0" applyNumberFormat="1" applyFill="1" applyBorder="1" applyAlignment="1">
      <alignment vertical="center"/>
    </xf>
    <xf numFmtId="0" fontId="1" fillId="0" borderId="0" xfId="0" applyFont="1" applyAlignment="1">
      <alignment horizontal="left" vertical="center" indent="2"/>
    </xf>
    <xf numFmtId="0" fontId="8" fillId="0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right" vertical="center" indent="2"/>
    </xf>
    <xf numFmtId="0" fontId="0" fillId="0" borderId="0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9" fillId="0" borderId="9" xfId="0" applyFont="1" applyFill="1" applyBorder="1" applyAlignment="1">
      <alignment horizontal="center" vertical="center"/>
    </xf>
    <xf numFmtId="0" fontId="0" fillId="0" borderId="0" xfId="0" quotePrefix="1" applyBorder="1">
      <alignment vertical="center"/>
    </xf>
    <xf numFmtId="0" fontId="10" fillId="0" borderId="9" xfId="0" applyFont="1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2" xfId="0" applyFill="1" applyBorder="1">
      <alignment vertical="center"/>
    </xf>
    <xf numFmtId="0" fontId="11" fillId="2" borderId="4" xfId="0" applyFont="1" applyFill="1" applyBorder="1">
      <alignment vertical="center"/>
    </xf>
    <xf numFmtId="0" fontId="11" fillId="2" borderId="0" xfId="0" applyFont="1" applyFill="1" applyBorder="1">
      <alignment vertical="center"/>
    </xf>
    <xf numFmtId="0" fontId="0" fillId="0" borderId="7" xfId="0" quotePrefix="1" applyBorder="1">
      <alignment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opLeftCell="A2" workbookViewId="0">
      <selection activeCell="J26" sqref="J26"/>
    </sheetView>
  </sheetViews>
  <sheetFormatPr defaultRowHeight="15.75" outlineLevelRow="1" x14ac:dyDescent="0.25"/>
  <cols>
    <col min="1" max="1" width="2.28515625" customWidth="1"/>
    <col min="2" max="3" width="7" customWidth="1"/>
    <col min="4" max="4" width="16.42578125" bestFit="1" customWidth="1"/>
    <col min="5" max="5" width="15.28515625" bestFit="1" customWidth="1"/>
    <col min="6" max="6" width="8.42578125" bestFit="1" customWidth="1"/>
    <col min="7" max="7" width="6.85546875" customWidth="1"/>
  </cols>
  <sheetData>
    <row r="1" spans="1:5" x14ac:dyDescent="0.25">
      <c r="A1" s="12" t="s">
        <v>14</v>
      </c>
    </row>
    <row r="2" spans="1:5" x14ac:dyDescent="0.25">
      <c r="A2" s="12" t="s">
        <v>15</v>
      </c>
    </row>
    <row r="3" spans="1:5" x14ac:dyDescent="0.25">
      <c r="A3" s="12" t="s">
        <v>16</v>
      </c>
    </row>
    <row r="4" spans="1:5" x14ac:dyDescent="0.25">
      <c r="A4" s="12" t="s">
        <v>17</v>
      </c>
    </row>
    <row r="5" spans="1:5" x14ac:dyDescent="0.25">
      <c r="A5" s="12" t="s">
        <v>18</v>
      </c>
    </row>
    <row r="6" spans="1:5" hidden="1" outlineLevel="1" x14ac:dyDescent="0.25">
      <c r="A6" s="12"/>
      <c r="B6" t="s">
        <v>19</v>
      </c>
    </row>
    <row r="7" spans="1:5" hidden="1" outlineLevel="1" x14ac:dyDescent="0.25">
      <c r="A7" s="12"/>
      <c r="B7" t="s">
        <v>20</v>
      </c>
    </row>
    <row r="8" spans="1:5" hidden="1" outlineLevel="1" x14ac:dyDescent="0.25">
      <c r="A8" s="12"/>
      <c r="B8" t="s">
        <v>21</v>
      </c>
    </row>
    <row r="9" spans="1:5" collapsed="1" x14ac:dyDescent="0.25">
      <c r="A9" s="12" t="s">
        <v>22</v>
      </c>
    </row>
    <row r="10" spans="1:5" hidden="1" outlineLevel="1" x14ac:dyDescent="0.25">
      <c r="B10" t="s">
        <v>23</v>
      </c>
    </row>
    <row r="11" spans="1:5" hidden="1" outlineLevel="1" x14ac:dyDescent="0.25">
      <c r="B11" t="s">
        <v>24</v>
      </c>
    </row>
    <row r="12" spans="1:5" collapsed="1" x14ac:dyDescent="0.25"/>
    <row r="14" spans="1:5" ht="16.5" thickBot="1" x14ac:dyDescent="0.3">
      <c r="A14" t="s">
        <v>25</v>
      </c>
    </row>
    <row r="15" spans="1:5" ht="16.5" thickBot="1" x14ac:dyDescent="0.3">
      <c r="B15" s="14" t="s">
        <v>26</v>
      </c>
      <c r="C15" s="14" t="s">
        <v>27</v>
      </c>
      <c r="D15" s="14" t="s">
        <v>28</v>
      </c>
      <c r="E15" s="14" t="s">
        <v>29</v>
      </c>
    </row>
    <row r="16" spans="1:5" ht="16.5" thickBot="1" x14ac:dyDescent="0.3">
      <c r="B16" s="13" t="s">
        <v>37</v>
      </c>
      <c r="C16" s="13" t="s">
        <v>5</v>
      </c>
      <c r="D16" s="16">
        <v>9380</v>
      </c>
      <c r="E16" s="16">
        <v>9380</v>
      </c>
    </row>
    <row r="19" spans="1:7" ht="16.5" thickBot="1" x14ac:dyDescent="0.3">
      <c r="A19" t="s">
        <v>30</v>
      </c>
    </row>
    <row r="20" spans="1:7" ht="16.5" thickBot="1" x14ac:dyDescent="0.3">
      <c r="B20" s="14" t="s">
        <v>26</v>
      </c>
      <c r="C20" s="14" t="s">
        <v>27</v>
      </c>
      <c r="D20" s="14" t="s">
        <v>28</v>
      </c>
      <c r="E20" s="14" t="s">
        <v>29</v>
      </c>
      <c r="F20" s="14" t="s">
        <v>31</v>
      </c>
    </row>
    <row r="21" spans="1:7" x14ac:dyDescent="0.25">
      <c r="B21" s="15" t="s">
        <v>38</v>
      </c>
      <c r="C21" s="15" t="s">
        <v>7</v>
      </c>
      <c r="D21" s="17">
        <v>32</v>
      </c>
      <c r="E21" s="17">
        <v>32</v>
      </c>
      <c r="F21" s="15" t="s">
        <v>39</v>
      </c>
    </row>
    <row r="22" spans="1:7" ht="16.5" thickBot="1" x14ac:dyDescent="0.3">
      <c r="B22" s="13" t="s">
        <v>40</v>
      </c>
      <c r="C22" s="13" t="s">
        <v>9</v>
      </c>
      <c r="D22" s="16">
        <v>14.000000000000002</v>
      </c>
      <c r="E22" s="16">
        <v>14</v>
      </c>
      <c r="F22" s="13" t="s">
        <v>39</v>
      </c>
    </row>
    <row r="25" spans="1:7" ht="16.5" thickBot="1" x14ac:dyDescent="0.3">
      <c r="A25" t="s">
        <v>32</v>
      </c>
    </row>
    <row r="26" spans="1:7" ht="16.5" thickBot="1" x14ac:dyDescent="0.3">
      <c r="B26" s="14" t="s">
        <v>26</v>
      </c>
      <c r="C26" s="14" t="s">
        <v>27</v>
      </c>
      <c r="D26" s="14" t="s">
        <v>33</v>
      </c>
      <c r="E26" s="14" t="s">
        <v>34</v>
      </c>
      <c r="F26" s="14" t="s">
        <v>35</v>
      </c>
      <c r="G26" s="14" t="s">
        <v>36</v>
      </c>
    </row>
    <row r="27" spans="1:7" x14ac:dyDescent="0.25">
      <c r="B27" s="15" t="s">
        <v>41</v>
      </c>
      <c r="C27" s="15" t="s">
        <v>11</v>
      </c>
      <c r="D27" s="17">
        <v>300</v>
      </c>
      <c r="E27" s="15" t="s">
        <v>42</v>
      </c>
      <c r="F27" s="15" t="s">
        <v>43</v>
      </c>
      <c r="G27" s="15">
        <v>0</v>
      </c>
    </row>
    <row r="28" spans="1:7" ht="16.5" thickBot="1" x14ac:dyDescent="0.3">
      <c r="B28" s="13" t="s">
        <v>44</v>
      </c>
      <c r="C28" s="13" t="s">
        <v>11</v>
      </c>
      <c r="D28" s="16">
        <v>22</v>
      </c>
      <c r="E28" s="13" t="s">
        <v>45</v>
      </c>
      <c r="F28" s="13" t="s">
        <v>43</v>
      </c>
      <c r="G28" s="13">
        <v>0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topLeftCell="A13" workbookViewId="0"/>
  </sheetViews>
  <sheetFormatPr defaultRowHeight="15.75" x14ac:dyDescent="0.25"/>
  <cols>
    <col min="1" max="1" width="2.28515625" customWidth="1"/>
    <col min="2" max="2" width="7.5703125" customWidth="1"/>
    <col min="3" max="3" width="7" customWidth="1"/>
    <col min="4" max="4" width="16.42578125" bestFit="1" customWidth="1"/>
    <col min="5" max="5" width="15.85546875" bestFit="1" customWidth="1"/>
    <col min="6" max="6" width="11.85546875" customWidth="1"/>
    <col min="7" max="7" width="7.7109375" customWidth="1"/>
  </cols>
  <sheetData>
    <row r="1" spans="1:5" x14ac:dyDescent="0.25">
      <c r="A1" s="12" t="s">
        <v>14</v>
      </c>
    </row>
    <row r="2" spans="1:5" x14ac:dyDescent="0.25">
      <c r="A2" s="12" t="s">
        <v>15</v>
      </c>
    </row>
    <row r="3" spans="1:5" x14ac:dyDescent="0.25">
      <c r="A3" s="12" t="s">
        <v>280</v>
      </c>
    </row>
    <row r="4" spans="1:5" x14ac:dyDescent="0.25">
      <c r="A4" s="12" t="s">
        <v>17</v>
      </c>
    </row>
    <row r="5" spans="1:5" x14ac:dyDescent="0.25">
      <c r="A5" s="12" t="s">
        <v>18</v>
      </c>
    </row>
    <row r="6" spans="1:5" x14ac:dyDescent="0.25">
      <c r="A6" s="12"/>
      <c r="B6" t="s">
        <v>19</v>
      </c>
    </row>
    <row r="7" spans="1:5" x14ac:dyDescent="0.25">
      <c r="A7" s="12"/>
      <c r="B7" t="s">
        <v>131</v>
      </c>
    </row>
    <row r="8" spans="1:5" x14ac:dyDescent="0.25">
      <c r="A8" s="12"/>
      <c r="B8" t="s">
        <v>281</v>
      </c>
    </row>
    <row r="9" spans="1:5" x14ac:dyDescent="0.25">
      <c r="A9" s="12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6.5" thickBot="1" x14ac:dyDescent="0.3">
      <c r="A14" t="s">
        <v>25</v>
      </c>
    </row>
    <row r="15" spans="1:5" ht="16.5" thickBot="1" x14ac:dyDescent="0.3">
      <c r="B15" s="26" t="s">
        <v>26</v>
      </c>
      <c r="C15" s="26" t="s">
        <v>27</v>
      </c>
      <c r="D15" s="26" t="s">
        <v>28</v>
      </c>
      <c r="E15" s="26" t="s">
        <v>29</v>
      </c>
    </row>
    <row r="16" spans="1:5" ht="16.5" thickBot="1" x14ac:dyDescent="0.3">
      <c r="B16" s="13" t="s">
        <v>282</v>
      </c>
      <c r="C16" s="13" t="s">
        <v>5</v>
      </c>
      <c r="D16" s="16">
        <v>0</v>
      </c>
      <c r="E16" s="16">
        <v>19200.000000000007</v>
      </c>
    </row>
    <row r="19" spans="1:7" ht="16.5" thickBot="1" x14ac:dyDescent="0.3">
      <c r="A19" t="s">
        <v>30</v>
      </c>
    </row>
    <row r="20" spans="1:7" ht="16.5" thickBot="1" x14ac:dyDescent="0.3">
      <c r="B20" s="26" t="s">
        <v>26</v>
      </c>
      <c r="C20" s="26" t="s">
        <v>27</v>
      </c>
      <c r="D20" s="26" t="s">
        <v>28</v>
      </c>
      <c r="E20" s="26" t="s">
        <v>29</v>
      </c>
      <c r="F20" s="26" t="s">
        <v>31</v>
      </c>
    </row>
    <row r="21" spans="1:7" x14ac:dyDescent="0.25">
      <c r="B21" s="15" t="s">
        <v>283</v>
      </c>
      <c r="C21" s="15" t="s">
        <v>241</v>
      </c>
      <c r="D21" s="17">
        <v>0</v>
      </c>
      <c r="E21" s="17">
        <v>0</v>
      </c>
      <c r="F21" s="15" t="s">
        <v>39</v>
      </c>
    </row>
    <row r="22" spans="1:7" x14ac:dyDescent="0.25">
      <c r="B22" s="15" t="s">
        <v>284</v>
      </c>
      <c r="C22" s="15" t="s">
        <v>243</v>
      </c>
      <c r="D22" s="17">
        <v>0</v>
      </c>
      <c r="E22" s="17">
        <v>0</v>
      </c>
      <c r="F22" s="15" t="s">
        <v>39</v>
      </c>
    </row>
    <row r="23" spans="1:7" x14ac:dyDescent="0.25">
      <c r="B23" s="15" t="s">
        <v>285</v>
      </c>
      <c r="C23" s="15" t="s">
        <v>245</v>
      </c>
      <c r="D23" s="17">
        <v>0</v>
      </c>
      <c r="E23" s="17">
        <v>0</v>
      </c>
      <c r="F23" s="15" t="s">
        <v>39</v>
      </c>
    </row>
    <row r="24" spans="1:7" x14ac:dyDescent="0.25">
      <c r="B24" s="15" t="s">
        <v>286</v>
      </c>
      <c r="C24" s="15" t="s">
        <v>275</v>
      </c>
      <c r="D24" s="17">
        <v>0</v>
      </c>
      <c r="E24" s="17">
        <v>0</v>
      </c>
      <c r="F24" s="15" t="s">
        <v>39</v>
      </c>
    </row>
    <row r="25" spans="1:7" ht="16.5" thickBot="1" x14ac:dyDescent="0.3">
      <c r="B25" s="13" t="s">
        <v>287</v>
      </c>
      <c r="C25" s="13" t="s">
        <v>277</v>
      </c>
      <c r="D25" s="16">
        <v>0</v>
      </c>
      <c r="E25" s="16">
        <v>200000.00000000006</v>
      </c>
      <c r="F25" s="13" t="s">
        <v>39</v>
      </c>
    </row>
    <row r="28" spans="1:7" ht="16.5" thickBot="1" x14ac:dyDescent="0.3">
      <c r="A28" t="s">
        <v>32</v>
      </c>
    </row>
    <row r="29" spans="1:7" ht="16.5" thickBot="1" x14ac:dyDescent="0.3">
      <c r="B29" s="26" t="s">
        <v>26</v>
      </c>
      <c r="C29" s="26" t="s">
        <v>27</v>
      </c>
      <c r="D29" s="26" t="s">
        <v>33</v>
      </c>
      <c r="E29" s="26" t="s">
        <v>34</v>
      </c>
      <c r="F29" s="26" t="s">
        <v>35</v>
      </c>
      <c r="G29" s="26" t="s">
        <v>36</v>
      </c>
    </row>
    <row r="30" spans="1:7" x14ac:dyDescent="0.25">
      <c r="B30" s="15" t="s">
        <v>288</v>
      </c>
      <c r="C30" s="15" t="s">
        <v>11</v>
      </c>
      <c r="D30" s="17">
        <v>200000.00000000006</v>
      </c>
      <c r="E30" s="15" t="s">
        <v>289</v>
      </c>
      <c r="F30" s="15" t="s">
        <v>43</v>
      </c>
      <c r="G30" s="15">
        <v>0</v>
      </c>
    </row>
    <row r="31" spans="1:7" x14ac:dyDescent="0.25">
      <c r="B31" s="15" t="s">
        <v>290</v>
      </c>
      <c r="C31" s="15" t="s">
        <v>11</v>
      </c>
      <c r="D31" s="17">
        <v>0</v>
      </c>
      <c r="E31" s="15" t="s">
        <v>291</v>
      </c>
      <c r="F31" s="15" t="s">
        <v>163</v>
      </c>
      <c r="G31" s="15">
        <v>100000</v>
      </c>
    </row>
    <row r="32" spans="1:7" x14ac:dyDescent="0.25">
      <c r="B32" s="15" t="s">
        <v>292</v>
      </c>
      <c r="C32" s="15" t="s">
        <v>11</v>
      </c>
      <c r="D32" s="17">
        <v>0</v>
      </c>
      <c r="E32" s="15" t="s">
        <v>293</v>
      </c>
      <c r="F32" s="15" t="s">
        <v>163</v>
      </c>
      <c r="G32" s="15">
        <v>100000</v>
      </c>
    </row>
    <row r="33" spans="2:7" x14ac:dyDescent="0.25">
      <c r="B33" s="15" t="s">
        <v>294</v>
      </c>
      <c r="C33" s="15" t="s">
        <v>11</v>
      </c>
      <c r="D33" s="17">
        <v>200000.00000000006</v>
      </c>
      <c r="E33" s="15" t="s">
        <v>295</v>
      </c>
      <c r="F33" s="15" t="s">
        <v>163</v>
      </c>
      <c r="G33" s="17">
        <v>200000.00000000006</v>
      </c>
    </row>
    <row r="34" spans="2:7" ht="16.5" thickBot="1" x14ac:dyDescent="0.3">
      <c r="B34" s="13" t="s">
        <v>296</v>
      </c>
      <c r="C34" s="13" t="s">
        <v>11</v>
      </c>
      <c r="D34" s="16">
        <v>0</v>
      </c>
      <c r="E34" s="13" t="s">
        <v>297</v>
      </c>
      <c r="F34" s="13" t="s">
        <v>43</v>
      </c>
      <c r="G34" s="13">
        <v>0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topLeftCell="A20" workbookViewId="0"/>
  </sheetViews>
  <sheetFormatPr defaultRowHeight="15.75" x14ac:dyDescent="0.25"/>
  <cols>
    <col min="1" max="1" width="2.28515625" customWidth="1"/>
    <col min="2" max="2" width="8.42578125" customWidth="1"/>
    <col min="3" max="3" width="7" customWidth="1"/>
    <col min="4" max="4" width="16.42578125" bestFit="1" customWidth="1"/>
    <col min="5" max="5" width="18.42578125" bestFit="1" customWidth="1"/>
    <col min="6" max="6" width="8.42578125" bestFit="1" customWidth="1"/>
    <col min="7" max="7" width="6.85546875" customWidth="1"/>
  </cols>
  <sheetData>
    <row r="1" spans="1:5" x14ac:dyDescent="0.25">
      <c r="A1" s="12" t="s">
        <v>14</v>
      </c>
    </row>
    <row r="2" spans="1:5" x14ac:dyDescent="0.25">
      <c r="A2" s="12" t="s">
        <v>15</v>
      </c>
    </row>
    <row r="3" spans="1:5" x14ac:dyDescent="0.25">
      <c r="A3" s="12" t="s">
        <v>320</v>
      </c>
    </row>
    <row r="4" spans="1:5" x14ac:dyDescent="0.25">
      <c r="A4" s="12" t="s">
        <v>17</v>
      </c>
    </row>
    <row r="5" spans="1:5" x14ac:dyDescent="0.25">
      <c r="A5" s="12" t="s">
        <v>18</v>
      </c>
    </row>
    <row r="6" spans="1:5" x14ac:dyDescent="0.25">
      <c r="A6" s="12"/>
      <c r="B6" t="s">
        <v>19</v>
      </c>
    </row>
    <row r="7" spans="1:5" x14ac:dyDescent="0.25">
      <c r="A7" s="12"/>
      <c r="B7" t="s">
        <v>321</v>
      </c>
    </row>
    <row r="8" spans="1:5" x14ac:dyDescent="0.25">
      <c r="A8" s="12"/>
      <c r="B8" t="s">
        <v>322</v>
      </c>
    </row>
    <row r="9" spans="1:5" x14ac:dyDescent="0.25">
      <c r="A9" s="12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6.5" thickBot="1" x14ac:dyDescent="0.3">
      <c r="A14" t="s">
        <v>76</v>
      </c>
    </row>
    <row r="15" spans="1:5" ht="16.5" thickBot="1" x14ac:dyDescent="0.3">
      <c r="B15" s="26" t="s">
        <v>26</v>
      </c>
      <c r="C15" s="26" t="s">
        <v>27</v>
      </c>
      <c r="D15" s="26" t="s">
        <v>28</v>
      </c>
      <c r="E15" s="26" t="s">
        <v>29</v>
      </c>
    </row>
    <row r="16" spans="1:5" ht="16.5" thickBot="1" x14ac:dyDescent="0.3">
      <c r="B16" s="13" t="s">
        <v>323</v>
      </c>
      <c r="C16" s="13" t="s">
        <v>5</v>
      </c>
      <c r="D16" s="16">
        <v>0</v>
      </c>
      <c r="E16" s="16">
        <v>4300</v>
      </c>
    </row>
    <row r="19" spans="1:6" ht="16.5" thickBot="1" x14ac:dyDescent="0.3">
      <c r="A19" t="s">
        <v>30</v>
      </c>
    </row>
    <row r="20" spans="1:6" ht="16.5" thickBot="1" x14ac:dyDescent="0.3">
      <c r="B20" s="26" t="s">
        <v>26</v>
      </c>
      <c r="C20" s="26" t="s">
        <v>27</v>
      </c>
      <c r="D20" s="26" t="s">
        <v>28</v>
      </c>
      <c r="E20" s="26" t="s">
        <v>29</v>
      </c>
      <c r="F20" s="26" t="s">
        <v>31</v>
      </c>
    </row>
    <row r="21" spans="1:6" x14ac:dyDescent="0.25">
      <c r="B21" s="15" t="s">
        <v>324</v>
      </c>
      <c r="C21" s="15" t="s">
        <v>299</v>
      </c>
      <c r="D21" s="17">
        <v>0</v>
      </c>
      <c r="E21" s="17">
        <v>50</v>
      </c>
      <c r="F21" s="15" t="s">
        <v>39</v>
      </c>
    </row>
    <row r="22" spans="1:6" x14ac:dyDescent="0.25">
      <c r="B22" s="15" t="s">
        <v>325</v>
      </c>
      <c r="C22" s="15" t="s">
        <v>301</v>
      </c>
      <c r="D22" s="17">
        <v>0</v>
      </c>
      <c r="E22" s="17">
        <v>250</v>
      </c>
      <c r="F22" s="15" t="s">
        <v>39</v>
      </c>
    </row>
    <row r="23" spans="1:6" x14ac:dyDescent="0.25">
      <c r="B23" s="15" t="s">
        <v>326</v>
      </c>
      <c r="C23" s="15" t="s">
        <v>303</v>
      </c>
      <c r="D23" s="17">
        <v>0</v>
      </c>
      <c r="E23" s="17">
        <v>100</v>
      </c>
      <c r="F23" s="15" t="s">
        <v>39</v>
      </c>
    </row>
    <row r="24" spans="1:6" x14ac:dyDescent="0.25">
      <c r="B24" s="15" t="s">
        <v>327</v>
      </c>
      <c r="C24" s="15" t="s">
        <v>305</v>
      </c>
      <c r="D24" s="17">
        <v>0</v>
      </c>
      <c r="E24" s="17">
        <v>0</v>
      </c>
      <c r="F24" s="15" t="s">
        <v>39</v>
      </c>
    </row>
    <row r="25" spans="1:6" x14ac:dyDescent="0.25">
      <c r="B25" s="15" t="s">
        <v>328</v>
      </c>
      <c r="C25" s="15" t="s">
        <v>307</v>
      </c>
      <c r="D25" s="17">
        <v>0</v>
      </c>
      <c r="E25" s="17">
        <v>0</v>
      </c>
      <c r="F25" s="15" t="s">
        <v>39</v>
      </c>
    </row>
    <row r="26" spans="1:6" x14ac:dyDescent="0.25">
      <c r="B26" s="15" t="s">
        <v>329</v>
      </c>
      <c r="C26" s="15" t="s">
        <v>309</v>
      </c>
      <c r="D26" s="17">
        <v>0</v>
      </c>
      <c r="E26" s="17">
        <v>0</v>
      </c>
      <c r="F26" s="15" t="s">
        <v>39</v>
      </c>
    </row>
    <row r="27" spans="1:6" x14ac:dyDescent="0.25">
      <c r="B27" s="15" t="s">
        <v>330</v>
      </c>
      <c r="C27" s="15" t="s">
        <v>311</v>
      </c>
      <c r="D27" s="17">
        <v>0</v>
      </c>
      <c r="E27" s="17">
        <v>150</v>
      </c>
      <c r="F27" s="15" t="s">
        <v>39</v>
      </c>
    </row>
    <row r="28" spans="1:6" x14ac:dyDescent="0.25">
      <c r="B28" s="15" t="s">
        <v>331</v>
      </c>
      <c r="C28" s="15" t="s">
        <v>313</v>
      </c>
      <c r="D28" s="17">
        <v>0</v>
      </c>
      <c r="E28" s="17">
        <v>150</v>
      </c>
      <c r="F28" s="15" t="s">
        <v>39</v>
      </c>
    </row>
    <row r="29" spans="1:6" x14ac:dyDescent="0.25">
      <c r="B29" s="15" t="s">
        <v>332</v>
      </c>
      <c r="C29" s="15" t="s">
        <v>315</v>
      </c>
      <c r="D29" s="17">
        <v>0</v>
      </c>
      <c r="E29" s="17">
        <v>100</v>
      </c>
      <c r="F29" s="15" t="s">
        <v>39</v>
      </c>
    </row>
    <row r="30" spans="1:6" ht="16.5" thickBot="1" x14ac:dyDescent="0.3">
      <c r="B30" s="13" t="s">
        <v>333</v>
      </c>
      <c r="C30" s="13" t="s">
        <v>317</v>
      </c>
      <c r="D30" s="16">
        <v>0</v>
      </c>
      <c r="E30" s="16">
        <v>0</v>
      </c>
      <c r="F30" s="13" t="s">
        <v>39</v>
      </c>
    </row>
    <row r="33" spans="1:7" ht="16.5" thickBot="1" x14ac:dyDescent="0.3">
      <c r="A33" t="s">
        <v>32</v>
      </c>
    </row>
    <row r="34" spans="1:7" ht="16.5" thickBot="1" x14ac:dyDescent="0.3">
      <c r="B34" s="26" t="s">
        <v>26</v>
      </c>
      <c r="C34" s="26" t="s">
        <v>27</v>
      </c>
      <c r="D34" s="26" t="s">
        <v>33</v>
      </c>
      <c r="E34" s="26" t="s">
        <v>34</v>
      </c>
      <c r="F34" s="26" t="s">
        <v>35</v>
      </c>
      <c r="G34" s="26" t="s">
        <v>36</v>
      </c>
    </row>
    <row r="35" spans="1:7" x14ac:dyDescent="0.25">
      <c r="B35" s="15" t="s">
        <v>334</v>
      </c>
      <c r="C35" s="15" t="s">
        <v>11</v>
      </c>
      <c r="D35" s="17">
        <v>300</v>
      </c>
      <c r="E35" s="15" t="s">
        <v>335</v>
      </c>
      <c r="F35" s="15" t="s">
        <v>43</v>
      </c>
      <c r="G35" s="15">
        <v>0</v>
      </c>
    </row>
    <row r="36" spans="1:7" x14ac:dyDescent="0.25">
      <c r="B36" s="15" t="s">
        <v>336</v>
      </c>
      <c r="C36" s="15" t="s">
        <v>11</v>
      </c>
      <c r="D36" s="17">
        <v>100</v>
      </c>
      <c r="E36" s="15" t="s">
        <v>337</v>
      </c>
      <c r="F36" s="15" t="s">
        <v>43</v>
      </c>
      <c r="G36" s="15">
        <v>0</v>
      </c>
    </row>
    <row r="37" spans="1:7" x14ac:dyDescent="0.25">
      <c r="B37" s="15" t="s">
        <v>338</v>
      </c>
      <c r="C37" s="15" t="s">
        <v>11</v>
      </c>
      <c r="D37" s="17">
        <v>0</v>
      </c>
      <c r="E37" s="15" t="s">
        <v>339</v>
      </c>
      <c r="F37" s="15" t="s">
        <v>43</v>
      </c>
      <c r="G37" s="17">
        <v>0</v>
      </c>
    </row>
    <row r="38" spans="1:7" x14ac:dyDescent="0.25">
      <c r="B38" s="15" t="s">
        <v>340</v>
      </c>
      <c r="C38" s="15" t="s">
        <v>11</v>
      </c>
      <c r="D38" s="17">
        <v>0</v>
      </c>
      <c r="E38" s="15" t="s">
        <v>341</v>
      </c>
      <c r="F38" s="15" t="s">
        <v>43</v>
      </c>
      <c r="G38" s="17">
        <v>0</v>
      </c>
    </row>
    <row r="39" spans="1:7" x14ac:dyDescent="0.25">
      <c r="B39" s="15" t="s">
        <v>342</v>
      </c>
      <c r="C39" s="15" t="s">
        <v>11</v>
      </c>
      <c r="D39" s="17">
        <v>150</v>
      </c>
      <c r="E39" s="15" t="s">
        <v>343</v>
      </c>
      <c r="F39" s="15" t="s">
        <v>43</v>
      </c>
      <c r="G39" s="17">
        <v>0</v>
      </c>
    </row>
    <row r="40" spans="1:7" x14ac:dyDescent="0.25">
      <c r="B40" s="15" t="s">
        <v>344</v>
      </c>
      <c r="C40" s="15" t="s">
        <v>11</v>
      </c>
      <c r="D40" s="17">
        <v>100</v>
      </c>
      <c r="E40" s="15" t="s">
        <v>345</v>
      </c>
      <c r="F40" s="15" t="s">
        <v>43</v>
      </c>
      <c r="G40" s="17">
        <v>0</v>
      </c>
    </row>
    <row r="41" spans="1:7" ht="16.5" thickBot="1" x14ac:dyDescent="0.3">
      <c r="B41" s="13" t="s">
        <v>346</v>
      </c>
      <c r="C41" s="13" t="s">
        <v>11</v>
      </c>
      <c r="D41" s="16">
        <v>150</v>
      </c>
      <c r="E41" s="13" t="s">
        <v>347</v>
      </c>
      <c r="F41" s="13" t="s">
        <v>43</v>
      </c>
      <c r="G41" s="16">
        <v>0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showGridLines="0" workbookViewId="0"/>
  </sheetViews>
  <sheetFormatPr defaultRowHeight="15.75" x14ac:dyDescent="0.25"/>
  <cols>
    <col min="1" max="1" width="2.28515625" customWidth="1"/>
    <col min="2" max="2" width="8.5703125" customWidth="1"/>
    <col min="3" max="3" width="12.7109375" customWidth="1"/>
    <col min="4" max="4" width="16.42578125" bestFit="1" customWidth="1"/>
    <col min="5" max="5" width="18.28515625" bestFit="1" customWidth="1"/>
    <col min="6" max="6" width="8.42578125" bestFit="1" customWidth="1"/>
    <col min="7" max="7" width="6.85546875" customWidth="1"/>
  </cols>
  <sheetData>
    <row r="1" spans="1:5" x14ac:dyDescent="0.25">
      <c r="A1" s="12" t="s">
        <v>14</v>
      </c>
    </row>
    <row r="2" spans="1:5" x14ac:dyDescent="0.25">
      <c r="A2" s="12" t="s">
        <v>15</v>
      </c>
    </row>
    <row r="3" spans="1:5" x14ac:dyDescent="0.25">
      <c r="A3" s="12" t="s">
        <v>390</v>
      </c>
    </row>
    <row r="4" spans="1:5" x14ac:dyDescent="0.25">
      <c r="A4" s="12" t="s">
        <v>17</v>
      </c>
    </row>
    <row r="5" spans="1:5" x14ac:dyDescent="0.25">
      <c r="A5" s="12" t="s">
        <v>18</v>
      </c>
    </row>
    <row r="6" spans="1:5" x14ac:dyDescent="0.25">
      <c r="A6" s="12"/>
      <c r="B6" t="s">
        <v>19</v>
      </c>
    </row>
    <row r="7" spans="1:5" x14ac:dyDescent="0.25">
      <c r="A7" s="12"/>
      <c r="B7" t="s">
        <v>20</v>
      </c>
    </row>
    <row r="8" spans="1:5" x14ac:dyDescent="0.25">
      <c r="A8" s="12"/>
      <c r="B8" t="s">
        <v>391</v>
      </c>
    </row>
    <row r="9" spans="1:5" x14ac:dyDescent="0.25">
      <c r="A9" s="12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6.5" thickBot="1" x14ac:dyDescent="0.3">
      <c r="A14" t="s">
        <v>76</v>
      </c>
    </row>
    <row r="15" spans="1:5" ht="16.5" thickBot="1" x14ac:dyDescent="0.3">
      <c r="B15" s="26" t="s">
        <v>26</v>
      </c>
      <c r="C15" s="26" t="s">
        <v>27</v>
      </c>
      <c r="D15" s="26" t="s">
        <v>28</v>
      </c>
      <c r="E15" s="26" t="s">
        <v>29</v>
      </c>
    </row>
    <row r="16" spans="1:5" ht="16.5" thickBot="1" x14ac:dyDescent="0.3">
      <c r="B16" s="13" t="s">
        <v>361</v>
      </c>
      <c r="C16" s="13" t="s">
        <v>5</v>
      </c>
      <c r="D16" s="16">
        <v>0</v>
      </c>
      <c r="E16" s="16">
        <v>4200</v>
      </c>
    </row>
    <row r="19" spans="1:6" ht="16.5" thickBot="1" x14ac:dyDescent="0.3">
      <c r="A19" t="s">
        <v>30</v>
      </c>
    </row>
    <row r="20" spans="1:6" ht="16.5" thickBot="1" x14ac:dyDescent="0.3">
      <c r="B20" s="26" t="s">
        <v>26</v>
      </c>
      <c r="C20" s="26" t="s">
        <v>27</v>
      </c>
      <c r="D20" s="26" t="s">
        <v>28</v>
      </c>
      <c r="E20" s="26" t="s">
        <v>29</v>
      </c>
      <c r="F20" s="26" t="s">
        <v>31</v>
      </c>
    </row>
    <row r="21" spans="1:6" x14ac:dyDescent="0.25">
      <c r="B21" s="15" t="s">
        <v>362</v>
      </c>
      <c r="C21" s="15" t="s">
        <v>299</v>
      </c>
      <c r="D21" s="17">
        <v>0</v>
      </c>
      <c r="E21" s="17">
        <v>50</v>
      </c>
      <c r="F21" s="15" t="s">
        <v>39</v>
      </c>
    </row>
    <row r="22" spans="1:6" x14ac:dyDescent="0.25">
      <c r="B22" s="15" t="s">
        <v>363</v>
      </c>
      <c r="C22" s="15" t="s">
        <v>301</v>
      </c>
      <c r="D22" s="17">
        <v>0</v>
      </c>
      <c r="E22" s="17">
        <v>250</v>
      </c>
      <c r="F22" s="15" t="s">
        <v>39</v>
      </c>
    </row>
    <row r="23" spans="1:6" x14ac:dyDescent="0.25">
      <c r="B23" s="15" t="s">
        <v>364</v>
      </c>
      <c r="C23" s="15" t="s">
        <v>303</v>
      </c>
      <c r="D23" s="17">
        <v>0</v>
      </c>
      <c r="E23" s="17">
        <v>0</v>
      </c>
      <c r="F23" s="15" t="s">
        <v>39</v>
      </c>
    </row>
    <row r="24" spans="1:6" x14ac:dyDescent="0.25">
      <c r="B24" s="15" t="s">
        <v>365</v>
      </c>
      <c r="C24" s="15" t="s">
        <v>305</v>
      </c>
      <c r="D24" s="17">
        <v>0</v>
      </c>
      <c r="E24" s="17">
        <v>0</v>
      </c>
      <c r="F24" s="15" t="s">
        <v>39</v>
      </c>
    </row>
    <row r="25" spans="1:6" x14ac:dyDescent="0.25">
      <c r="B25" s="15" t="s">
        <v>366</v>
      </c>
      <c r="C25" s="15" t="s">
        <v>307</v>
      </c>
      <c r="D25" s="17">
        <v>0</v>
      </c>
      <c r="E25" s="17">
        <v>0</v>
      </c>
      <c r="F25" s="15" t="s">
        <v>39</v>
      </c>
    </row>
    <row r="26" spans="1:6" x14ac:dyDescent="0.25">
      <c r="B26" s="15" t="s">
        <v>367</v>
      </c>
      <c r="C26" s="15" t="s">
        <v>309</v>
      </c>
      <c r="D26" s="17">
        <v>0</v>
      </c>
      <c r="E26" s="17">
        <v>0</v>
      </c>
      <c r="F26" s="15" t="s">
        <v>39</v>
      </c>
    </row>
    <row r="27" spans="1:6" x14ac:dyDescent="0.25">
      <c r="B27" s="15" t="s">
        <v>368</v>
      </c>
      <c r="C27" s="15" t="s">
        <v>311</v>
      </c>
      <c r="D27" s="17">
        <v>0</v>
      </c>
      <c r="E27" s="17">
        <v>50</v>
      </c>
      <c r="F27" s="15" t="s">
        <v>39</v>
      </c>
    </row>
    <row r="28" spans="1:6" x14ac:dyDescent="0.25">
      <c r="B28" s="15" t="s">
        <v>369</v>
      </c>
      <c r="C28" s="15" t="s">
        <v>313</v>
      </c>
      <c r="D28" s="17">
        <v>0</v>
      </c>
      <c r="E28" s="17">
        <v>150</v>
      </c>
      <c r="F28" s="15" t="s">
        <v>39</v>
      </c>
    </row>
    <row r="29" spans="1:6" x14ac:dyDescent="0.25">
      <c r="B29" s="15" t="s">
        <v>370</v>
      </c>
      <c r="C29" s="15" t="s">
        <v>315</v>
      </c>
      <c r="D29" s="17">
        <v>0</v>
      </c>
      <c r="E29" s="17">
        <v>100</v>
      </c>
      <c r="F29" s="15" t="s">
        <v>39</v>
      </c>
    </row>
    <row r="30" spans="1:6" x14ac:dyDescent="0.25">
      <c r="B30" s="15" t="s">
        <v>371</v>
      </c>
      <c r="C30" s="15" t="s">
        <v>317</v>
      </c>
      <c r="D30" s="17">
        <v>0</v>
      </c>
      <c r="E30" s="17">
        <v>0</v>
      </c>
      <c r="F30" s="15" t="s">
        <v>39</v>
      </c>
    </row>
    <row r="31" spans="1:6" x14ac:dyDescent="0.25">
      <c r="B31" s="15" t="s">
        <v>372</v>
      </c>
      <c r="C31" s="15" t="s">
        <v>359</v>
      </c>
      <c r="D31" s="17">
        <v>0</v>
      </c>
      <c r="E31" s="17">
        <v>100</v>
      </c>
      <c r="F31" s="15" t="s">
        <v>39</v>
      </c>
    </row>
    <row r="32" spans="1:6" ht="16.5" thickBot="1" x14ac:dyDescent="0.3">
      <c r="B32" s="13" t="s">
        <v>373</v>
      </c>
      <c r="C32" s="13" t="s">
        <v>169</v>
      </c>
      <c r="D32" s="16">
        <v>0</v>
      </c>
      <c r="E32" s="16">
        <v>0</v>
      </c>
      <c r="F32" s="13" t="s">
        <v>39</v>
      </c>
    </row>
    <row r="35" spans="1:7" ht="16.5" thickBot="1" x14ac:dyDescent="0.3">
      <c r="A35" t="s">
        <v>32</v>
      </c>
    </row>
    <row r="36" spans="1:7" ht="16.5" thickBot="1" x14ac:dyDescent="0.3">
      <c r="B36" s="26" t="s">
        <v>26</v>
      </c>
      <c r="C36" s="26" t="s">
        <v>27</v>
      </c>
      <c r="D36" s="26" t="s">
        <v>33</v>
      </c>
      <c r="E36" s="26" t="s">
        <v>34</v>
      </c>
      <c r="F36" s="26" t="s">
        <v>35</v>
      </c>
      <c r="G36" s="26" t="s">
        <v>36</v>
      </c>
    </row>
    <row r="37" spans="1:7" x14ac:dyDescent="0.25">
      <c r="B37" s="15" t="s">
        <v>374</v>
      </c>
      <c r="C37" s="15" t="s">
        <v>11</v>
      </c>
      <c r="D37" s="17">
        <v>300</v>
      </c>
      <c r="E37" s="15" t="s">
        <v>375</v>
      </c>
      <c r="F37" s="15" t="s">
        <v>43</v>
      </c>
      <c r="G37" s="15">
        <v>0</v>
      </c>
    </row>
    <row r="38" spans="1:7" x14ac:dyDescent="0.25">
      <c r="B38" s="15" t="s">
        <v>376</v>
      </c>
      <c r="C38" s="15" t="s">
        <v>11</v>
      </c>
      <c r="D38" s="17">
        <v>100</v>
      </c>
      <c r="E38" s="15" t="s">
        <v>377</v>
      </c>
      <c r="F38" s="15" t="s">
        <v>43</v>
      </c>
      <c r="G38" s="15">
        <v>0</v>
      </c>
    </row>
    <row r="39" spans="1:7" x14ac:dyDescent="0.25">
      <c r="B39" s="15" t="s">
        <v>378</v>
      </c>
      <c r="C39" s="15" t="s">
        <v>11</v>
      </c>
      <c r="D39" s="17">
        <v>0</v>
      </c>
      <c r="E39" s="15" t="s">
        <v>379</v>
      </c>
      <c r="F39" s="15" t="s">
        <v>43</v>
      </c>
      <c r="G39" s="17">
        <v>0</v>
      </c>
    </row>
    <row r="40" spans="1:7" x14ac:dyDescent="0.25">
      <c r="B40" s="15" t="s">
        <v>380</v>
      </c>
      <c r="C40" s="15" t="s">
        <v>11</v>
      </c>
      <c r="D40" s="17">
        <v>0</v>
      </c>
      <c r="E40" s="15" t="s">
        <v>381</v>
      </c>
      <c r="F40" s="15" t="s">
        <v>43</v>
      </c>
      <c r="G40" s="17">
        <v>0</v>
      </c>
    </row>
    <row r="41" spans="1:7" x14ac:dyDescent="0.25">
      <c r="B41" s="15" t="s">
        <v>382</v>
      </c>
      <c r="C41" s="15" t="s">
        <v>11</v>
      </c>
      <c r="D41" s="17">
        <v>150</v>
      </c>
      <c r="E41" s="15" t="s">
        <v>383</v>
      </c>
      <c r="F41" s="15" t="s">
        <v>43</v>
      </c>
      <c r="G41" s="17">
        <v>0</v>
      </c>
    </row>
    <row r="42" spans="1:7" x14ac:dyDescent="0.25">
      <c r="B42" s="15" t="s">
        <v>384</v>
      </c>
      <c r="C42" s="15" t="s">
        <v>11</v>
      </c>
      <c r="D42" s="17">
        <v>100</v>
      </c>
      <c r="E42" s="15" t="s">
        <v>385</v>
      </c>
      <c r="F42" s="15" t="s">
        <v>43</v>
      </c>
      <c r="G42" s="17">
        <v>0</v>
      </c>
    </row>
    <row r="43" spans="1:7" ht="16.5" thickBot="1" x14ac:dyDescent="0.3">
      <c r="B43" s="13" t="s">
        <v>386</v>
      </c>
      <c r="C43" s="13" t="s">
        <v>389</v>
      </c>
      <c r="D43" s="16">
        <v>150</v>
      </c>
      <c r="E43" s="13" t="s">
        <v>387</v>
      </c>
      <c r="F43" s="13" t="s">
        <v>43</v>
      </c>
      <c r="G43" s="16">
        <v>0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.75" x14ac:dyDescent="0.25"/>
  <cols>
    <col min="1" max="1" width="2.28515625" customWidth="1"/>
    <col min="2" max="3" width="7" customWidth="1"/>
    <col min="4" max="4" width="16.42578125" bestFit="1" customWidth="1"/>
    <col min="5" max="5" width="15.28515625" bestFit="1" customWidth="1"/>
    <col min="6" max="6" width="11.85546875" customWidth="1"/>
    <col min="7" max="7" width="6.85546875" customWidth="1"/>
  </cols>
  <sheetData>
    <row r="1" spans="1:5" x14ac:dyDescent="0.25">
      <c r="A1" s="12" t="s">
        <v>14</v>
      </c>
    </row>
    <row r="2" spans="1:5" x14ac:dyDescent="0.25">
      <c r="A2" s="12" t="s">
        <v>15</v>
      </c>
    </row>
    <row r="3" spans="1:5" x14ac:dyDescent="0.25">
      <c r="A3" s="12" t="s">
        <v>395</v>
      </c>
    </row>
    <row r="4" spans="1:5" x14ac:dyDescent="0.25">
      <c r="A4" s="12" t="s">
        <v>17</v>
      </c>
    </row>
    <row r="5" spans="1:5" x14ac:dyDescent="0.25">
      <c r="A5" s="12" t="s">
        <v>18</v>
      </c>
    </row>
    <row r="6" spans="1:5" x14ac:dyDescent="0.25">
      <c r="A6" s="12"/>
      <c r="B6" t="s">
        <v>19</v>
      </c>
    </row>
    <row r="7" spans="1:5" x14ac:dyDescent="0.25">
      <c r="A7" s="12"/>
      <c r="B7" t="s">
        <v>116</v>
      </c>
    </row>
    <row r="8" spans="1:5" x14ac:dyDescent="0.25">
      <c r="A8" s="12"/>
      <c r="B8" t="s">
        <v>154</v>
      </c>
    </row>
    <row r="9" spans="1:5" x14ac:dyDescent="0.25">
      <c r="A9" s="12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6.5" thickBot="1" x14ac:dyDescent="0.3">
      <c r="A14" t="s">
        <v>76</v>
      </c>
    </row>
    <row r="15" spans="1:5" ht="16.5" thickBot="1" x14ac:dyDescent="0.3">
      <c r="B15" s="26" t="s">
        <v>26</v>
      </c>
      <c r="C15" s="26" t="s">
        <v>27</v>
      </c>
      <c r="D15" s="26" t="s">
        <v>28</v>
      </c>
      <c r="E15" s="26" t="s">
        <v>29</v>
      </c>
    </row>
    <row r="16" spans="1:5" ht="16.5" thickBot="1" x14ac:dyDescent="0.3">
      <c r="B16" s="13" t="s">
        <v>396</v>
      </c>
      <c r="C16" s="13" t="s">
        <v>5</v>
      </c>
      <c r="D16" s="16">
        <v>0</v>
      </c>
      <c r="E16" s="16">
        <v>12000</v>
      </c>
    </row>
    <row r="19" spans="1:7" ht="16.5" thickBot="1" x14ac:dyDescent="0.3">
      <c r="A19" t="s">
        <v>30</v>
      </c>
    </row>
    <row r="20" spans="1:7" ht="16.5" thickBot="1" x14ac:dyDescent="0.3">
      <c r="B20" s="26" t="s">
        <v>26</v>
      </c>
      <c r="C20" s="26" t="s">
        <v>27</v>
      </c>
      <c r="D20" s="26" t="s">
        <v>28</v>
      </c>
      <c r="E20" s="26" t="s">
        <v>29</v>
      </c>
      <c r="F20" s="26" t="s">
        <v>31</v>
      </c>
    </row>
    <row r="21" spans="1:7" x14ac:dyDescent="0.25">
      <c r="B21" s="15" t="s">
        <v>397</v>
      </c>
      <c r="C21" s="15" t="s">
        <v>277</v>
      </c>
      <c r="D21" s="17">
        <v>0</v>
      </c>
      <c r="E21" s="17">
        <v>6</v>
      </c>
      <c r="F21" s="15" t="s">
        <v>39</v>
      </c>
    </row>
    <row r="22" spans="1:7" ht="16.5" thickBot="1" x14ac:dyDescent="0.3">
      <c r="B22" s="13" t="s">
        <v>398</v>
      </c>
      <c r="C22" s="13" t="s">
        <v>393</v>
      </c>
      <c r="D22" s="16">
        <v>0</v>
      </c>
      <c r="E22" s="16">
        <v>2</v>
      </c>
      <c r="F22" s="13" t="s">
        <v>39</v>
      </c>
    </row>
    <row r="25" spans="1:7" ht="16.5" thickBot="1" x14ac:dyDescent="0.3">
      <c r="A25" t="s">
        <v>32</v>
      </c>
    </row>
    <row r="26" spans="1:7" ht="16.5" thickBot="1" x14ac:dyDescent="0.3">
      <c r="B26" s="26" t="s">
        <v>26</v>
      </c>
      <c r="C26" s="26" t="s">
        <v>27</v>
      </c>
      <c r="D26" s="26" t="s">
        <v>33</v>
      </c>
      <c r="E26" s="26" t="s">
        <v>34</v>
      </c>
      <c r="F26" s="26" t="s">
        <v>35</v>
      </c>
      <c r="G26" s="26" t="s">
        <v>36</v>
      </c>
    </row>
    <row r="27" spans="1:7" x14ac:dyDescent="0.25">
      <c r="B27" s="15" t="s">
        <v>399</v>
      </c>
      <c r="C27" s="15" t="s">
        <v>11</v>
      </c>
      <c r="D27" s="17">
        <v>0</v>
      </c>
      <c r="E27" s="15" t="s">
        <v>400</v>
      </c>
      <c r="F27" s="15" t="s">
        <v>43</v>
      </c>
      <c r="G27" s="15">
        <v>0</v>
      </c>
    </row>
    <row r="28" spans="1:7" x14ac:dyDescent="0.25">
      <c r="B28" s="15" t="s">
        <v>401</v>
      </c>
      <c r="C28" s="15" t="s">
        <v>11</v>
      </c>
      <c r="D28" s="17">
        <v>6</v>
      </c>
      <c r="E28" s="15" t="s">
        <v>402</v>
      </c>
      <c r="F28" s="15" t="s">
        <v>163</v>
      </c>
      <c r="G28" s="15">
        <v>2</v>
      </c>
    </row>
    <row r="29" spans="1:7" x14ac:dyDescent="0.25">
      <c r="B29" s="15" t="s">
        <v>403</v>
      </c>
      <c r="C29" s="15" t="s">
        <v>11</v>
      </c>
      <c r="D29" s="17">
        <v>18</v>
      </c>
      <c r="E29" s="15" t="s">
        <v>404</v>
      </c>
      <c r="F29" s="15" t="s">
        <v>43</v>
      </c>
      <c r="G29" s="17">
        <v>0</v>
      </c>
    </row>
    <row r="30" spans="1:7" ht="16.5" thickBot="1" x14ac:dyDescent="0.3">
      <c r="B30" s="13" t="s">
        <v>405</v>
      </c>
      <c r="C30" s="13" t="s">
        <v>11</v>
      </c>
      <c r="D30" s="16">
        <v>-3</v>
      </c>
      <c r="E30" s="13" t="s">
        <v>406</v>
      </c>
      <c r="F30" s="13" t="s">
        <v>163</v>
      </c>
      <c r="G30" s="13">
        <v>12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1" workbookViewId="0">
      <selection activeCell="H32" sqref="H32"/>
    </sheetView>
  </sheetViews>
  <sheetFormatPr defaultRowHeight="15.75" x14ac:dyDescent="0.25"/>
  <cols>
    <col min="1" max="1" width="2.28515625" customWidth="1"/>
    <col min="2" max="3" width="7" customWidth="1"/>
    <col min="4" max="4" width="16.42578125" bestFit="1" customWidth="1"/>
    <col min="5" max="5" width="15.28515625" bestFit="1" customWidth="1"/>
    <col min="6" max="6" width="11.85546875" customWidth="1"/>
    <col min="7" max="7" width="6.85546875" customWidth="1"/>
  </cols>
  <sheetData>
    <row r="1" spans="1:5" x14ac:dyDescent="0.25">
      <c r="A1" s="12" t="s">
        <v>14</v>
      </c>
    </row>
    <row r="2" spans="1:5" x14ac:dyDescent="0.25">
      <c r="A2" s="12" t="s">
        <v>15</v>
      </c>
    </row>
    <row r="3" spans="1:5" x14ac:dyDescent="0.25">
      <c r="A3" s="12" t="s">
        <v>410</v>
      </c>
    </row>
    <row r="4" spans="1:5" x14ac:dyDescent="0.25">
      <c r="A4" s="12" t="s">
        <v>17</v>
      </c>
    </row>
    <row r="5" spans="1:5" x14ac:dyDescent="0.25">
      <c r="A5" s="12" t="s">
        <v>18</v>
      </c>
    </row>
    <row r="6" spans="1:5" x14ac:dyDescent="0.25">
      <c r="A6" s="12"/>
      <c r="B6" t="s">
        <v>19</v>
      </c>
    </row>
    <row r="7" spans="1:5" x14ac:dyDescent="0.25">
      <c r="A7" s="12"/>
      <c r="B7" t="s">
        <v>116</v>
      </c>
    </row>
    <row r="8" spans="1:5" x14ac:dyDescent="0.25">
      <c r="A8" s="12"/>
      <c r="B8" t="s">
        <v>21</v>
      </c>
    </row>
    <row r="9" spans="1:5" x14ac:dyDescent="0.25">
      <c r="A9" s="12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6.5" thickBot="1" x14ac:dyDescent="0.3">
      <c r="A14" t="s">
        <v>76</v>
      </c>
    </row>
    <row r="15" spans="1:5" ht="16.5" thickBot="1" x14ac:dyDescent="0.3">
      <c r="B15" s="26" t="s">
        <v>26</v>
      </c>
      <c r="C15" s="26" t="s">
        <v>27</v>
      </c>
      <c r="D15" s="26" t="s">
        <v>28</v>
      </c>
      <c r="E15" s="26" t="s">
        <v>29</v>
      </c>
    </row>
    <row r="16" spans="1:5" ht="16.5" thickBot="1" x14ac:dyDescent="0.3">
      <c r="B16" s="13" t="s">
        <v>411</v>
      </c>
      <c r="C16" s="13" t="s">
        <v>5</v>
      </c>
      <c r="D16" s="16">
        <v>100</v>
      </c>
      <c r="E16" s="16">
        <v>500</v>
      </c>
    </row>
    <row r="19" spans="1:7" ht="16.5" thickBot="1" x14ac:dyDescent="0.3">
      <c r="A19" t="s">
        <v>30</v>
      </c>
    </row>
    <row r="20" spans="1:7" ht="16.5" thickBot="1" x14ac:dyDescent="0.3">
      <c r="B20" s="26" t="s">
        <v>26</v>
      </c>
      <c r="C20" s="26" t="s">
        <v>27</v>
      </c>
      <c r="D20" s="26" t="s">
        <v>28</v>
      </c>
      <c r="E20" s="26" t="s">
        <v>29</v>
      </c>
      <c r="F20" s="26" t="s">
        <v>31</v>
      </c>
    </row>
    <row r="21" spans="1:7" x14ac:dyDescent="0.25">
      <c r="B21" s="15" t="s">
        <v>412</v>
      </c>
      <c r="C21" s="15" t="s">
        <v>241</v>
      </c>
      <c r="D21" s="17">
        <v>6</v>
      </c>
      <c r="E21" s="17">
        <v>50</v>
      </c>
      <c r="F21" s="15" t="s">
        <v>39</v>
      </c>
    </row>
    <row r="22" spans="1:7" ht="16.5" thickBot="1" x14ac:dyDescent="0.3">
      <c r="B22" s="13" t="s">
        <v>413</v>
      </c>
      <c r="C22" s="13" t="s">
        <v>243</v>
      </c>
      <c r="D22" s="16">
        <v>2</v>
      </c>
      <c r="E22" s="16">
        <v>0</v>
      </c>
      <c r="F22" s="13" t="s">
        <v>39</v>
      </c>
    </row>
    <row r="25" spans="1:7" ht="16.5" thickBot="1" x14ac:dyDescent="0.3">
      <c r="A25" t="s">
        <v>32</v>
      </c>
    </row>
    <row r="26" spans="1:7" ht="16.5" thickBot="1" x14ac:dyDescent="0.3">
      <c r="B26" s="26" t="s">
        <v>26</v>
      </c>
      <c r="C26" s="26" t="s">
        <v>27</v>
      </c>
      <c r="D26" s="26" t="s">
        <v>33</v>
      </c>
      <c r="E26" s="26" t="s">
        <v>34</v>
      </c>
      <c r="F26" s="26" t="s">
        <v>35</v>
      </c>
      <c r="G26" s="26" t="s">
        <v>36</v>
      </c>
    </row>
    <row r="27" spans="1:7" x14ac:dyDescent="0.25">
      <c r="B27" s="15" t="s">
        <v>414</v>
      </c>
      <c r="C27" s="15" t="s">
        <v>11</v>
      </c>
      <c r="D27" s="17">
        <v>50</v>
      </c>
      <c r="E27" s="15" t="s">
        <v>415</v>
      </c>
      <c r="F27" s="15" t="s">
        <v>43</v>
      </c>
      <c r="G27" s="15">
        <v>0</v>
      </c>
    </row>
    <row r="28" spans="1:7" x14ac:dyDescent="0.25">
      <c r="B28" s="15" t="s">
        <v>416</v>
      </c>
      <c r="C28" s="15" t="s">
        <v>11</v>
      </c>
      <c r="D28" s="17">
        <v>50</v>
      </c>
      <c r="E28" s="15" t="s">
        <v>417</v>
      </c>
      <c r="F28" s="15" t="s">
        <v>163</v>
      </c>
      <c r="G28" s="17">
        <v>30</v>
      </c>
    </row>
    <row r="29" spans="1:7" ht="16.5" thickBot="1" x14ac:dyDescent="0.3">
      <c r="B29" s="13" t="s">
        <v>418</v>
      </c>
      <c r="C29" s="13" t="s">
        <v>419</v>
      </c>
      <c r="D29" s="16">
        <v>0</v>
      </c>
      <c r="E29" s="13" t="s">
        <v>420</v>
      </c>
      <c r="F29" s="13" t="s">
        <v>163</v>
      </c>
      <c r="G29" s="13">
        <v>40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7" workbookViewId="0"/>
  </sheetViews>
  <sheetFormatPr defaultRowHeight="15.75" x14ac:dyDescent="0.25"/>
  <cols>
    <col min="1" max="1" width="2.28515625" customWidth="1"/>
    <col min="2" max="3" width="7" customWidth="1"/>
    <col min="4" max="4" width="16.42578125" bestFit="1" customWidth="1"/>
    <col min="5" max="5" width="15.28515625" bestFit="1" customWidth="1"/>
    <col min="6" max="6" width="11.85546875" customWidth="1"/>
    <col min="7" max="7" width="6.85546875" customWidth="1"/>
  </cols>
  <sheetData>
    <row r="1" spans="1:5" x14ac:dyDescent="0.25">
      <c r="A1" s="12" t="s">
        <v>14</v>
      </c>
    </row>
    <row r="2" spans="1:5" x14ac:dyDescent="0.25">
      <c r="A2" s="12" t="s">
        <v>15</v>
      </c>
    </row>
    <row r="3" spans="1:5" x14ac:dyDescent="0.25">
      <c r="A3" s="12" t="s">
        <v>423</v>
      </c>
    </row>
    <row r="4" spans="1:5" x14ac:dyDescent="0.25">
      <c r="A4" s="12" t="s">
        <v>17</v>
      </c>
    </row>
    <row r="5" spans="1:5" x14ac:dyDescent="0.25">
      <c r="A5" s="12" t="s">
        <v>18</v>
      </c>
    </row>
    <row r="6" spans="1:5" x14ac:dyDescent="0.25">
      <c r="A6" s="12"/>
      <c r="B6" t="s">
        <v>19</v>
      </c>
    </row>
    <row r="7" spans="1:5" x14ac:dyDescent="0.25">
      <c r="A7" s="12"/>
      <c r="B7" t="s">
        <v>131</v>
      </c>
    </row>
    <row r="8" spans="1:5" x14ac:dyDescent="0.25">
      <c r="A8" s="12"/>
      <c r="B8" t="s">
        <v>154</v>
      </c>
    </row>
    <row r="9" spans="1:5" x14ac:dyDescent="0.25">
      <c r="A9" s="12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6.5" thickBot="1" x14ac:dyDescent="0.3">
      <c r="A14" t="s">
        <v>25</v>
      </c>
    </row>
    <row r="15" spans="1:5" ht="16.5" thickBot="1" x14ac:dyDescent="0.3">
      <c r="B15" s="26" t="s">
        <v>26</v>
      </c>
      <c r="C15" s="26" t="s">
        <v>27</v>
      </c>
      <c r="D15" s="26" t="s">
        <v>28</v>
      </c>
      <c r="E15" s="26" t="s">
        <v>29</v>
      </c>
    </row>
    <row r="16" spans="1:5" ht="16.5" thickBot="1" x14ac:dyDescent="0.3">
      <c r="B16" s="13" t="s">
        <v>424</v>
      </c>
      <c r="C16" s="13" t="s">
        <v>5</v>
      </c>
      <c r="D16" s="16">
        <v>0</v>
      </c>
      <c r="E16" s="16">
        <v>69</v>
      </c>
    </row>
    <row r="19" spans="1:7" ht="16.5" thickBot="1" x14ac:dyDescent="0.3">
      <c r="A19" t="s">
        <v>30</v>
      </c>
    </row>
    <row r="20" spans="1:7" ht="16.5" thickBot="1" x14ac:dyDescent="0.3">
      <c r="B20" s="26" t="s">
        <v>26</v>
      </c>
      <c r="C20" s="26" t="s">
        <v>27</v>
      </c>
      <c r="D20" s="26" t="s">
        <v>28</v>
      </c>
      <c r="E20" s="26" t="s">
        <v>29</v>
      </c>
      <c r="F20" s="26" t="s">
        <v>31</v>
      </c>
    </row>
    <row r="21" spans="1:7" x14ac:dyDescent="0.25">
      <c r="B21" s="15" t="s">
        <v>425</v>
      </c>
      <c r="C21" s="15" t="s">
        <v>241</v>
      </c>
      <c r="D21" s="17">
        <v>0</v>
      </c>
      <c r="E21" s="17">
        <v>5</v>
      </c>
      <c r="F21" s="15" t="s">
        <v>39</v>
      </c>
    </row>
    <row r="22" spans="1:7" ht="16.5" thickBot="1" x14ac:dyDescent="0.3">
      <c r="B22" s="13" t="s">
        <v>426</v>
      </c>
      <c r="C22" s="13" t="s">
        <v>243</v>
      </c>
      <c r="D22" s="16">
        <v>0</v>
      </c>
      <c r="E22" s="16">
        <v>1.5</v>
      </c>
      <c r="F22" s="13" t="s">
        <v>39</v>
      </c>
    </row>
    <row r="25" spans="1:7" ht="16.5" thickBot="1" x14ac:dyDescent="0.3">
      <c r="A25" t="s">
        <v>32</v>
      </c>
    </row>
    <row r="26" spans="1:7" ht="16.5" thickBot="1" x14ac:dyDescent="0.3">
      <c r="B26" s="26" t="s">
        <v>26</v>
      </c>
      <c r="C26" s="26" t="s">
        <v>27</v>
      </c>
      <c r="D26" s="26" t="s">
        <v>33</v>
      </c>
      <c r="E26" s="26" t="s">
        <v>34</v>
      </c>
      <c r="F26" s="26" t="s">
        <v>35</v>
      </c>
      <c r="G26" s="26" t="s">
        <v>36</v>
      </c>
    </row>
    <row r="27" spans="1:7" x14ac:dyDescent="0.25">
      <c r="B27" s="15" t="s">
        <v>427</v>
      </c>
      <c r="C27" s="15" t="s">
        <v>11</v>
      </c>
      <c r="D27" s="17">
        <v>16</v>
      </c>
      <c r="E27" s="15" t="s">
        <v>428</v>
      </c>
      <c r="F27" s="15" t="s">
        <v>43</v>
      </c>
      <c r="G27" s="15">
        <v>0</v>
      </c>
    </row>
    <row r="28" spans="1:7" x14ac:dyDescent="0.25">
      <c r="B28" s="15" t="s">
        <v>429</v>
      </c>
      <c r="C28" s="15" t="s">
        <v>11</v>
      </c>
      <c r="D28" s="17">
        <v>29.5</v>
      </c>
      <c r="E28" s="15" t="s">
        <v>430</v>
      </c>
      <c r="F28" s="15" t="s">
        <v>163</v>
      </c>
      <c r="G28" s="17">
        <v>14.5</v>
      </c>
    </row>
    <row r="29" spans="1:7" ht="16.5" thickBot="1" x14ac:dyDescent="0.3">
      <c r="B29" s="13" t="s">
        <v>431</v>
      </c>
      <c r="C29" s="13" t="s">
        <v>419</v>
      </c>
      <c r="D29" s="16">
        <v>5</v>
      </c>
      <c r="E29" s="13" t="s">
        <v>432</v>
      </c>
      <c r="F29" s="13" t="s">
        <v>43</v>
      </c>
      <c r="G29" s="13">
        <v>0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0" workbookViewId="0"/>
  </sheetViews>
  <sheetFormatPr defaultRowHeight="15.75" x14ac:dyDescent="0.25"/>
  <cols>
    <col min="1" max="1" width="2.28515625" customWidth="1"/>
    <col min="2" max="2" width="8" customWidth="1"/>
    <col min="3" max="3" width="12" customWidth="1"/>
    <col min="4" max="4" width="16.42578125" bestFit="1" customWidth="1"/>
    <col min="5" max="5" width="17.5703125" bestFit="1" customWidth="1"/>
    <col min="6" max="6" width="11.85546875" customWidth="1"/>
    <col min="7" max="7" width="6.85546875" customWidth="1"/>
  </cols>
  <sheetData>
    <row r="1" spans="1:5" x14ac:dyDescent="0.25">
      <c r="A1" s="12" t="s">
        <v>14</v>
      </c>
    </row>
    <row r="2" spans="1:5" x14ac:dyDescent="0.25">
      <c r="A2" s="12" t="s">
        <v>15</v>
      </c>
    </row>
    <row r="3" spans="1:5" x14ac:dyDescent="0.25">
      <c r="A3" s="12" t="s">
        <v>439</v>
      </c>
    </row>
    <row r="4" spans="1:5" x14ac:dyDescent="0.25">
      <c r="A4" s="12" t="s">
        <v>17</v>
      </c>
    </row>
    <row r="5" spans="1:5" x14ac:dyDescent="0.25">
      <c r="A5" s="12" t="s">
        <v>18</v>
      </c>
    </row>
    <row r="6" spans="1:5" x14ac:dyDescent="0.25">
      <c r="A6" s="12"/>
      <c r="B6" t="s">
        <v>19</v>
      </c>
    </row>
    <row r="7" spans="1:5" x14ac:dyDescent="0.25">
      <c r="A7" s="12"/>
      <c r="B7" t="s">
        <v>116</v>
      </c>
    </row>
    <row r="8" spans="1:5" x14ac:dyDescent="0.25">
      <c r="A8" s="12"/>
      <c r="B8" t="s">
        <v>154</v>
      </c>
    </row>
    <row r="9" spans="1:5" x14ac:dyDescent="0.25">
      <c r="A9" s="12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6.5" thickBot="1" x14ac:dyDescent="0.3">
      <c r="A14" t="s">
        <v>25</v>
      </c>
    </row>
    <row r="15" spans="1:5" ht="16.5" thickBot="1" x14ac:dyDescent="0.3">
      <c r="B15" s="35" t="s">
        <v>26</v>
      </c>
      <c r="C15" s="35" t="s">
        <v>27</v>
      </c>
      <c r="D15" s="35" t="s">
        <v>28</v>
      </c>
      <c r="E15" s="35" t="s">
        <v>29</v>
      </c>
    </row>
    <row r="16" spans="1:5" ht="16.5" thickBot="1" x14ac:dyDescent="0.3">
      <c r="B16" s="13" t="s">
        <v>440</v>
      </c>
      <c r="C16" s="13" t="s">
        <v>5</v>
      </c>
      <c r="D16" s="16">
        <v>130</v>
      </c>
      <c r="E16" s="16">
        <v>130</v>
      </c>
    </row>
    <row r="19" spans="1:7" ht="16.5" thickBot="1" x14ac:dyDescent="0.3">
      <c r="A19" t="s">
        <v>30</v>
      </c>
    </row>
    <row r="20" spans="1:7" ht="16.5" thickBot="1" x14ac:dyDescent="0.3">
      <c r="B20" s="35" t="s">
        <v>26</v>
      </c>
      <c r="C20" s="35" t="s">
        <v>27</v>
      </c>
      <c r="D20" s="35" t="s">
        <v>28</v>
      </c>
      <c r="E20" s="35" t="s">
        <v>29</v>
      </c>
      <c r="F20" s="35" t="s">
        <v>31</v>
      </c>
    </row>
    <row r="21" spans="1:7" x14ac:dyDescent="0.25">
      <c r="B21" s="15" t="s">
        <v>441</v>
      </c>
      <c r="C21" s="15" t="s">
        <v>436</v>
      </c>
      <c r="D21" s="17">
        <v>9</v>
      </c>
      <c r="E21" s="17">
        <v>9</v>
      </c>
      <c r="F21" s="15" t="s">
        <v>39</v>
      </c>
    </row>
    <row r="22" spans="1:7" ht="16.5" thickBot="1" x14ac:dyDescent="0.3">
      <c r="B22" s="13" t="s">
        <v>442</v>
      </c>
      <c r="C22" s="13" t="s">
        <v>437</v>
      </c>
      <c r="D22" s="16">
        <v>10</v>
      </c>
      <c r="E22" s="16">
        <v>10</v>
      </c>
      <c r="F22" s="13" t="s">
        <v>39</v>
      </c>
    </row>
    <row r="25" spans="1:7" ht="16.5" thickBot="1" x14ac:dyDescent="0.3">
      <c r="A25" t="s">
        <v>32</v>
      </c>
    </row>
    <row r="26" spans="1:7" ht="16.5" thickBot="1" x14ac:dyDescent="0.3">
      <c r="B26" s="35" t="s">
        <v>26</v>
      </c>
      <c r="C26" s="35" t="s">
        <v>27</v>
      </c>
      <c r="D26" s="35" t="s">
        <v>33</v>
      </c>
      <c r="E26" s="35" t="s">
        <v>34</v>
      </c>
      <c r="F26" s="35" t="s">
        <v>35</v>
      </c>
      <c r="G26" s="35" t="s">
        <v>36</v>
      </c>
    </row>
    <row r="27" spans="1:7" x14ac:dyDescent="0.25">
      <c r="B27" s="15" t="s">
        <v>443</v>
      </c>
      <c r="C27" s="15" t="s">
        <v>11</v>
      </c>
      <c r="D27" s="17">
        <v>9</v>
      </c>
      <c r="E27" s="15" t="s">
        <v>444</v>
      </c>
      <c r="F27" s="15" t="s">
        <v>43</v>
      </c>
      <c r="G27" s="15">
        <v>0</v>
      </c>
    </row>
    <row r="28" spans="1:7" x14ac:dyDescent="0.25">
      <c r="B28" s="15" t="s">
        <v>445</v>
      </c>
      <c r="C28" s="15" t="s">
        <v>11</v>
      </c>
      <c r="D28" s="17">
        <v>145</v>
      </c>
      <c r="E28" s="15" t="s">
        <v>446</v>
      </c>
      <c r="F28" s="15" t="s">
        <v>163</v>
      </c>
      <c r="G28" s="17">
        <v>70</v>
      </c>
    </row>
    <row r="29" spans="1:7" ht="16.5" thickBot="1" x14ac:dyDescent="0.3">
      <c r="B29" s="13" t="s">
        <v>447</v>
      </c>
      <c r="C29" s="13" t="s">
        <v>448</v>
      </c>
      <c r="D29" s="16">
        <v>12</v>
      </c>
      <c r="E29" s="13" t="s">
        <v>449</v>
      </c>
      <c r="F29" s="13" t="s">
        <v>43</v>
      </c>
      <c r="G29" s="13">
        <v>0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J21" sqref="J21"/>
    </sheetView>
  </sheetViews>
  <sheetFormatPr defaultRowHeight="15.75" x14ac:dyDescent="0.25"/>
  <cols>
    <col min="1" max="1" width="2.28515625" customWidth="1"/>
    <col min="2" max="2" width="8" bestFit="1" customWidth="1"/>
    <col min="3" max="3" width="12" bestFit="1" customWidth="1"/>
    <col min="4" max="4" width="7.140625" customWidth="1"/>
    <col min="5" max="5" width="13" bestFit="1" customWidth="1"/>
    <col min="6" max="6" width="12.5703125" bestFit="1" customWidth="1"/>
    <col min="7" max="7" width="11.42578125" bestFit="1" customWidth="1"/>
    <col min="8" max="8" width="13" bestFit="1" customWidth="1"/>
  </cols>
  <sheetData>
    <row r="1" spans="1:8" x14ac:dyDescent="0.25">
      <c r="A1" s="12" t="s">
        <v>450</v>
      </c>
    </row>
    <row r="2" spans="1:8" x14ac:dyDescent="0.25">
      <c r="A2" s="12" t="s">
        <v>15</v>
      </c>
    </row>
    <row r="3" spans="1:8" x14ac:dyDescent="0.25">
      <c r="A3" s="12" t="s">
        <v>439</v>
      </c>
    </row>
    <row r="6" spans="1:8" ht="16.5" thickBot="1" x14ac:dyDescent="0.3">
      <c r="A6" t="s">
        <v>30</v>
      </c>
    </row>
    <row r="7" spans="1:8" x14ac:dyDescent="0.25">
      <c r="B7" s="36"/>
      <c r="C7" s="36"/>
      <c r="D7" s="36" t="s">
        <v>451</v>
      </c>
      <c r="E7" s="36" t="s">
        <v>453</v>
      </c>
      <c r="F7" s="36" t="s">
        <v>455</v>
      </c>
      <c r="G7" s="36" t="s">
        <v>457</v>
      </c>
      <c r="H7" s="36" t="s">
        <v>457</v>
      </c>
    </row>
    <row r="8" spans="1:8" ht="16.5" thickBot="1" x14ac:dyDescent="0.3">
      <c r="B8" s="37" t="s">
        <v>26</v>
      </c>
      <c r="C8" s="37" t="s">
        <v>27</v>
      </c>
      <c r="D8" s="38" t="s">
        <v>452</v>
      </c>
      <c r="E8" s="38" t="s">
        <v>454</v>
      </c>
      <c r="F8" s="38" t="s">
        <v>456</v>
      </c>
      <c r="G8" s="38" t="s">
        <v>458</v>
      </c>
      <c r="H8" s="38" t="s">
        <v>459</v>
      </c>
    </row>
    <row r="9" spans="1:8" x14ac:dyDescent="0.25">
      <c r="B9" s="15" t="s">
        <v>441</v>
      </c>
      <c r="C9" s="15" t="s">
        <v>436</v>
      </c>
      <c r="D9" s="15">
        <v>9</v>
      </c>
      <c r="E9" s="15">
        <v>0</v>
      </c>
      <c r="F9" s="15">
        <v>10</v>
      </c>
      <c r="G9" s="15">
        <v>1E+30</v>
      </c>
      <c r="H9" s="15">
        <v>12.666666666666664</v>
      </c>
    </row>
    <row r="10" spans="1:8" ht="16.5" thickBot="1" x14ac:dyDescent="0.3">
      <c r="B10" s="13" t="s">
        <v>442</v>
      </c>
      <c r="C10" s="13" t="s">
        <v>437</v>
      </c>
      <c r="D10" s="13">
        <v>10</v>
      </c>
      <c r="E10" s="13">
        <v>0</v>
      </c>
      <c r="F10" s="13">
        <v>4</v>
      </c>
      <c r="G10" s="13">
        <v>1E+30</v>
      </c>
      <c r="H10" s="13">
        <v>18.999999999999996</v>
      </c>
    </row>
    <row r="12" spans="1:8" ht="16.5" thickBot="1" x14ac:dyDescent="0.3">
      <c r="A12" t="s">
        <v>32</v>
      </c>
    </row>
    <row r="13" spans="1:8" x14ac:dyDescent="0.25">
      <c r="B13" s="36"/>
      <c r="C13" s="36"/>
      <c r="D13" s="36" t="s">
        <v>451</v>
      </c>
      <c r="E13" s="36" t="s">
        <v>460</v>
      </c>
      <c r="F13" s="36" t="s">
        <v>462</v>
      </c>
      <c r="G13" s="36" t="s">
        <v>457</v>
      </c>
      <c r="H13" s="36" t="s">
        <v>457</v>
      </c>
    </row>
    <row r="14" spans="1:8" ht="16.5" thickBot="1" x14ac:dyDescent="0.3">
      <c r="B14" s="37" t="s">
        <v>26</v>
      </c>
      <c r="C14" s="37" t="s">
        <v>27</v>
      </c>
      <c r="D14" s="38" t="s">
        <v>452</v>
      </c>
      <c r="E14" s="38" t="s">
        <v>461</v>
      </c>
      <c r="F14" s="38" t="s">
        <v>463</v>
      </c>
      <c r="G14" s="38" t="s">
        <v>458</v>
      </c>
      <c r="H14" s="38" t="s">
        <v>459</v>
      </c>
    </row>
    <row r="15" spans="1:8" x14ac:dyDescent="0.25">
      <c r="B15" s="15" t="s">
        <v>443</v>
      </c>
      <c r="C15" s="15" t="s">
        <v>11</v>
      </c>
      <c r="D15" s="15">
        <v>9</v>
      </c>
      <c r="E15" s="15">
        <v>12.666666666666664</v>
      </c>
      <c r="F15" s="15">
        <v>9</v>
      </c>
      <c r="G15" s="15">
        <v>1E+30</v>
      </c>
      <c r="H15" s="15">
        <v>6</v>
      </c>
    </row>
    <row r="16" spans="1:8" x14ac:dyDescent="0.25">
      <c r="B16" s="15" t="s">
        <v>445</v>
      </c>
      <c r="C16" s="15" t="s">
        <v>11</v>
      </c>
      <c r="D16" s="15">
        <v>145</v>
      </c>
      <c r="E16" s="15">
        <v>0</v>
      </c>
      <c r="F16" s="15">
        <v>75</v>
      </c>
      <c r="G16" s="15">
        <v>70</v>
      </c>
      <c r="H16" s="15">
        <v>1E+30</v>
      </c>
    </row>
    <row r="17" spans="2:8" ht="16.5" thickBot="1" x14ac:dyDescent="0.3">
      <c r="B17" s="13" t="s">
        <v>447</v>
      </c>
      <c r="C17" s="13" t="s">
        <v>448</v>
      </c>
      <c r="D17" s="13">
        <v>12</v>
      </c>
      <c r="E17" s="13">
        <v>1.333333333333333</v>
      </c>
      <c r="F17" s="13">
        <v>12</v>
      </c>
      <c r="G17" s="13">
        <v>1E+30</v>
      </c>
      <c r="H17" s="13">
        <v>21.000000000000004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opLeftCell="A11" workbookViewId="0"/>
  </sheetViews>
  <sheetFormatPr defaultRowHeight="15.75" x14ac:dyDescent="0.25"/>
  <cols>
    <col min="1" max="1" width="2.28515625" customWidth="1"/>
    <col min="2" max="2" width="7.42578125" customWidth="1"/>
    <col min="3" max="3" width="38.5703125" bestFit="1" customWidth="1"/>
    <col min="4" max="4" width="16.42578125" bestFit="1" customWidth="1"/>
    <col min="5" max="5" width="16.28515625" bestFit="1" customWidth="1"/>
    <col min="6" max="6" width="11.85546875" customWidth="1"/>
    <col min="7" max="7" width="6.85546875" customWidth="1"/>
  </cols>
  <sheetData>
    <row r="1" spans="1:5" x14ac:dyDescent="0.25">
      <c r="A1" s="12" t="s">
        <v>14</v>
      </c>
    </row>
    <row r="2" spans="1:5" x14ac:dyDescent="0.25">
      <c r="A2" s="12" t="s">
        <v>15</v>
      </c>
    </row>
    <row r="3" spans="1:5" x14ac:dyDescent="0.25">
      <c r="A3" s="12" t="s">
        <v>472</v>
      </c>
    </row>
    <row r="4" spans="1:5" x14ac:dyDescent="0.25">
      <c r="A4" s="12" t="s">
        <v>17</v>
      </c>
    </row>
    <row r="5" spans="1:5" x14ac:dyDescent="0.25">
      <c r="A5" s="12" t="s">
        <v>18</v>
      </c>
    </row>
    <row r="6" spans="1:5" x14ac:dyDescent="0.25">
      <c r="A6" s="12"/>
      <c r="B6" t="s">
        <v>19</v>
      </c>
    </row>
    <row r="7" spans="1:5" x14ac:dyDescent="0.25">
      <c r="A7" s="12"/>
      <c r="B7" t="s">
        <v>116</v>
      </c>
    </row>
    <row r="8" spans="1:5" x14ac:dyDescent="0.25">
      <c r="A8" s="12"/>
      <c r="B8" t="s">
        <v>473</v>
      </c>
    </row>
    <row r="9" spans="1:5" x14ac:dyDescent="0.25">
      <c r="A9" s="12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6.5" thickBot="1" x14ac:dyDescent="0.3">
      <c r="A14" t="s">
        <v>25</v>
      </c>
    </row>
    <row r="15" spans="1:5" ht="16.5" thickBot="1" x14ac:dyDescent="0.3">
      <c r="B15" s="39" t="s">
        <v>26</v>
      </c>
      <c r="C15" s="39" t="s">
        <v>27</v>
      </c>
      <c r="D15" s="39" t="s">
        <v>28</v>
      </c>
      <c r="E15" s="39" t="s">
        <v>29</v>
      </c>
    </row>
    <row r="16" spans="1:5" ht="16.5" thickBot="1" x14ac:dyDescent="0.3">
      <c r="B16" s="13" t="s">
        <v>474</v>
      </c>
      <c r="C16" s="13" t="s">
        <v>475</v>
      </c>
      <c r="D16" s="16">
        <v>0</v>
      </c>
      <c r="E16" s="16">
        <v>1750</v>
      </c>
    </row>
    <row r="19" spans="1:7" ht="16.5" thickBot="1" x14ac:dyDescent="0.3">
      <c r="A19" t="s">
        <v>30</v>
      </c>
    </row>
    <row r="20" spans="1:7" ht="16.5" thickBot="1" x14ac:dyDescent="0.3">
      <c r="B20" s="39" t="s">
        <v>26</v>
      </c>
      <c r="C20" s="39" t="s">
        <v>27</v>
      </c>
      <c r="D20" s="39" t="s">
        <v>28</v>
      </c>
      <c r="E20" s="39" t="s">
        <v>29</v>
      </c>
      <c r="F20" s="39" t="s">
        <v>31</v>
      </c>
    </row>
    <row r="21" spans="1:7" x14ac:dyDescent="0.25">
      <c r="B21" s="15" t="s">
        <v>476</v>
      </c>
      <c r="C21" s="15" t="s">
        <v>477</v>
      </c>
      <c r="D21" s="17">
        <v>0</v>
      </c>
      <c r="E21" s="17">
        <v>3.5000000000000009</v>
      </c>
      <c r="F21" s="15" t="s">
        <v>39</v>
      </c>
    </row>
    <row r="22" spans="1:7" ht="16.5" thickBot="1" x14ac:dyDescent="0.3">
      <c r="B22" s="13" t="s">
        <v>478</v>
      </c>
      <c r="C22" s="13" t="s">
        <v>479</v>
      </c>
      <c r="D22" s="16">
        <v>0</v>
      </c>
      <c r="E22" s="16">
        <v>1.9999999999999998</v>
      </c>
      <c r="F22" s="13" t="s">
        <v>39</v>
      </c>
    </row>
    <row r="25" spans="1:7" ht="16.5" thickBot="1" x14ac:dyDescent="0.3">
      <c r="A25" t="s">
        <v>32</v>
      </c>
    </row>
    <row r="26" spans="1:7" ht="16.5" thickBot="1" x14ac:dyDescent="0.3">
      <c r="B26" s="39" t="s">
        <v>26</v>
      </c>
      <c r="C26" s="39" t="s">
        <v>27</v>
      </c>
      <c r="D26" s="39" t="s">
        <v>33</v>
      </c>
      <c r="E26" s="39" t="s">
        <v>34</v>
      </c>
      <c r="F26" s="39" t="s">
        <v>35</v>
      </c>
      <c r="G26" s="39" t="s">
        <v>36</v>
      </c>
    </row>
    <row r="27" spans="1:7" x14ac:dyDescent="0.25">
      <c r="B27" s="15" t="s">
        <v>480</v>
      </c>
      <c r="C27" s="15" t="s">
        <v>11</v>
      </c>
      <c r="D27" s="17">
        <v>90.000000000000014</v>
      </c>
      <c r="E27" s="15" t="s">
        <v>481</v>
      </c>
      <c r="F27" s="15" t="s">
        <v>43</v>
      </c>
      <c r="G27" s="15">
        <v>0</v>
      </c>
    </row>
    <row r="28" spans="1:7" x14ac:dyDescent="0.25">
      <c r="B28" s="15" t="s">
        <v>482</v>
      </c>
      <c r="C28" s="15" t="s">
        <v>483</v>
      </c>
      <c r="D28" s="17">
        <v>28</v>
      </c>
      <c r="E28" s="15" t="s">
        <v>484</v>
      </c>
      <c r="F28" s="15" t="s">
        <v>43</v>
      </c>
      <c r="G28" s="15">
        <v>0</v>
      </c>
    </row>
    <row r="29" spans="1:7" x14ac:dyDescent="0.25">
      <c r="B29" s="15" t="s">
        <v>485</v>
      </c>
      <c r="C29" s="15" t="s">
        <v>486</v>
      </c>
      <c r="D29" s="17">
        <v>5.5000000000000009</v>
      </c>
      <c r="E29" s="15" t="s">
        <v>487</v>
      </c>
      <c r="F29" s="15" t="s">
        <v>163</v>
      </c>
      <c r="G29" s="17">
        <v>4.5000000000000009</v>
      </c>
    </row>
    <row r="30" spans="1:7" ht="16.5" thickBot="1" x14ac:dyDescent="0.3">
      <c r="B30" s="13" t="s">
        <v>488</v>
      </c>
      <c r="C30" s="13" t="s">
        <v>124</v>
      </c>
      <c r="D30" s="16">
        <v>8.5000000000000036</v>
      </c>
      <c r="E30" s="13" t="s">
        <v>489</v>
      </c>
      <c r="F30" s="13" t="s">
        <v>163</v>
      </c>
      <c r="G30" s="16">
        <v>8.5000000000000036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G20" sqref="G20"/>
    </sheetView>
  </sheetViews>
  <sheetFormatPr defaultRowHeight="15.75" x14ac:dyDescent="0.25"/>
  <cols>
    <col min="1" max="1" width="2.28515625" customWidth="1"/>
    <col min="2" max="2" width="7.5703125" bestFit="1" customWidth="1"/>
    <col min="3" max="3" width="38.5703125" bestFit="1" customWidth="1"/>
    <col min="4" max="4" width="7.140625" customWidth="1"/>
    <col min="5" max="5" width="9.5703125" bestFit="1" customWidth="1"/>
    <col min="6" max="6" width="12.5703125" bestFit="1" customWidth="1"/>
    <col min="7" max="8" width="11.42578125" bestFit="1" customWidth="1"/>
  </cols>
  <sheetData>
    <row r="1" spans="1:8" x14ac:dyDescent="0.25">
      <c r="A1" s="12" t="s">
        <v>450</v>
      </c>
    </row>
    <row r="2" spans="1:8" x14ac:dyDescent="0.25">
      <c r="A2" s="12" t="s">
        <v>15</v>
      </c>
    </row>
    <row r="3" spans="1:8" x14ac:dyDescent="0.25">
      <c r="A3" s="12" t="s">
        <v>490</v>
      </c>
    </row>
    <row r="6" spans="1:8" ht="16.5" thickBot="1" x14ac:dyDescent="0.3">
      <c r="A6" t="s">
        <v>30</v>
      </c>
    </row>
    <row r="7" spans="1:8" x14ac:dyDescent="0.25">
      <c r="B7" s="40"/>
      <c r="C7" s="40"/>
      <c r="D7" s="40" t="s">
        <v>451</v>
      </c>
      <c r="E7" s="40" t="s">
        <v>453</v>
      </c>
      <c r="F7" s="40" t="s">
        <v>455</v>
      </c>
      <c r="G7" s="40" t="s">
        <v>457</v>
      </c>
      <c r="H7" s="40" t="s">
        <v>457</v>
      </c>
    </row>
    <row r="8" spans="1:8" ht="16.5" thickBot="1" x14ac:dyDescent="0.3">
      <c r="B8" s="41" t="s">
        <v>26</v>
      </c>
      <c r="C8" s="41" t="s">
        <v>27</v>
      </c>
      <c r="D8" s="42" t="s">
        <v>452</v>
      </c>
      <c r="E8" s="42" t="s">
        <v>454</v>
      </c>
      <c r="F8" s="42" t="s">
        <v>456</v>
      </c>
      <c r="G8" s="42" t="s">
        <v>458</v>
      </c>
      <c r="H8" s="42" t="s">
        <v>459</v>
      </c>
    </row>
    <row r="9" spans="1:8" x14ac:dyDescent="0.25">
      <c r="B9" s="15" t="s">
        <v>476</v>
      </c>
      <c r="C9" s="15" t="s">
        <v>477</v>
      </c>
      <c r="D9" s="15">
        <v>3.5000000000000009</v>
      </c>
      <c r="E9" s="15">
        <v>0</v>
      </c>
      <c r="F9" s="15">
        <v>300</v>
      </c>
      <c r="G9" s="15">
        <v>400</v>
      </c>
      <c r="H9" s="15">
        <v>100.00000000000004</v>
      </c>
    </row>
    <row r="10" spans="1:8" ht="16.5" thickBot="1" x14ac:dyDescent="0.3">
      <c r="B10" s="13" t="s">
        <v>478</v>
      </c>
      <c r="C10" s="13" t="s">
        <v>479</v>
      </c>
      <c r="D10" s="13">
        <v>1.9999999999999998</v>
      </c>
      <c r="E10" s="13">
        <v>0</v>
      </c>
      <c r="F10" s="13">
        <v>350</v>
      </c>
      <c r="G10" s="13">
        <v>175.00000000000011</v>
      </c>
      <c r="H10" s="13">
        <v>200</v>
      </c>
    </row>
    <row r="12" spans="1:8" ht="16.5" thickBot="1" x14ac:dyDescent="0.3">
      <c r="A12" t="s">
        <v>32</v>
      </c>
    </row>
    <row r="13" spans="1:8" x14ac:dyDescent="0.25">
      <c r="B13" s="40"/>
      <c r="C13" s="40"/>
      <c r="D13" s="40" t="s">
        <v>451</v>
      </c>
      <c r="E13" s="40" t="s">
        <v>460</v>
      </c>
      <c r="F13" s="40" t="s">
        <v>462</v>
      </c>
      <c r="G13" s="40" t="s">
        <v>457</v>
      </c>
      <c r="H13" s="40" t="s">
        <v>457</v>
      </c>
    </row>
    <row r="14" spans="1:8" ht="16.5" thickBot="1" x14ac:dyDescent="0.3">
      <c r="B14" s="41" t="s">
        <v>26</v>
      </c>
      <c r="C14" s="41" t="s">
        <v>27</v>
      </c>
      <c r="D14" s="42" t="s">
        <v>452</v>
      </c>
      <c r="E14" s="42" t="s">
        <v>461</v>
      </c>
      <c r="F14" s="42" t="s">
        <v>463</v>
      </c>
      <c r="G14" s="42" t="s">
        <v>458</v>
      </c>
      <c r="H14" s="42" t="s">
        <v>459</v>
      </c>
    </row>
    <row r="15" spans="1:8" x14ac:dyDescent="0.25">
      <c r="B15" s="15" t="s">
        <v>480</v>
      </c>
      <c r="C15" s="15" t="s">
        <v>11</v>
      </c>
      <c r="D15" s="15">
        <v>90.000000000000014</v>
      </c>
      <c r="E15" s="15">
        <v>7.0000000000000036</v>
      </c>
      <c r="F15" s="15">
        <v>90</v>
      </c>
      <c r="G15" s="15">
        <v>50</v>
      </c>
      <c r="H15" s="15">
        <v>34.000000000000007</v>
      </c>
    </row>
    <row r="16" spans="1:8" x14ac:dyDescent="0.25">
      <c r="B16" s="15" t="s">
        <v>482</v>
      </c>
      <c r="C16" s="15" t="s">
        <v>483</v>
      </c>
      <c r="D16" s="15">
        <v>28</v>
      </c>
      <c r="E16" s="15">
        <v>39.999999999999993</v>
      </c>
      <c r="F16" s="15">
        <v>28</v>
      </c>
      <c r="G16" s="15">
        <v>17.000000000000007</v>
      </c>
      <c r="H16" s="15">
        <v>10.000000000000002</v>
      </c>
    </row>
    <row r="17" spans="2:8" x14ac:dyDescent="0.25">
      <c r="B17" s="15" t="s">
        <v>485</v>
      </c>
      <c r="C17" s="15" t="s">
        <v>486</v>
      </c>
      <c r="D17" s="15">
        <v>5.5000000000000009</v>
      </c>
      <c r="E17" s="15">
        <v>0</v>
      </c>
      <c r="F17" s="15">
        <v>1</v>
      </c>
      <c r="G17" s="15">
        <v>4.5</v>
      </c>
      <c r="H17" s="15">
        <v>1E+30</v>
      </c>
    </row>
    <row r="18" spans="2:8" ht="16.5" thickBot="1" x14ac:dyDescent="0.3">
      <c r="B18" s="13" t="s">
        <v>488</v>
      </c>
      <c r="C18" s="13" t="s">
        <v>124</v>
      </c>
      <c r="D18" s="13">
        <v>8.5000000000000036</v>
      </c>
      <c r="E18" s="13">
        <v>0</v>
      </c>
      <c r="F18" s="13">
        <v>0</v>
      </c>
      <c r="G18" s="13">
        <v>8.5000000000000018</v>
      </c>
      <c r="H18" s="13">
        <v>1E+30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topLeftCell="A7" workbookViewId="0">
      <selection activeCell="J22" sqref="J22"/>
    </sheetView>
  </sheetViews>
  <sheetFormatPr defaultRowHeight="15.75" x14ac:dyDescent="0.25"/>
  <cols>
    <col min="1" max="1" width="2.28515625" customWidth="1"/>
    <col min="2" max="2" width="7.140625" customWidth="1"/>
    <col min="3" max="3" width="7" customWidth="1"/>
    <col min="4" max="4" width="16.42578125" bestFit="1" customWidth="1"/>
    <col min="5" max="5" width="15.85546875" bestFit="1" customWidth="1"/>
    <col min="6" max="6" width="8.42578125" bestFit="1" customWidth="1"/>
    <col min="7" max="7" width="6.85546875" customWidth="1"/>
  </cols>
  <sheetData>
    <row r="1" spans="1:5" x14ac:dyDescent="0.25">
      <c r="A1" s="12" t="s">
        <v>14</v>
      </c>
    </row>
    <row r="2" spans="1:5" x14ac:dyDescent="0.25">
      <c r="A2" s="12" t="s">
        <v>15</v>
      </c>
    </row>
    <row r="3" spans="1:5" x14ac:dyDescent="0.25">
      <c r="A3" s="12" t="s">
        <v>101</v>
      </c>
    </row>
    <row r="4" spans="1:5" x14ac:dyDescent="0.25">
      <c r="A4" s="12" t="s">
        <v>17</v>
      </c>
    </row>
    <row r="5" spans="1:5" x14ac:dyDescent="0.25">
      <c r="A5" s="12" t="s">
        <v>18</v>
      </c>
    </row>
    <row r="6" spans="1:5" x14ac:dyDescent="0.25">
      <c r="A6" s="12"/>
      <c r="B6" t="s">
        <v>19</v>
      </c>
    </row>
    <row r="7" spans="1:5" x14ac:dyDescent="0.25">
      <c r="A7" s="12"/>
      <c r="B7" t="s">
        <v>102</v>
      </c>
    </row>
    <row r="8" spans="1:5" x14ac:dyDescent="0.25">
      <c r="A8" s="12"/>
      <c r="B8" t="s">
        <v>103</v>
      </c>
    </row>
    <row r="9" spans="1:5" x14ac:dyDescent="0.25">
      <c r="A9" s="12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6.5" thickBot="1" x14ac:dyDescent="0.3">
      <c r="A14" t="s">
        <v>76</v>
      </c>
    </row>
    <row r="15" spans="1:5" ht="16.5" thickBot="1" x14ac:dyDescent="0.3">
      <c r="B15" s="19" t="s">
        <v>26</v>
      </c>
      <c r="C15" s="19" t="s">
        <v>27</v>
      </c>
      <c r="D15" s="19" t="s">
        <v>28</v>
      </c>
      <c r="E15" s="19" t="s">
        <v>29</v>
      </c>
    </row>
    <row r="16" spans="1:5" ht="16.5" thickBot="1" x14ac:dyDescent="0.3">
      <c r="B16" s="13" t="s">
        <v>77</v>
      </c>
      <c r="C16" s="13" t="s">
        <v>5</v>
      </c>
      <c r="D16" s="16">
        <v>148</v>
      </c>
      <c r="E16" s="16">
        <v>148</v>
      </c>
    </row>
    <row r="19" spans="1:7" ht="16.5" thickBot="1" x14ac:dyDescent="0.3">
      <c r="A19" t="s">
        <v>30</v>
      </c>
    </row>
    <row r="20" spans="1:7" ht="16.5" thickBot="1" x14ac:dyDescent="0.3">
      <c r="B20" s="19" t="s">
        <v>26</v>
      </c>
      <c r="C20" s="19" t="s">
        <v>27</v>
      </c>
      <c r="D20" s="19" t="s">
        <v>28</v>
      </c>
      <c r="E20" s="19" t="s">
        <v>29</v>
      </c>
      <c r="F20" s="19" t="s">
        <v>31</v>
      </c>
    </row>
    <row r="21" spans="1:7" x14ac:dyDescent="0.25">
      <c r="B21" s="15" t="s">
        <v>78</v>
      </c>
      <c r="C21" s="15" t="s">
        <v>58</v>
      </c>
      <c r="D21" s="17">
        <v>26</v>
      </c>
      <c r="E21" s="17">
        <v>26</v>
      </c>
      <c r="F21" s="15" t="s">
        <v>39</v>
      </c>
    </row>
    <row r="22" spans="1:7" x14ac:dyDescent="0.25">
      <c r="B22" s="15" t="s">
        <v>79</v>
      </c>
      <c r="C22" s="15" t="s">
        <v>60</v>
      </c>
      <c r="D22" s="17">
        <v>18</v>
      </c>
      <c r="E22" s="17">
        <v>18</v>
      </c>
      <c r="F22" s="15" t="s">
        <v>39</v>
      </c>
    </row>
    <row r="23" spans="1:7" x14ac:dyDescent="0.25">
      <c r="B23" s="15" t="s">
        <v>80</v>
      </c>
      <c r="C23" s="15" t="s">
        <v>62</v>
      </c>
      <c r="D23" s="17">
        <v>16</v>
      </c>
      <c r="E23" s="17">
        <v>16</v>
      </c>
      <c r="F23" s="15" t="s">
        <v>39</v>
      </c>
    </row>
    <row r="24" spans="1:7" x14ac:dyDescent="0.25">
      <c r="B24" s="15" t="s">
        <v>81</v>
      </c>
      <c r="C24" s="15" t="s">
        <v>64</v>
      </c>
      <c r="D24" s="17">
        <v>52</v>
      </c>
      <c r="E24" s="17">
        <v>52</v>
      </c>
      <c r="F24" s="15" t="s">
        <v>39</v>
      </c>
    </row>
    <row r="25" spans="1:7" x14ac:dyDescent="0.25">
      <c r="B25" s="15" t="s">
        <v>82</v>
      </c>
      <c r="C25" s="15" t="s">
        <v>66</v>
      </c>
      <c r="D25" s="17">
        <v>16</v>
      </c>
      <c r="E25" s="17">
        <v>16</v>
      </c>
      <c r="F25" s="15" t="s">
        <v>39</v>
      </c>
    </row>
    <row r="26" spans="1:7" x14ac:dyDescent="0.25">
      <c r="B26" s="15" t="s">
        <v>83</v>
      </c>
      <c r="C26" s="15" t="s">
        <v>68</v>
      </c>
      <c r="D26" s="17">
        <v>2</v>
      </c>
      <c r="E26" s="17">
        <v>2</v>
      </c>
      <c r="F26" s="15" t="s">
        <v>39</v>
      </c>
    </row>
    <row r="27" spans="1:7" x14ac:dyDescent="0.25">
      <c r="B27" s="15" t="s">
        <v>84</v>
      </c>
      <c r="C27" s="15" t="s">
        <v>70</v>
      </c>
      <c r="D27" s="17">
        <v>12</v>
      </c>
      <c r="E27" s="17">
        <v>12</v>
      </c>
      <c r="F27" s="15" t="s">
        <v>39</v>
      </c>
    </row>
    <row r="28" spans="1:7" ht="16.5" thickBot="1" x14ac:dyDescent="0.3">
      <c r="B28" s="13" t="s">
        <v>85</v>
      </c>
      <c r="C28" s="13" t="s">
        <v>72</v>
      </c>
      <c r="D28" s="16">
        <v>6</v>
      </c>
      <c r="E28" s="16">
        <v>6</v>
      </c>
      <c r="F28" s="13" t="s">
        <v>39</v>
      </c>
    </row>
    <row r="31" spans="1:7" ht="16.5" thickBot="1" x14ac:dyDescent="0.3">
      <c r="A31" t="s">
        <v>32</v>
      </c>
    </row>
    <row r="32" spans="1:7" ht="16.5" thickBot="1" x14ac:dyDescent="0.3">
      <c r="B32" s="19" t="s">
        <v>26</v>
      </c>
      <c r="C32" s="19" t="s">
        <v>27</v>
      </c>
      <c r="D32" s="19" t="s">
        <v>33</v>
      </c>
      <c r="E32" s="19" t="s">
        <v>34</v>
      </c>
      <c r="F32" s="19" t="s">
        <v>35</v>
      </c>
      <c r="G32" s="19" t="s">
        <v>36</v>
      </c>
    </row>
    <row r="33" spans="2:7" x14ac:dyDescent="0.25">
      <c r="B33" s="15" t="s">
        <v>86</v>
      </c>
      <c r="C33" s="15" t="s">
        <v>11</v>
      </c>
      <c r="D33" s="17">
        <v>44</v>
      </c>
      <c r="E33" s="15" t="s">
        <v>87</v>
      </c>
      <c r="F33" s="15" t="s">
        <v>43</v>
      </c>
      <c r="G33" s="17">
        <v>0</v>
      </c>
    </row>
    <row r="34" spans="2:7" x14ac:dyDescent="0.25">
      <c r="B34" s="15" t="s">
        <v>88</v>
      </c>
      <c r="C34" s="15" t="s">
        <v>11</v>
      </c>
      <c r="D34" s="17">
        <v>50</v>
      </c>
      <c r="E34" s="15" t="s">
        <v>89</v>
      </c>
      <c r="F34" s="15" t="s">
        <v>43</v>
      </c>
      <c r="G34" s="17">
        <v>0</v>
      </c>
    </row>
    <row r="35" spans="2:7" x14ac:dyDescent="0.25">
      <c r="B35" s="15" t="s">
        <v>90</v>
      </c>
      <c r="C35" s="15" t="s">
        <v>11</v>
      </c>
      <c r="D35" s="17">
        <v>60</v>
      </c>
      <c r="E35" s="15" t="s">
        <v>91</v>
      </c>
      <c r="F35" s="15" t="s">
        <v>43</v>
      </c>
      <c r="G35" s="17">
        <v>0</v>
      </c>
    </row>
    <row r="36" spans="2:7" x14ac:dyDescent="0.25">
      <c r="B36" s="15" t="s">
        <v>92</v>
      </c>
      <c r="C36" s="15" t="s">
        <v>11</v>
      </c>
      <c r="D36" s="17">
        <v>86</v>
      </c>
      <c r="E36" s="15" t="s">
        <v>93</v>
      </c>
      <c r="F36" s="15" t="s">
        <v>43</v>
      </c>
      <c r="G36" s="17">
        <v>0</v>
      </c>
    </row>
    <row r="37" spans="2:7" x14ac:dyDescent="0.25">
      <c r="B37" s="15" t="s">
        <v>94</v>
      </c>
      <c r="C37" s="15" t="s">
        <v>11</v>
      </c>
      <c r="D37" s="17">
        <v>84</v>
      </c>
      <c r="E37" s="15" t="s">
        <v>95</v>
      </c>
      <c r="F37" s="15" t="s">
        <v>43</v>
      </c>
      <c r="G37" s="17">
        <v>0</v>
      </c>
    </row>
    <row r="38" spans="2:7" x14ac:dyDescent="0.25">
      <c r="B38" s="15" t="s">
        <v>96</v>
      </c>
      <c r="C38" s="15" t="s">
        <v>11</v>
      </c>
      <c r="D38" s="17">
        <v>70</v>
      </c>
      <c r="E38" s="15" t="s">
        <v>97</v>
      </c>
      <c r="F38" s="15" t="s">
        <v>43</v>
      </c>
      <c r="G38" s="17">
        <v>0</v>
      </c>
    </row>
    <row r="39" spans="2:7" x14ac:dyDescent="0.25">
      <c r="B39" s="15" t="s">
        <v>98</v>
      </c>
      <c r="C39" s="15" t="s">
        <v>11</v>
      </c>
      <c r="D39" s="17">
        <v>30</v>
      </c>
      <c r="E39" s="15" t="s">
        <v>99</v>
      </c>
      <c r="F39" s="15" t="s">
        <v>43</v>
      </c>
      <c r="G39" s="17">
        <v>0</v>
      </c>
    </row>
    <row r="40" spans="2:7" ht="16.5" thickBot="1" x14ac:dyDescent="0.3">
      <c r="B40" s="13" t="s">
        <v>104</v>
      </c>
      <c r="C40" s="13" t="s">
        <v>11</v>
      </c>
      <c r="D40" s="16">
        <v>20</v>
      </c>
      <c r="E40" s="13" t="s">
        <v>105</v>
      </c>
      <c r="F40" s="13" t="s">
        <v>43</v>
      </c>
      <c r="G40" s="16">
        <v>0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9"/>
  <sheetViews>
    <sheetView tabSelected="1" topLeftCell="P1" workbookViewId="0">
      <selection activeCell="AE11" sqref="AE11"/>
    </sheetView>
  </sheetViews>
  <sheetFormatPr defaultRowHeight="15.75" x14ac:dyDescent="0.25"/>
  <cols>
    <col min="2" max="2" width="15" customWidth="1"/>
    <col min="10" max="10" width="10.28515625" bestFit="1" customWidth="1"/>
    <col min="13" max="13" width="9.5703125" bestFit="1" customWidth="1"/>
    <col min="17" max="17" width="9.5703125" bestFit="1" customWidth="1"/>
    <col min="19" max="19" width="8.28515625" customWidth="1"/>
  </cols>
  <sheetData>
    <row r="1" spans="1:33" ht="16.5" thickBot="1" x14ac:dyDescent="0.3">
      <c r="B1" s="1" t="s">
        <v>0</v>
      </c>
      <c r="C1" s="1" t="s">
        <v>1</v>
      </c>
      <c r="AB1" t="s">
        <v>465</v>
      </c>
      <c r="AC1">
        <v>300</v>
      </c>
      <c r="AD1">
        <v>350</v>
      </c>
    </row>
    <row r="2" spans="1:33" x14ac:dyDescent="0.25">
      <c r="B2" s="1" t="s">
        <v>2</v>
      </c>
      <c r="AB2" s="3" t="s">
        <v>464</v>
      </c>
      <c r="AC2" s="4" t="s">
        <v>466</v>
      </c>
      <c r="AD2" s="4" t="s">
        <v>467</v>
      </c>
      <c r="AE2" s="4"/>
      <c r="AF2" s="4"/>
      <c r="AG2" s="5"/>
    </row>
    <row r="3" spans="1:33" x14ac:dyDescent="0.25">
      <c r="A3" s="1" t="s">
        <v>3</v>
      </c>
      <c r="AB3" s="6">
        <f>AC3*AC1+AD3*AD1</f>
        <v>1750</v>
      </c>
      <c r="AC3" s="7">
        <v>3.5000000000000009</v>
      </c>
      <c r="AD3" s="7">
        <v>1.9999999999999998</v>
      </c>
      <c r="AE3" s="7"/>
      <c r="AF3" s="7"/>
      <c r="AG3" s="8"/>
    </row>
    <row r="4" spans="1:33" x14ac:dyDescent="0.25">
      <c r="A4" s="2" t="s">
        <v>4</v>
      </c>
      <c r="AB4" s="6"/>
      <c r="AC4" s="7"/>
      <c r="AD4" s="7"/>
      <c r="AE4" s="7" t="s">
        <v>468</v>
      </c>
      <c r="AF4" s="7"/>
      <c r="AG4" s="8"/>
    </row>
    <row r="5" spans="1:33" ht="16.5" thickBot="1" x14ac:dyDescent="0.3">
      <c r="AB5" s="6"/>
      <c r="AC5" s="7">
        <v>20</v>
      </c>
      <c r="AD5" s="7">
        <v>10</v>
      </c>
      <c r="AE5" s="7">
        <f>SUMPRODUCT($AC$3:$AD$3,AC5:AD5)</f>
        <v>90.000000000000014</v>
      </c>
      <c r="AF5" s="7" t="s">
        <v>469</v>
      </c>
      <c r="AG5" s="8">
        <v>90</v>
      </c>
    </row>
    <row r="6" spans="1:33" x14ac:dyDescent="0.25">
      <c r="B6" s="3"/>
      <c r="C6" s="4">
        <v>140</v>
      </c>
      <c r="D6" s="4">
        <v>350</v>
      </c>
      <c r="E6" s="4"/>
      <c r="F6" s="4"/>
      <c r="G6" s="5"/>
      <c r="J6" s="3"/>
      <c r="K6" s="4">
        <v>10</v>
      </c>
      <c r="L6" s="4">
        <v>-4</v>
      </c>
      <c r="M6" s="4"/>
      <c r="N6" s="4"/>
      <c r="O6" s="5"/>
      <c r="Q6" s="3" t="s">
        <v>149</v>
      </c>
      <c r="R6" s="4">
        <v>3</v>
      </c>
      <c r="S6" s="4">
        <v>10</v>
      </c>
      <c r="T6" s="4"/>
      <c r="U6" s="4"/>
      <c r="V6" s="5"/>
      <c r="AB6" s="6"/>
      <c r="AC6" s="7">
        <v>4</v>
      </c>
      <c r="AD6" s="7">
        <v>7</v>
      </c>
      <c r="AE6" s="7">
        <f t="shared" ref="AE6:AE8" si="0">SUMPRODUCT($AC$3:$AD$3,AC6:AD6)</f>
        <v>28</v>
      </c>
      <c r="AF6" s="7" t="s">
        <v>471</v>
      </c>
      <c r="AG6" s="8">
        <v>28</v>
      </c>
    </row>
    <row r="7" spans="1:33" x14ac:dyDescent="0.25">
      <c r="B7" s="6" t="s">
        <v>6</v>
      </c>
      <c r="C7" s="7" t="s">
        <v>8</v>
      </c>
      <c r="D7" s="7" t="s">
        <v>10</v>
      </c>
      <c r="E7" s="7"/>
      <c r="F7" s="7"/>
      <c r="G7" s="8"/>
      <c r="J7" s="6" t="s">
        <v>108</v>
      </c>
      <c r="K7" s="7" t="s">
        <v>110</v>
      </c>
      <c r="L7" s="7" t="s">
        <v>111</v>
      </c>
      <c r="M7" s="7"/>
      <c r="N7" s="7"/>
      <c r="O7" s="8"/>
      <c r="Q7" s="6" t="s">
        <v>150</v>
      </c>
      <c r="R7" s="7" t="s">
        <v>126</v>
      </c>
      <c r="S7" s="7" t="s">
        <v>127</v>
      </c>
      <c r="T7" s="7"/>
      <c r="U7" s="7"/>
      <c r="V7" s="8"/>
      <c r="AB7" s="6"/>
      <c r="AC7" s="7">
        <v>1</v>
      </c>
      <c r="AD7" s="7">
        <v>1</v>
      </c>
      <c r="AE7" s="7">
        <f t="shared" si="0"/>
        <v>5.5000000000000009</v>
      </c>
      <c r="AF7" s="7" t="s">
        <v>470</v>
      </c>
      <c r="AG7" s="8">
        <v>1</v>
      </c>
    </row>
    <row r="8" spans="1:33" ht="16.5" thickBot="1" x14ac:dyDescent="0.3">
      <c r="B8" s="6">
        <f>C6*C8+D6*D8</f>
        <v>9380</v>
      </c>
      <c r="C8" s="7">
        <v>32</v>
      </c>
      <c r="D8" s="7">
        <v>14</v>
      </c>
      <c r="E8" s="7"/>
      <c r="F8" s="7"/>
      <c r="G8" s="8"/>
      <c r="J8" s="6">
        <f>K6*K8+L6*L8</f>
        <v>28.36363636363636</v>
      </c>
      <c r="K8" s="7">
        <v>4.3636363636363633</v>
      </c>
      <c r="L8" s="7">
        <v>3.8181818181818183</v>
      </c>
      <c r="M8" s="7" t="s">
        <v>112</v>
      </c>
      <c r="N8" s="7"/>
      <c r="O8" s="8"/>
      <c r="Q8" s="6">
        <f>SUMPRODUCT(R6:S6,R8:S8)</f>
        <v>18</v>
      </c>
      <c r="R8" s="7">
        <v>6</v>
      </c>
      <c r="S8" s="7">
        <v>0</v>
      </c>
      <c r="T8" s="7" t="s">
        <v>128</v>
      </c>
      <c r="U8" s="7"/>
      <c r="V8" s="8"/>
      <c r="AB8" s="9"/>
      <c r="AC8" s="10">
        <v>3</v>
      </c>
      <c r="AD8" s="10">
        <v>-1</v>
      </c>
      <c r="AE8" s="7">
        <f t="shared" si="0"/>
        <v>8.5000000000000036</v>
      </c>
      <c r="AF8" s="10" t="s">
        <v>470</v>
      </c>
      <c r="AG8" s="11">
        <v>0</v>
      </c>
    </row>
    <row r="9" spans="1:33" x14ac:dyDescent="0.25">
      <c r="B9" s="6"/>
      <c r="C9" s="7"/>
      <c r="D9" s="7"/>
      <c r="E9" s="7" t="s">
        <v>12</v>
      </c>
      <c r="F9" s="7"/>
      <c r="G9" s="8"/>
      <c r="J9" s="6"/>
      <c r="K9" s="7">
        <v>1</v>
      </c>
      <c r="L9" s="7">
        <v>2</v>
      </c>
      <c r="M9" s="7">
        <f>SUMPRODUCT(K9:L9,K8:L8)</f>
        <v>12</v>
      </c>
      <c r="N9" s="7" t="s">
        <v>113</v>
      </c>
      <c r="O9" s="8">
        <v>12</v>
      </c>
      <c r="Q9" s="6"/>
      <c r="R9" s="7">
        <v>4</v>
      </c>
      <c r="S9" s="7">
        <v>6</v>
      </c>
      <c r="T9" s="7">
        <f>SUMPRODUCT(R9:S9,R8:S8)</f>
        <v>24</v>
      </c>
      <c r="U9" s="25" t="s">
        <v>151</v>
      </c>
      <c r="V9" s="8">
        <v>24</v>
      </c>
    </row>
    <row r="10" spans="1:33" ht="16.5" thickBot="1" x14ac:dyDescent="0.3">
      <c r="B10" s="6"/>
      <c r="C10" s="7">
        <v>5</v>
      </c>
      <c r="D10" s="7">
        <v>10</v>
      </c>
      <c r="E10" s="7">
        <f>C10*C8+D10*D8</f>
        <v>300</v>
      </c>
      <c r="F10" s="7" t="s">
        <v>13</v>
      </c>
      <c r="G10" s="8">
        <v>300</v>
      </c>
      <c r="J10" s="9" t="s">
        <v>355</v>
      </c>
      <c r="K10" s="10">
        <v>7</v>
      </c>
      <c r="L10" s="10">
        <v>3</v>
      </c>
      <c r="M10" s="10">
        <f>SUMPRODUCT(K10:L10,K8:L8)</f>
        <v>42</v>
      </c>
      <c r="N10" s="10" t="s">
        <v>114</v>
      </c>
      <c r="O10" s="11">
        <v>42</v>
      </c>
      <c r="Q10" s="9" t="s">
        <v>353</v>
      </c>
      <c r="R10" s="10">
        <v>3</v>
      </c>
      <c r="S10" s="10">
        <v>1</v>
      </c>
      <c r="T10" s="10">
        <f>SUMPRODUCT(R10:S10,R8:S8)</f>
        <v>18</v>
      </c>
      <c r="U10" s="10" t="s">
        <v>152</v>
      </c>
      <c r="V10" s="11">
        <v>17</v>
      </c>
    </row>
    <row r="11" spans="1:33" ht="16.5" thickBot="1" x14ac:dyDescent="0.3">
      <c r="B11" s="9" t="s">
        <v>357</v>
      </c>
      <c r="C11" s="10">
        <v>0.25</v>
      </c>
      <c r="D11" s="10">
        <v>1</v>
      </c>
      <c r="E11" s="10">
        <f>C11*C8+D11*D8</f>
        <v>22</v>
      </c>
      <c r="F11" s="10" t="s">
        <v>13</v>
      </c>
      <c r="G11" s="11">
        <v>22</v>
      </c>
    </row>
    <row r="12" spans="1:33" ht="16.5" thickBot="1" x14ac:dyDescent="0.3">
      <c r="J12">
        <f>312/11</f>
        <v>28.363636363636363</v>
      </c>
      <c r="K12">
        <f>48/11</f>
        <v>4.3636363636363633</v>
      </c>
      <c r="L12">
        <f>42/11</f>
        <v>3.8181818181818183</v>
      </c>
    </row>
    <row r="13" spans="1:33" x14ac:dyDescent="0.25">
      <c r="Q13" s="3" t="s">
        <v>167</v>
      </c>
      <c r="R13" s="4"/>
      <c r="S13" s="4"/>
      <c r="T13" s="4"/>
      <c r="U13" s="4"/>
      <c r="V13" s="4"/>
      <c r="W13" s="4"/>
      <c r="X13" s="4"/>
      <c r="Y13" s="4"/>
      <c r="Z13" s="5"/>
    </row>
    <row r="14" spans="1:33" ht="16.5" thickBot="1" x14ac:dyDescent="0.3">
      <c r="B14" s="1" t="s">
        <v>46</v>
      </c>
      <c r="C14" s="1" t="s">
        <v>47</v>
      </c>
      <c r="Q14" s="6" t="s">
        <v>178</v>
      </c>
      <c r="R14" s="7">
        <v>2</v>
      </c>
      <c r="S14" s="7">
        <v>3</v>
      </c>
      <c r="T14" s="7">
        <v>5</v>
      </c>
      <c r="U14" s="7">
        <v>3</v>
      </c>
      <c r="V14" s="7">
        <v>1</v>
      </c>
      <c r="W14" s="7">
        <v>4</v>
      </c>
      <c r="X14" s="7"/>
      <c r="Y14" s="7"/>
      <c r="Z14" s="8"/>
    </row>
    <row r="15" spans="1:33" x14ac:dyDescent="0.25">
      <c r="B15" s="18" t="s">
        <v>106</v>
      </c>
      <c r="C15" s="18" t="s">
        <v>48</v>
      </c>
      <c r="J15" s="3" t="s">
        <v>148</v>
      </c>
      <c r="K15" s="4">
        <v>3</v>
      </c>
      <c r="L15" s="4">
        <v>9</v>
      </c>
      <c r="M15" s="4"/>
      <c r="N15" s="4"/>
      <c r="O15" s="5"/>
      <c r="Q15" s="6" t="s">
        <v>168</v>
      </c>
      <c r="R15" s="7" t="s">
        <v>170</v>
      </c>
      <c r="S15" s="7" t="s">
        <v>171</v>
      </c>
      <c r="T15" s="7" t="s">
        <v>172</v>
      </c>
      <c r="U15" s="7" t="s">
        <v>173</v>
      </c>
      <c r="V15" s="7" t="s">
        <v>174</v>
      </c>
      <c r="W15" s="7" t="s">
        <v>175</v>
      </c>
      <c r="X15" s="7"/>
      <c r="Y15" s="7"/>
      <c r="Z15" s="8"/>
    </row>
    <row r="16" spans="1:33" x14ac:dyDescent="0.25">
      <c r="B16" s="18" t="s">
        <v>49</v>
      </c>
      <c r="J16" s="6" t="s">
        <v>6</v>
      </c>
      <c r="K16" s="7" t="s">
        <v>141</v>
      </c>
      <c r="L16" s="7" t="s">
        <v>142</v>
      </c>
      <c r="M16" s="7"/>
      <c r="N16" s="7"/>
      <c r="O16" s="8"/>
      <c r="Q16" s="6">
        <f>SUMPRODUCT(R14:W14,R16:W16)</f>
        <v>134000</v>
      </c>
      <c r="R16" s="7">
        <v>0</v>
      </c>
      <c r="S16" s="7">
        <v>7000</v>
      </c>
      <c r="T16" s="7">
        <v>13000</v>
      </c>
      <c r="U16" s="7">
        <v>12000</v>
      </c>
      <c r="V16" s="7">
        <v>0</v>
      </c>
      <c r="W16" s="7">
        <v>3000</v>
      </c>
      <c r="X16" s="7"/>
      <c r="Y16" s="7"/>
      <c r="Z16" s="8"/>
    </row>
    <row r="17" spans="2:26" x14ac:dyDescent="0.25">
      <c r="B17" s="18" t="s">
        <v>50</v>
      </c>
      <c r="J17" s="6">
        <f>SUMPRODUCT(K15:L15,K17:L17)</f>
        <v>325.5</v>
      </c>
      <c r="K17" s="7">
        <v>13.249999999999998</v>
      </c>
      <c r="L17" s="7">
        <v>31.75</v>
      </c>
      <c r="M17" s="7"/>
      <c r="N17" s="7"/>
      <c r="O17" s="8"/>
      <c r="Q17" s="6"/>
      <c r="R17" s="7"/>
      <c r="S17" s="7"/>
      <c r="T17" s="7"/>
      <c r="U17" s="7"/>
      <c r="V17" s="7"/>
      <c r="W17" s="7"/>
      <c r="X17" s="7" t="s">
        <v>176</v>
      </c>
      <c r="Y17" s="7"/>
      <c r="Z17" s="8"/>
    </row>
    <row r="18" spans="2:26" x14ac:dyDescent="0.25">
      <c r="B18" s="18" t="s">
        <v>51</v>
      </c>
      <c r="J18" s="6"/>
      <c r="K18" s="7"/>
      <c r="L18" s="7"/>
      <c r="M18" s="7" t="s">
        <v>128</v>
      </c>
      <c r="N18" s="7"/>
      <c r="O18" s="8"/>
      <c r="Q18" s="6"/>
      <c r="R18" s="7">
        <v>1</v>
      </c>
      <c r="S18" s="7">
        <v>1</v>
      </c>
      <c r="T18" s="7">
        <v>1</v>
      </c>
      <c r="U18" s="7"/>
      <c r="V18" s="7"/>
      <c r="W18" s="7"/>
      <c r="X18" s="7">
        <f>SUMPRODUCT(R18:W18,R16:W16)</f>
        <v>20000</v>
      </c>
      <c r="Y18" s="7" t="s">
        <v>130</v>
      </c>
      <c r="Z18" s="8">
        <v>20000</v>
      </c>
    </row>
    <row r="19" spans="2:26" x14ac:dyDescent="0.25">
      <c r="B19" s="18" t="s">
        <v>52</v>
      </c>
      <c r="J19" s="6"/>
      <c r="K19" s="7">
        <v>3</v>
      </c>
      <c r="L19" s="7">
        <v>-1</v>
      </c>
      <c r="M19" s="7">
        <f>SUMPRODUCT(K19:L19,K17:L17)</f>
        <v>7.9999999999999929</v>
      </c>
      <c r="N19" s="25" t="s">
        <v>129</v>
      </c>
      <c r="O19" s="8">
        <v>8</v>
      </c>
      <c r="Q19" s="6"/>
      <c r="R19" s="7"/>
      <c r="S19" s="7"/>
      <c r="T19" s="7"/>
      <c r="U19" s="7">
        <v>1</v>
      </c>
      <c r="V19" s="7">
        <v>1</v>
      </c>
      <c r="W19" s="7">
        <v>1</v>
      </c>
      <c r="X19" s="7">
        <f>SUMPRODUCT(R19:W19,R16:W16)</f>
        <v>15000</v>
      </c>
      <c r="Y19" s="7" t="s">
        <v>177</v>
      </c>
      <c r="Z19" s="8">
        <v>15000</v>
      </c>
    </row>
    <row r="20" spans="2:26" ht="16.5" thickBot="1" x14ac:dyDescent="0.3">
      <c r="B20" s="18" t="s">
        <v>53</v>
      </c>
      <c r="J20" s="9" t="s">
        <v>354</v>
      </c>
      <c r="K20" s="10">
        <v>1</v>
      </c>
      <c r="L20" s="10">
        <v>1</v>
      </c>
      <c r="M20" s="10">
        <f>SUMPRODUCT(K20:L20,K17:L17)</f>
        <v>45</v>
      </c>
      <c r="N20" s="10" t="s">
        <v>130</v>
      </c>
      <c r="O20" s="11">
        <v>45</v>
      </c>
      <c r="Q20" s="6"/>
      <c r="R20" s="7">
        <v>1</v>
      </c>
      <c r="S20" s="7"/>
      <c r="T20" s="7"/>
      <c r="U20" s="7">
        <v>1</v>
      </c>
      <c r="V20" s="7"/>
      <c r="W20" s="7"/>
      <c r="X20" s="7">
        <f>SUMPRODUCT(R20:W20,R16:W16)</f>
        <v>12000</v>
      </c>
      <c r="Y20" s="7" t="s">
        <v>152</v>
      </c>
      <c r="Z20" s="8">
        <v>12000</v>
      </c>
    </row>
    <row r="21" spans="2:26" x14ac:dyDescent="0.25">
      <c r="B21" s="18" t="s">
        <v>54</v>
      </c>
      <c r="Q21" s="6"/>
      <c r="R21" s="7"/>
      <c r="S21" s="7">
        <v>1</v>
      </c>
      <c r="T21" s="7"/>
      <c r="U21" s="7"/>
      <c r="V21" s="7">
        <v>1</v>
      </c>
      <c r="W21" s="7"/>
      <c r="X21" s="7">
        <f>SUMPRODUCT(R16:W16,R21:W21)</f>
        <v>7000</v>
      </c>
      <c r="Y21" s="7" t="s">
        <v>152</v>
      </c>
      <c r="Z21" s="8">
        <v>7000</v>
      </c>
    </row>
    <row r="22" spans="2:26" ht="16.5" thickBot="1" x14ac:dyDescent="0.3">
      <c r="B22" s="18" t="s">
        <v>55</v>
      </c>
      <c r="Q22" s="9" t="s">
        <v>352</v>
      </c>
      <c r="R22" s="10"/>
      <c r="S22" s="10"/>
      <c r="T22" s="10">
        <v>1</v>
      </c>
      <c r="U22" s="10"/>
      <c r="V22" s="10"/>
      <c r="W22" s="10">
        <v>1</v>
      </c>
      <c r="X22" s="10">
        <f>SUMPRODUCT(R22:W22,R16:W16)</f>
        <v>16000</v>
      </c>
      <c r="Y22" s="10" t="s">
        <v>152</v>
      </c>
      <c r="Z22" s="11">
        <v>16000</v>
      </c>
    </row>
    <row r="23" spans="2:26" ht="16.5" thickBot="1" x14ac:dyDescent="0.3">
      <c r="B23" s="18" t="s">
        <v>56</v>
      </c>
    </row>
    <row r="24" spans="2:26" x14ac:dyDescent="0.25">
      <c r="B24" s="3"/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/>
      <c r="L24" s="4"/>
      <c r="M24" s="5"/>
      <c r="Q24" s="3" t="s">
        <v>207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/>
      <c r="Y24" s="4"/>
      <c r="Z24" s="5"/>
    </row>
    <row r="25" spans="2:26" s="23" customFormat="1" x14ac:dyDescent="0.25">
      <c r="B25" s="20" t="s">
        <v>57</v>
      </c>
      <c r="C25" s="21" t="s">
        <v>59</v>
      </c>
      <c r="D25" s="21" t="s">
        <v>61</v>
      </c>
      <c r="E25" s="21" t="s">
        <v>63</v>
      </c>
      <c r="F25" s="21" t="s">
        <v>65</v>
      </c>
      <c r="G25" s="21" t="s">
        <v>67</v>
      </c>
      <c r="H25" s="21" t="s">
        <v>69</v>
      </c>
      <c r="I25" s="21" t="s">
        <v>71</v>
      </c>
      <c r="J25" s="21" t="s">
        <v>73</v>
      </c>
      <c r="K25" s="21"/>
      <c r="L25" s="21"/>
      <c r="M25" s="22"/>
      <c r="Q25" s="27" t="s">
        <v>150</v>
      </c>
      <c r="R25" s="21" t="s">
        <v>209</v>
      </c>
      <c r="S25" s="21" t="s">
        <v>211</v>
      </c>
      <c r="T25" s="21" t="s">
        <v>213</v>
      </c>
      <c r="U25" s="21" t="s">
        <v>215</v>
      </c>
      <c r="V25" s="21" t="s">
        <v>217</v>
      </c>
      <c r="W25" s="21" t="s">
        <v>219</v>
      </c>
      <c r="X25" s="21"/>
      <c r="Y25" s="21"/>
      <c r="Z25" s="22"/>
    </row>
    <row r="26" spans="2:26" x14ac:dyDescent="0.25">
      <c r="B26" s="6">
        <f>SUM(C26:J26)</f>
        <v>148</v>
      </c>
      <c r="C26" s="7">
        <v>26</v>
      </c>
      <c r="D26" s="7">
        <v>18</v>
      </c>
      <c r="E26" s="7">
        <v>16</v>
      </c>
      <c r="F26" s="7">
        <v>52</v>
      </c>
      <c r="G26" s="7">
        <v>16</v>
      </c>
      <c r="H26" s="7">
        <v>2</v>
      </c>
      <c r="I26" s="7">
        <v>12</v>
      </c>
      <c r="J26" s="7">
        <v>6</v>
      </c>
      <c r="K26" s="7"/>
      <c r="L26" s="7"/>
      <c r="M26" s="8"/>
      <c r="Q26" s="6">
        <f>SUMPRODUCT(R24:W24,R26:W26)</f>
        <v>31</v>
      </c>
      <c r="R26" s="7">
        <v>3</v>
      </c>
      <c r="S26" s="7">
        <v>5</v>
      </c>
      <c r="T26" s="7">
        <v>7</v>
      </c>
      <c r="U26" s="7">
        <v>2</v>
      </c>
      <c r="V26" s="7">
        <v>14</v>
      </c>
      <c r="W26" s="7">
        <v>0</v>
      </c>
      <c r="X26" s="7" t="s">
        <v>128</v>
      </c>
      <c r="Y26" s="7"/>
      <c r="Z26" s="8"/>
    </row>
    <row r="27" spans="2:26" x14ac:dyDescent="0.25">
      <c r="B27" s="6"/>
      <c r="C27" s="7"/>
      <c r="D27" s="7"/>
      <c r="E27" s="7"/>
      <c r="F27" s="7"/>
      <c r="G27" s="7"/>
      <c r="H27" s="7"/>
      <c r="I27" s="7"/>
      <c r="J27" s="7"/>
      <c r="K27" s="7" t="s">
        <v>74</v>
      </c>
      <c r="L27" s="7"/>
      <c r="M27" s="8"/>
      <c r="Q27" s="6"/>
      <c r="R27" s="7">
        <v>1</v>
      </c>
      <c r="S27" s="7"/>
      <c r="T27" s="7"/>
      <c r="U27" s="7"/>
      <c r="V27" s="7"/>
      <c r="W27" s="7">
        <v>1</v>
      </c>
      <c r="X27" s="7">
        <f>SUMPRODUCT($R$26:$W$26,R27:W27)</f>
        <v>3</v>
      </c>
      <c r="Y27" s="7" t="s">
        <v>152</v>
      </c>
      <c r="Z27" s="8">
        <v>3</v>
      </c>
    </row>
    <row r="28" spans="2:26" x14ac:dyDescent="0.25">
      <c r="B28" s="6"/>
      <c r="C28" s="7">
        <v>1</v>
      </c>
      <c r="D28" s="7"/>
      <c r="E28" s="7"/>
      <c r="F28" s="7"/>
      <c r="G28" s="7"/>
      <c r="H28" s="7"/>
      <c r="I28" s="7">
        <v>1</v>
      </c>
      <c r="J28" s="7">
        <v>1</v>
      </c>
      <c r="K28" s="7">
        <f>C26+I26+J26</f>
        <v>44</v>
      </c>
      <c r="L28" s="7" t="s">
        <v>100</v>
      </c>
      <c r="M28" s="8">
        <v>44</v>
      </c>
      <c r="Q28" s="6"/>
      <c r="R28" s="7">
        <v>1</v>
      </c>
      <c r="S28" s="7">
        <v>1</v>
      </c>
      <c r="T28" s="7"/>
      <c r="U28" s="7"/>
      <c r="V28" s="7"/>
      <c r="W28" s="7"/>
      <c r="X28" s="7">
        <f t="shared" ref="X28:X32" si="1">SUMPRODUCT($R$26:$W$26,R28:W28)</f>
        <v>8</v>
      </c>
      <c r="Y28" s="7" t="s">
        <v>152</v>
      </c>
      <c r="Z28" s="8">
        <v>8</v>
      </c>
    </row>
    <row r="29" spans="2:26" x14ac:dyDescent="0.25">
      <c r="B29" s="6"/>
      <c r="C29" s="7">
        <v>1</v>
      </c>
      <c r="D29" s="7">
        <v>1</v>
      </c>
      <c r="E29" s="7"/>
      <c r="F29" s="7"/>
      <c r="G29" s="7"/>
      <c r="H29" s="7"/>
      <c r="I29" s="7"/>
      <c r="J29" s="7">
        <v>1</v>
      </c>
      <c r="K29" s="7">
        <f>J26+C26+D26</f>
        <v>50</v>
      </c>
      <c r="L29" s="7" t="s">
        <v>75</v>
      </c>
      <c r="M29" s="8">
        <v>50</v>
      </c>
      <c r="Q29" s="6"/>
      <c r="R29" s="7"/>
      <c r="S29" s="7">
        <v>1</v>
      </c>
      <c r="T29" s="7">
        <v>1</v>
      </c>
      <c r="U29" s="7"/>
      <c r="V29" s="7"/>
      <c r="W29" s="7"/>
      <c r="X29" s="7">
        <f t="shared" si="1"/>
        <v>12</v>
      </c>
      <c r="Y29" s="7" t="s">
        <v>152</v>
      </c>
      <c r="Z29" s="8">
        <v>12</v>
      </c>
    </row>
    <row r="30" spans="2:26" x14ac:dyDescent="0.25">
      <c r="B30" s="6"/>
      <c r="C30" s="7">
        <v>1</v>
      </c>
      <c r="D30" s="7">
        <v>1</v>
      </c>
      <c r="E30" s="7">
        <v>1</v>
      </c>
      <c r="F30" s="7"/>
      <c r="G30" s="7"/>
      <c r="H30" s="7"/>
      <c r="I30" s="7"/>
      <c r="J30" s="7"/>
      <c r="K30" s="7">
        <f>SUM(C26:E26)</f>
        <v>60</v>
      </c>
      <c r="L30" s="7" t="s">
        <v>75</v>
      </c>
      <c r="M30" s="8">
        <v>60</v>
      </c>
      <c r="Q30" s="6"/>
      <c r="R30" s="7"/>
      <c r="S30" s="7"/>
      <c r="T30" s="7">
        <v>1</v>
      </c>
      <c r="U30" s="7">
        <v>1</v>
      </c>
      <c r="V30" s="7"/>
      <c r="W30" s="7"/>
      <c r="X30" s="7">
        <f t="shared" si="1"/>
        <v>9</v>
      </c>
      <c r="Y30" s="7" t="s">
        <v>152</v>
      </c>
      <c r="Z30" s="8">
        <v>9</v>
      </c>
    </row>
    <row r="31" spans="2:26" x14ac:dyDescent="0.25">
      <c r="B31" s="6"/>
      <c r="C31" s="7"/>
      <c r="D31" s="7">
        <v>1</v>
      </c>
      <c r="E31" s="7">
        <v>1</v>
      </c>
      <c r="F31" s="7">
        <v>1</v>
      </c>
      <c r="G31" s="7"/>
      <c r="H31" s="7"/>
      <c r="I31" s="7"/>
      <c r="J31" s="7"/>
      <c r="K31" s="7">
        <f>SUM(D26:F26)</f>
        <v>86</v>
      </c>
      <c r="L31" s="7" t="s">
        <v>75</v>
      </c>
      <c r="M31" s="8">
        <v>86</v>
      </c>
      <c r="Q31" s="6"/>
      <c r="R31" s="7"/>
      <c r="S31" s="7"/>
      <c r="T31" s="7"/>
      <c r="U31" s="7">
        <v>1</v>
      </c>
      <c r="V31" s="7">
        <v>1</v>
      </c>
      <c r="W31" s="7"/>
      <c r="X31" s="7">
        <f t="shared" si="1"/>
        <v>16</v>
      </c>
      <c r="Y31" s="7" t="s">
        <v>152</v>
      </c>
      <c r="Z31" s="8">
        <v>16</v>
      </c>
    </row>
    <row r="32" spans="2:26" ht="16.5" thickBot="1" x14ac:dyDescent="0.3">
      <c r="B32" s="6"/>
      <c r="C32" s="7"/>
      <c r="D32" s="7"/>
      <c r="E32" s="7">
        <v>1</v>
      </c>
      <c r="F32" s="7">
        <v>1</v>
      </c>
      <c r="G32" s="7">
        <v>1</v>
      </c>
      <c r="H32" s="7"/>
      <c r="I32" s="7"/>
      <c r="J32" s="7"/>
      <c r="K32" s="7">
        <f>SUM(E26:G26)</f>
        <v>84</v>
      </c>
      <c r="L32" s="7" t="s">
        <v>75</v>
      </c>
      <c r="M32" s="8">
        <v>84</v>
      </c>
      <c r="Q32" s="9" t="s">
        <v>351</v>
      </c>
      <c r="R32" s="10"/>
      <c r="S32" s="10"/>
      <c r="T32" s="10"/>
      <c r="U32" s="10"/>
      <c r="V32" s="10">
        <v>1</v>
      </c>
      <c r="W32" s="10">
        <v>1</v>
      </c>
      <c r="X32" s="10">
        <f t="shared" si="1"/>
        <v>14</v>
      </c>
      <c r="Y32" s="10" t="s">
        <v>152</v>
      </c>
      <c r="Z32" s="11">
        <v>4</v>
      </c>
    </row>
    <row r="33" spans="2:26" ht="16.5" thickBot="1" x14ac:dyDescent="0.3">
      <c r="B33" s="6"/>
      <c r="C33" s="7"/>
      <c r="D33" s="7"/>
      <c r="E33" s="7"/>
      <c r="F33" s="7">
        <v>1</v>
      </c>
      <c r="G33" s="7">
        <v>1</v>
      </c>
      <c r="H33" s="7">
        <v>1</v>
      </c>
      <c r="I33" s="7"/>
      <c r="J33" s="7"/>
      <c r="K33" s="7">
        <f>SUM(F26:H26)</f>
        <v>70</v>
      </c>
      <c r="L33" s="7" t="s">
        <v>75</v>
      </c>
      <c r="M33" s="8">
        <v>70</v>
      </c>
    </row>
    <row r="34" spans="2:26" x14ac:dyDescent="0.25">
      <c r="B34" s="6"/>
      <c r="C34" s="7"/>
      <c r="D34" s="7"/>
      <c r="E34" s="7"/>
      <c r="F34" s="7"/>
      <c r="G34" s="7">
        <v>1</v>
      </c>
      <c r="H34" s="7">
        <v>1</v>
      </c>
      <c r="I34" s="7">
        <v>1</v>
      </c>
      <c r="J34" s="7"/>
      <c r="K34" s="7">
        <f>SUM(G26:I26)</f>
        <v>30</v>
      </c>
      <c r="L34" s="7" t="s">
        <v>75</v>
      </c>
      <c r="M34" s="8">
        <v>30</v>
      </c>
      <c r="Q34" s="3" t="s">
        <v>240</v>
      </c>
      <c r="R34" s="4">
        <v>29.4</v>
      </c>
      <c r="S34" s="4">
        <v>17.2</v>
      </c>
      <c r="T34" s="4">
        <v>17.649999999999999</v>
      </c>
      <c r="U34" s="4"/>
      <c r="V34" s="4"/>
      <c r="W34" s="5"/>
    </row>
    <row r="35" spans="2:26" ht="16.5" thickBot="1" x14ac:dyDescent="0.3">
      <c r="B35" s="9" t="s">
        <v>356</v>
      </c>
      <c r="C35" s="10"/>
      <c r="D35" s="10"/>
      <c r="E35" s="10"/>
      <c r="F35" s="10"/>
      <c r="G35" s="10"/>
      <c r="H35" s="10">
        <v>1</v>
      </c>
      <c r="I35" s="10">
        <v>1</v>
      </c>
      <c r="J35" s="10">
        <v>1</v>
      </c>
      <c r="K35" s="10">
        <f>SUM(H26:J26)</f>
        <v>20</v>
      </c>
      <c r="L35" s="10" t="s">
        <v>75</v>
      </c>
      <c r="M35" s="11">
        <v>20</v>
      </c>
      <c r="Q35" s="6" t="s">
        <v>150</v>
      </c>
      <c r="R35" s="7" t="s">
        <v>242</v>
      </c>
      <c r="S35" s="7" t="s">
        <v>244</v>
      </c>
      <c r="T35" s="7" t="s">
        <v>246</v>
      </c>
      <c r="U35" s="7"/>
      <c r="V35" s="7"/>
      <c r="W35" s="8"/>
    </row>
    <row r="36" spans="2:26" x14ac:dyDescent="0.25">
      <c r="Q36" s="29">
        <f>SUMPRODUCT(R34:T34,R36:T36)</f>
        <v>178179.4</v>
      </c>
      <c r="R36" s="30">
        <v>4859</v>
      </c>
      <c r="S36" s="30">
        <v>1200</v>
      </c>
      <c r="T36" s="30">
        <v>832</v>
      </c>
      <c r="U36" s="7" t="s">
        <v>128</v>
      </c>
      <c r="V36" s="7"/>
      <c r="W36" s="8"/>
    </row>
    <row r="37" spans="2:26" x14ac:dyDescent="0.25">
      <c r="Q37" s="6"/>
      <c r="R37" s="7">
        <v>0.25</v>
      </c>
      <c r="S37" s="7">
        <v>0.2</v>
      </c>
      <c r="T37" s="7">
        <v>0.1</v>
      </c>
      <c r="U37" s="7">
        <f>SUMPRODUCT(R37:T37,$R$36:$T$36)</f>
        <v>1537.95</v>
      </c>
      <c r="V37" s="7" t="s">
        <v>177</v>
      </c>
      <c r="W37" s="8">
        <v>1600</v>
      </c>
    </row>
    <row r="38" spans="2:26" x14ac:dyDescent="0.25">
      <c r="Q38" s="6"/>
      <c r="R38" s="7">
        <v>0.1</v>
      </c>
      <c r="S38" s="7">
        <v>0.15</v>
      </c>
      <c r="T38" s="7">
        <v>0.05</v>
      </c>
      <c r="U38" s="7">
        <f t="shared" ref="U38:U42" si="2">SUMPRODUCT(R38:T38,$R$36:$T$36)</f>
        <v>707.50000000000011</v>
      </c>
      <c r="V38" s="7" t="s">
        <v>177</v>
      </c>
      <c r="W38" s="8">
        <v>1400</v>
      </c>
    </row>
    <row r="39" spans="2:26" x14ac:dyDescent="0.25">
      <c r="Q39" s="6"/>
      <c r="R39" s="7">
        <v>0.05</v>
      </c>
      <c r="S39" s="7">
        <v>0.1</v>
      </c>
      <c r="T39" s="7">
        <v>0.15</v>
      </c>
      <c r="U39" s="7">
        <f t="shared" si="2"/>
        <v>487.75000000000006</v>
      </c>
      <c r="V39" s="7" t="s">
        <v>177</v>
      </c>
      <c r="W39" s="8">
        <v>1500</v>
      </c>
    </row>
    <row r="40" spans="2:26" x14ac:dyDescent="0.25">
      <c r="Q40" s="6"/>
      <c r="R40" s="7">
        <v>32</v>
      </c>
      <c r="S40" s="7">
        <v>26</v>
      </c>
      <c r="T40" s="7">
        <v>16</v>
      </c>
      <c r="U40" s="7">
        <f t="shared" si="2"/>
        <v>200000</v>
      </c>
      <c r="V40" s="7" t="s">
        <v>177</v>
      </c>
      <c r="W40" s="8">
        <v>200000</v>
      </c>
    </row>
    <row r="41" spans="2:26" x14ac:dyDescent="0.25">
      <c r="Q41" s="6"/>
      <c r="R41" s="7">
        <v>12</v>
      </c>
      <c r="S41" s="7">
        <v>16</v>
      </c>
      <c r="T41" s="7">
        <v>9</v>
      </c>
      <c r="U41" s="7">
        <f t="shared" si="2"/>
        <v>84996</v>
      </c>
      <c r="V41" s="7" t="s">
        <v>177</v>
      </c>
      <c r="W41" s="8">
        <v>85000</v>
      </c>
    </row>
    <row r="42" spans="2:26" ht="16.5" thickBot="1" x14ac:dyDescent="0.3">
      <c r="Q42" s="9" t="s">
        <v>350</v>
      </c>
      <c r="R42" s="10"/>
      <c r="S42" s="10">
        <v>1</v>
      </c>
      <c r="T42" s="10"/>
      <c r="U42" s="10">
        <f t="shared" si="2"/>
        <v>1200</v>
      </c>
      <c r="V42" s="10" t="s">
        <v>152</v>
      </c>
      <c r="W42" s="11">
        <v>1200</v>
      </c>
    </row>
    <row r="43" spans="2:26" ht="16.5" thickBot="1" x14ac:dyDescent="0.3"/>
    <row r="44" spans="2:26" x14ac:dyDescent="0.25">
      <c r="Q44" s="3" t="s">
        <v>279</v>
      </c>
      <c r="R44" s="4">
        <v>7.2999999999999995E-2</v>
      </c>
      <c r="S44" s="4">
        <v>0.10199999999999999</v>
      </c>
      <c r="T44" s="4">
        <v>6.0999999999999999E-2</v>
      </c>
      <c r="U44" s="4">
        <v>8.5000000000000006E-2</v>
      </c>
      <c r="V44" s="4">
        <v>9.6000000000000002E-2</v>
      </c>
      <c r="W44" s="4" t="s">
        <v>319</v>
      </c>
      <c r="X44" s="4" t="s">
        <v>319</v>
      </c>
      <c r="Y44" s="5" t="s">
        <v>319</v>
      </c>
      <c r="Z44" s="28" t="s">
        <v>319</v>
      </c>
    </row>
    <row r="45" spans="2:26" x14ac:dyDescent="0.25">
      <c r="Q45" s="6" t="s">
        <v>150</v>
      </c>
      <c r="R45" s="7" t="s">
        <v>242</v>
      </c>
      <c r="S45" s="7" t="s">
        <v>273</v>
      </c>
      <c r="T45" s="7" t="s">
        <v>274</v>
      </c>
      <c r="U45" s="7" t="s">
        <v>276</v>
      </c>
      <c r="V45" s="7" t="s">
        <v>278</v>
      </c>
      <c r="W45" s="7"/>
      <c r="X45" s="7"/>
      <c r="Y45" s="8"/>
    </row>
    <row r="46" spans="2:26" x14ac:dyDescent="0.25">
      <c r="Q46" s="29">
        <f>SUMPRODUCT(R44:V44,R46:V46)</f>
        <v>19200.000000000007</v>
      </c>
      <c r="R46" s="30">
        <v>0</v>
      </c>
      <c r="S46" s="30">
        <v>0</v>
      </c>
      <c r="T46" s="30">
        <v>0</v>
      </c>
      <c r="U46" s="30">
        <v>0</v>
      </c>
      <c r="V46" s="30">
        <v>200000.00000000006</v>
      </c>
      <c r="W46" s="7" t="s">
        <v>128</v>
      </c>
      <c r="X46" s="7"/>
      <c r="Y46" s="8"/>
    </row>
    <row r="47" spans="2:26" x14ac:dyDescent="0.25">
      <c r="Q47" s="6"/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f>SUMPRODUCT($R$46:$V$46,R47:V47)</f>
        <v>200000.00000000006</v>
      </c>
      <c r="X47" s="7" t="s">
        <v>130</v>
      </c>
      <c r="Y47" s="8">
        <v>200000</v>
      </c>
    </row>
    <row r="48" spans="2:26" x14ac:dyDescent="0.25">
      <c r="Q48" s="6"/>
      <c r="R48" s="7">
        <v>1</v>
      </c>
      <c r="S48" s="7">
        <v>1</v>
      </c>
      <c r="T48" s="7"/>
      <c r="U48" s="7"/>
      <c r="V48" s="7"/>
      <c r="W48" s="7">
        <f t="shared" ref="W48:W51" si="3">SUMPRODUCT($R$46:$V$46,R48:V48)</f>
        <v>0</v>
      </c>
      <c r="X48" s="7" t="s">
        <v>130</v>
      </c>
      <c r="Y48" s="8">
        <v>100000</v>
      </c>
    </row>
    <row r="49" spans="17:32" x14ac:dyDescent="0.25">
      <c r="Q49" s="6"/>
      <c r="R49" s="7"/>
      <c r="S49" s="7"/>
      <c r="T49" s="7">
        <v>1</v>
      </c>
      <c r="U49" s="7">
        <v>1</v>
      </c>
      <c r="V49" s="7"/>
      <c r="W49" s="7">
        <f t="shared" si="3"/>
        <v>0</v>
      </c>
      <c r="X49" s="7" t="s">
        <v>130</v>
      </c>
      <c r="Y49" s="8">
        <v>100000</v>
      </c>
    </row>
    <row r="50" spans="17:32" x14ac:dyDescent="0.25">
      <c r="Q50" s="6"/>
      <c r="R50" s="7"/>
      <c r="S50" s="7"/>
      <c r="T50" s="7">
        <v>-0.6</v>
      </c>
      <c r="U50" s="7">
        <v>-0.6</v>
      </c>
      <c r="V50" s="7">
        <v>1</v>
      </c>
      <c r="W50" s="7">
        <f t="shared" si="3"/>
        <v>200000.00000000006</v>
      </c>
      <c r="X50" s="7" t="s">
        <v>152</v>
      </c>
      <c r="Y50" s="8">
        <v>0</v>
      </c>
    </row>
    <row r="51" spans="17:32" ht="16.5" thickBot="1" x14ac:dyDescent="0.3">
      <c r="Q51" s="9" t="s">
        <v>349</v>
      </c>
      <c r="R51" s="10">
        <v>-0.2</v>
      </c>
      <c r="S51" s="10">
        <v>0.8</v>
      </c>
      <c r="T51" s="10"/>
      <c r="U51" s="10"/>
      <c r="V51" s="10"/>
      <c r="W51" s="10">
        <f t="shared" si="3"/>
        <v>0</v>
      </c>
      <c r="X51" s="10" t="s">
        <v>130</v>
      </c>
      <c r="Y51" s="11">
        <v>0</v>
      </c>
    </row>
    <row r="52" spans="17:32" ht="16.5" thickBot="1" x14ac:dyDescent="0.3"/>
    <row r="53" spans="17:32" x14ac:dyDescent="0.25">
      <c r="Q53" s="3" t="s">
        <v>298</v>
      </c>
      <c r="R53" s="4">
        <v>7</v>
      </c>
      <c r="S53" s="4">
        <v>5</v>
      </c>
      <c r="T53" s="4">
        <v>3</v>
      </c>
      <c r="U53" s="4">
        <v>4</v>
      </c>
      <c r="V53" s="4">
        <v>8</v>
      </c>
      <c r="W53" s="31">
        <v>5</v>
      </c>
      <c r="X53" s="31">
        <v>7</v>
      </c>
      <c r="Y53" s="31">
        <v>5</v>
      </c>
      <c r="Z53" s="31">
        <v>6</v>
      </c>
      <c r="AA53" s="31">
        <v>10</v>
      </c>
      <c r="AB53" s="4"/>
      <c r="AC53" s="4"/>
      <c r="AD53" s="5"/>
    </row>
    <row r="54" spans="17:32" x14ac:dyDescent="0.25">
      <c r="Q54" s="6" t="s">
        <v>150</v>
      </c>
      <c r="R54" s="7" t="s">
        <v>300</v>
      </c>
      <c r="S54" s="7" t="s">
        <v>302</v>
      </c>
      <c r="T54" s="7" t="s">
        <v>304</v>
      </c>
      <c r="U54" s="7" t="s">
        <v>306</v>
      </c>
      <c r="V54" s="7" t="s">
        <v>308</v>
      </c>
      <c r="W54" s="28" t="s">
        <v>310</v>
      </c>
      <c r="X54" s="28" t="s">
        <v>312</v>
      </c>
      <c r="Y54" s="7" t="s">
        <v>314</v>
      </c>
      <c r="Z54" s="28" t="s">
        <v>316</v>
      </c>
      <c r="AA54" s="28" t="s">
        <v>318</v>
      </c>
      <c r="AB54" s="28"/>
      <c r="AC54" s="7"/>
      <c r="AD54" s="8"/>
    </row>
    <row r="55" spans="17:32" x14ac:dyDescent="0.25">
      <c r="Q55" s="29">
        <f>SUMPRODUCT(R53:AA53,R55:AA55)</f>
        <v>4300</v>
      </c>
      <c r="R55" s="30">
        <v>50</v>
      </c>
      <c r="S55" s="30">
        <v>250</v>
      </c>
      <c r="T55" s="30">
        <v>100</v>
      </c>
      <c r="U55" s="30">
        <v>0</v>
      </c>
      <c r="V55" s="30">
        <v>0</v>
      </c>
      <c r="W55" s="30">
        <v>0</v>
      </c>
      <c r="X55" s="30">
        <v>150</v>
      </c>
      <c r="Y55" s="30">
        <v>150</v>
      </c>
      <c r="Z55" s="30">
        <v>100</v>
      </c>
      <c r="AA55" s="30">
        <v>0</v>
      </c>
      <c r="AB55" s="7" t="s">
        <v>128</v>
      </c>
      <c r="AC55" s="7"/>
      <c r="AD55" s="8"/>
    </row>
    <row r="56" spans="17:32" x14ac:dyDescent="0.25">
      <c r="Q56" s="6"/>
      <c r="R56" s="7">
        <v>1</v>
      </c>
      <c r="S56" s="7">
        <v>1</v>
      </c>
      <c r="T56" s="7"/>
      <c r="U56" s="7"/>
      <c r="V56" s="7"/>
      <c r="W56" s="7"/>
      <c r="X56" s="7"/>
      <c r="Y56" s="7"/>
      <c r="Z56" s="7"/>
      <c r="AA56" s="7"/>
      <c r="AB56" s="7">
        <f>SUMPRODUCT($R$55:$AA$55,R56:AA56)</f>
        <v>300</v>
      </c>
      <c r="AC56" s="7" t="s">
        <v>130</v>
      </c>
      <c r="AD56" s="8">
        <v>300</v>
      </c>
    </row>
    <row r="57" spans="17:32" x14ac:dyDescent="0.25">
      <c r="Q57" s="6"/>
      <c r="R57" s="7"/>
      <c r="S57" s="7"/>
      <c r="T57" s="7">
        <v>1</v>
      </c>
      <c r="U57" s="7">
        <v>1</v>
      </c>
      <c r="V57" s="7"/>
      <c r="W57" s="7"/>
      <c r="X57" s="7"/>
      <c r="Y57" s="7"/>
      <c r="Z57" s="7"/>
      <c r="AA57" s="7"/>
      <c r="AB57" s="7">
        <f t="shared" ref="AB57:AB62" si="4">SUMPRODUCT($R$55:$AA$55,R57:AA57)</f>
        <v>100</v>
      </c>
      <c r="AC57" s="7" t="s">
        <v>177</v>
      </c>
      <c r="AD57" s="8">
        <v>100</v>
      </c>
    </row>
    <row r="58" spans="17:32" x14ac:dyDescent="0.25">
      <c r="Q58" s="6"/>
      <c r="R58" s="7">
        <v>1</v>
      </c>
      <c r="S58" s="7"/>
      <c r="T58" s="7">
        <v>1</v>
      </c>
      <c r="U58" s="7"/>
      <c r="V58" s="7">
        <v>-1</v>
      </c>
      <c r="W58" s="28">
        <v>-1</v>
      </c>
      <c r="X58" s="28">
        <v>-1</v>
      </c>
      <c r="Y58" s="7"/>
      <c r="Z58" s="7"/>
      <c r="AA58" s="7"/>
      <c r="AB58" s="7">
        <f t="shared" si="4"/>
        <v>0</v>
      </c>
      <c r="AC58" s="7" t="s">
        <v>152</v>
      </c>
      <c r="AD58" s="8">
        <v>0</v>
      </c>
    </row>
    <row r="59" spans="17:32" x14ac:dyDescent="0.25">
      <c r="Q59" s="6"/>
      <c r="R59" s="7"/>
      <c r="S59" s="7">
        <v>1</v>
      </c>
      <c r="T59" s="7"/>
      <c r="U59" s="7">
        <v>1</v>
      </c>
      <c r="V59" s="7"/>
      <c r="W59" s="7"/>
      <c r="X59" s="7"/>
      <c r="Y59" s="7">
        <v>-1</v>
      </c>
      <c r="Z59" s="7">
        <v>-1</v>
      </c>
      <c r="AA59" s="7">
        <v>-1</v>
      </c>
      <c r="AB59" s="7">
        <f t="shared" si="4"/>
        <v>0</v>
      </c>
      <c r="AC59" s="7" t="s">
        <v>152</v>
      </c>
      <c r="AD59" s="8">
        <v>0</v>
      </c>
    </row>
    <row r="60" spans="17:32" x14ac:dyDescent="0.25">
      <c r="Q60" s="6"/>
      <c r="R60" s="7"/>
      <c r="S60" s="7"/>
      <c r="T60" s="7"/>
      <c r="U60" s="7"/>
      <c r="V60" s="7">
        <v>1</v>
      </c>
      <c r="W60" s="7"/>
      <c r="X60" s="7"/>
      <c r="Y60" s="7">
        <v>1</v>
      </c>
      <c r="Z60" s="7"/>
      <c r="AA60" s="7"/>
      <c r="AB60" s="7">
        <f t="shared" si="4"/>
        <v>150</v>
      </c>
      <c r="AC60" s="7" t="s">
        <v>152</v>
      </c>
      <c r="AD60" s="8">
        <v>150</v>
      </c>
    </row>
    <row r="61" spans="17:32" x14ac:dyDescent="0.25">
      <c r="Q61" s="6"/>
      <c r="R61" s="7"/>
      <c r="S61" s="7"/>
      <c r="T61" s="7"/>
      <c r="U61" s="7"/>
      <c r="V61" s="7"/>
      <c r="W61" s="7">
        <v>1</v>
      </c>
      <c r="X61" s="7"/>
      <c r="Y61" s="7"/>
      <c r="Z61" s="7">
        <v>1</v>
      </c>
      <c r="AA61" s="7"/>
      <c r="AB61" s="7">
        <f t="shared" si="4"/>
        <v>100</v>
      </c>
      <c r="AC61" s="7" t="s">
        <v>152</v>
      </c>
      <c r="AD61" s="8">
        <v>100</v>
      </c>
    </row>
    <row r="62" spans="17:32" ht="16.5" thickBot="1" x14ac:dyDescent="0.3">
      <c r="Q62" s="9" t="s">
        <v>348</v>
      </c>
      <c r="R62" s="10"/>
      <c r="S62" s="10"/>
      <c r="T62" s="10"/>
      <c r="U62" s="10"/>
      <c r="V62" s="10"/>
      <c r="W62" s="10"/>
      <c r="X62" s="10">
        <v>1</v>
      </c>
      <c r="Y62" s="10"/>
      <c r="Z62" s="10"/>
      <c r="AA62" s="10">
        <v>1</v>
      </c>
      <c r="AB62" s="7">
        <f t="shared" si="4"/>
        <v>150</v>
      </c>
      <c r="AC62" s="10" t="s">
        <v>152</v>
      </c>
      <c r="AD62" s="11">
        <v>150</v>
      </c>
    </row>
    <row r="63" spans="17:32" ht="16.5" thickBot="1" x14ac:dyDescent="0.3"/>
    <row r="64" spans="17:32" x14ac:dyDescent="0.25">
      <c r="Q64" s="3" t="s">
        <v>358</v>
      </c>
      <c r="R64" s="4">
        <v>7</v>
      </c>
      <c r="S64" s="4">
        <v>5</v>
      </c>
      <c r="T64" s="4">
        <v>3</v>
      </c>
      <c r="U64" s="4">
        <v>4</v>
      </c>
      <c r="V64" s="4">
        <v>8</v>
      </c>
      <c r="W64" s="31">
        <v>5</v>
      </c>
      <c r="X64" s="31">
        <v>7</v>
      </c>
      <c r="Y64" s="31">
        <v>5</v>
      </c>
      <c r="Z64" s="31">
        <v>6</v>
      </c>
      <c r="AA64" s="31">
        <v>10</v>
      </c>
      <c r="AB64" s="31">
        <v>9</v>
      </c>
      <c r="AC64" s="31">
        <v>4</v>
      </c>
      <c r="AD64" s="4"/>
      <c r="AE64" s="4"/>
      <c r="AF64" s="5"/>
    </row>
    <row r="65" spans="17:32" x14ac:dyDescent="0.25">
      <c r="Q65" s="6" t="s">
        <v>150</v>
      </c>
      <c r="R65" s="7" t="s">
        <v>300</v>
      </c>
      <c r="S65" s="7" t="s">
        <v>302</v>
      </c>
      <c r="T65" s="7" t="s">
        <v>304</v>
      </c>
      <c r="U65" s="7" t="s">
        <v>306</v>
      </c>
      <c r="V65" s="7" t="s">
        <v>308</v>
      </c>
      <c r="W65" s="28" t="s">
        <v>310</v>
      </c>
      <c r="X65" s="28" t="s">
        <v>312</v>
      </c>
      <c r="Y65" s="7" t="s">
        <v>314</v>
      </c>
      <c r="Z65" s="28" t="s">
        <v>316</v>
      </c>
      <c r="AA65" s="28" t="s">
        <v>318</v>
      </c>
      <c r="AB65" s="28" t="s">
        <v>360</v>
      </c>
      <c r="AC65" s="28" t="s">
        <v>170</v>
      </c>
      <c r="AD65" s="28"/>
      <c r="AE65" s="7"/>
      <c r="AF65" s="8"/>
    </row>
    <row r="66" spans="17:32" x14ac:dyDescent="0.25">
      <c r="Q66" s="29">
        <f>SUMPRODUCT(R64:AC64,R66:AC66)</f>
        <v>4200</v>
      </c>
      <c r="R66" s="30">
        <v>50</v>
      </c>
      <c r="S66" s="30">
        <v>250</v>
      </c>
      <c r="T66" s="30">
        <v>0</v>
      </c>
      <c r="U66" s="30">
        <v>0</v>
      </c>
      <c r="V66" s="30">
        <v>0</v>
      </c>
      <c r="W66" s="30">
        <v>0</v>
      </c>
      <c r="X66" s="30">
        <v>50</v>
      </c>
      <c r="Y66" s="30">
        <v>150</v>
      </c>
      <c r="Z66" s="30">
        <v>100</v>
      </c>
      <c r="AA66" s="30">
        <v>0</v>
      </c>
      <c r="AB66" s="30">
        <v>100</v>
      </c>
      <c r="AC66" s="30">
        <v>0</v>
      </c>
      <c r="AD66" s="7" t="s">
        <v>128</v>
      </c>
      <c r="AE66" s="7"/>
      <c r="AF66" s="8"/>
    </row>
    <row r="67" spans="17:32" x14ac:dyDescent="0.25">
      <c r="Q67" s="6"/>
      <c r="R67" s="7">
        <v>1</v>
      </c>
      <c r="S67" s="7">
        <v>1</v>
      </c>
      <c r="T67" s="7"/>
      <c r="U67" s="7"/>
      <c r="V67" s="7"/>
      <c r="W67" s="7"/>
      <c r="X67" s="7"/>
      <c r="Y67" s="7"/>
      <c r="Z67" s="7"/>
      <c r="AA67" s="7"/>
      <c r="AB67" s="7"/>
      <c r="AC67" s="7"/>
      <c r="AD67" s="7">
        <f>SUMPRODUCT($R$66:$AC$66,R67:AC67)</f>
        <v>300</v>
      </c>
      <c r="AE67" s="7" t="s">
        <v>130</v>
      </c>
      <c r="AF67" s="8">
        <v>300</v>
      </c>
    </row>
    <row r="68" spans="17:32" x14ac:dyDescent="0.25">
      <c r="Q68" s="6"/>
      <c r="R68" s="7"/>
      <c r="S68" s="7"/>
      <c r="T68" s="7">
        <v>1</v>
      </c>
      <c r="U68" s="7">
        <v>1</v>
      </c>
      <c r="V68" s="7"/>
      <c r="W68" s="7"/>
      <c r="X68" s="7"/>
      <c r="Y68" s="7"/>
      <c r="Z68" s="7"/>
      <c r="AA68" s="7"/>
      <c r="AB68" s="7">
        <v>1</v>
      </c>
      <c r="AC68" s="7"/>
      <c r="AD68" s="7">
        <f t="shared" ref="AD68:AD73" si="5">SUMPRODUCT($R$66:$AC$66,R68:AC68)</f>
        <v>100</v>
      </c>
      <c r="AE68" s="7" t="s">
        <v>177</v>
      </c>
      <c r="AF68" s="8">
        <v>100</v>
      </c>
    </row>
    <row r="69" spans="17:32" x14ac:dyDescent="0.25">
      <c r="Q69" s="6"/>
      <c r="R69" s="7">
        <v>1</v>
      </c>
      <c r="S69" s="7"/>
      <c r="T69" s="7">
        <v>1</v>
      </c>
      <c r="U69" s="7"/>
      <c r="V69" s="7">
        <v>-1</v>
      </c>
      <c r="W69" s="28">
        <v>-1</v>
      </c>
      <c r="X69" s="28">
        <v>-1</v>
      </c>
      <c r="Y69" s="7"/>
      <c r="Z69" s="7"/>
      <c r="AA69" s="7"/>
      <c r="AB69" s="7"/>
      <c r="AC69" s="7"/>
      <c r="AD69" s="7">
        <f t="shared" si="5"/>
        <v>0</v>
      </c>
      <c r="AE69" s="7" t="s">
        <v>152</v>
      </c>
      <c r="AF69" s="8">
        <v>0</v>
      </c>
    </row>
    <row r="70" spans="17:32" x14ac:dyDescent="0.25">
      <c r="Q70" s="6"/>
      <c r="R70" s="7"/>
      <c r="S70" s="7">
        <v>1</v>
      </c>
      <c r="T70" s="7"/>
      <c r="U70" s="7">
        <v>1</v>
      </c>
      <c r="V70" s="7"/>
      <c r="W70" s="7"/>
      <c r="X70" s="7"/>
      <c r="Y70" s="7">
        <v>-1</v>
      </c>
      <c r="Z70" s="7">
        <v>-1</v>
      </c>
      <c r="AA70" s="7">
        <v>-1</v>
      </c>
      <c r="AB70" s="7"/>
      <c r="AC70" s="7"/>
      <c r="AD70" s="7">
        <f t="shared" si="5"/>
        <v>0</v>
      </c>
      <c r="AE70" s="7" t="s">
        <v>152</v>
      </c>
      <c r="AF70" s="8">
        <v>0</v>
      </c>
    </row>
    <row r="71" spans="17:32" x14ac:dyDescent="0.25">
      <c r="Q71" s="6"/>
      <c r="R71" s="7"/>
      <c r="S71" s="7"/>
      <c r="T71" s="7"/>
      <c r="U71" s="7"/>
      <c r="V71" s="7">
        <v>1</v>
      </c>
      <c r="W71" s="7"/>
      <c r="X71" s="7"/>
      <c r="Y71" s="7">
        <v>1</v>
      </c>
      <c r="Z71" s="7"/>
      <c r="AA71" s="7"/>
      <c r="AB71" s="7"/>
      <c r="AC71" s="7">
        <v>-1</v>
      </c>
      <c r="AD71" s="7">
        <f t="shared" si="5"/>
        <v>150</v>
      </c>
      <c r="AE71" s="7" t="s">
        <v>152</v>
      </c>
      <c r="AF71" s="8">
        <v>150</v>
      </c>
    </row>
    <row r="72" spans="17:32" x14ac:dyDescent="0.25">
      <c r="Q72" s="6"/>
      <c r="R72" s="7"/>
      <c r="S72" s="7"/>
      <c r="T72" s="7"/>
      <c r="U72" s="7"/>
      <c r="V72" s="7"/>
      <c r="W72" s="7">
        <v>1</v>
      </c>
      <c r="X72" s="7"/>
      <c r="Y72" s="7"/>
      <c r="Z72" s="7">
        <v>1</v>
      </c>
      <c r="AA72" s="7"/>
      <c r="AB72" s="7"/>
      <c r="AC72" s="7">
        <v>1</v>
      </c>
      <c r="AD72" s="7">
        <f t="shared" si="5"/>
        <v>100</v>
      </c>
      <c r="AE72" s="7" t="s">
        <v>152</v>
      </c>
      <c r="AF72" s="8">
        <v>100</v>
      </c>
    </row>
    <row r="73" spans="17:32" ht="16.5" thickBot="1" x14ac:dyDescent="0.3">
      <c r="Q73" s="9" t="s">
        <v>388</v>
      </c>
      <c r="R73" s="10"/>
      <c r="S73" s="10"/>
      <c r="T73" s="10"/>
      <c r="U73" s="10"/>
      <c r="V73" s="10"/>
      <c r="W73" s="10"/>
      <c r="X73" s="10">
        <v>1</v>
      </c>
      <c r="Y73" s="10"/>
      <c r="Z73" s="10"/>
      <c r="AA73" s="10">
        <v>1</v>
      </c>
      <c r="AB73" s="10">
        <v>1</v>
      </c>
      <c r="AC73" s="10"/>
      <c r="AD73" s="7">
        <f t="shared" si="5"/>
        <v>150</v>
      </c>
      <c r="AE73" s="10" t="s">
        <v>152</v>
      </c>
      <c r="AF73" s="11">
        <v>150</v>
      </c>
    </row>
    <row r="74" spans="17:32" ht="16.5" thickBot="1" x14ac:dyDescent="0.3"/>
    <row r="75" spans="17:32" x14ac:dyDescent="0.25">
      <c r="Q75" s="3" t="s">
        <v>392</v>
      </c>
      <c r="R75" s="4">
        <v>1200</v>
      </c>
      <c r="S75" s="4">
        <v>2400</v>
      </c>
      <c r="T75" s="4"/>
      <c r="U75" s="4"/>
      <c r="V75" s="5"/>
      <c r="W75" s="7" t="s">
        <v>319</v>
      </c>
      <c r="X75" s="7" t="s">
        <v>319</v>
      </c>
      <c r="Y75" s="7" t="s">
        <v>319</v>
      </c>
    </row>
    <row r="76" spans="17:32" x14ac:dyDescent="0.25">
      <c r="Q76" s="27" t="s">
        <v>150</v>
      </c>
      <c r="R76" s="21" t="s">
        <v>278</v>
      </c>
      <c r="S76" s="21" t="s">
        <v>394</v>
      </c>
      <c r="T76" s="7"/>
      <c r="U76" s="7"/>
      <c r="V76" s="8"/>
      <c r="W76" s="7"/>
      <c r="X76" s="7"/>
      <c r="Y76" s="7"/>
    </row>
    <row r="77" spans="17:32" x14ac:dyDescent="0.25">
      <c r="Q77" s="32">
        <f>SUMPRODUCT(R75:S75,R77:S77)</f>
        <v>12000</v>
      </c>
      <c r="R77" s="33">
        <v>6</v>
      </c>
      <c r="S77" s="33">
        <v>2</v>
      </c>
      <c r="T77" s="21" t="s">
        <v>128</v>
      </c>
      <c r="U77" s="7"/>
      <c r="V77" s="8"/>
    </row>
    <row r="78" spans="17:32" x14ac:dyDescent="0.25">
      <c r="Q78" s="6"/>
      <c r="R78" s="7">
        <v>1</v>
      </c>
      <c r="S78" s="7">
        <v>-3</v>
      </c>
      <c r="T78" s="7">
        <f>SUMPRODUCT($R$77:$S$77,R78:S78)</f>
        <v>0</v>
      </c>
      <c r="U78" s="7" t="s">
        <v>130</v>
      </c>
      <c r="V78" s="8">
        <v>0</v>
      </c>
    </row>
    <row r="79" spans="17:32" x14ac:dyDescent="0.25">
      <c r="Q79" s="6"/>
      <c r="R79" s="7">
        <v>1</v>
      </c>
      <c r="S79" s="7"/>
      <c r="T79" s="7">
        <f t="shared" ref="T79:T81" si="6">SUMPRODUCT($R$77:$S$77,R79:S79)</f>
        <v>6</v>
      </c>
      <c r="U79" s="7" t="s">
        <v>130</v>
      </c>
      <c r="V79" s="8">
        <v>8</v>
      </c>
    </row>
    <row r="80" spans="17:32" x14ac:dyDescent="0.25">
      <c r="Q80" s="6"/>
      <c r="R80" s="28">
        <v>2</v>
      </c>
      <c r="S80" s="28">
        <v>3</v>
      </c>
      <c r="T80" s="7">
        <f t="shared" si="6"/>
        <v>18</v>
      </c>
      <c r="U80" s="7" t="s">
        <v>152</v>
      </c>
      <c r="V80" s="8">
        <v>18</v>
      </c>
    </row>
    <row r="81" spans="17:22" x14ac:dyDescent="0.25">
      <c r="Q81" s="6"/>
      <c r="R81" s="28">
        <v>-1</v>
      </c>
      <c r="S81" s="28">
        <v>1.5</v>
      </c>
      <c r="T81" s="7">
        <f t="shared" si="6"/>
        <v>-3</v>
      </c>
      <c r="U81" s="7" t="s">
        <v>177</v>
      </c>
      <c r="V81" s="8">
        <v>9</v>
      </c>
    </row>
    <row r="82" spans="17:22" ht="16.5" thickBot="1" x14ac:dyDescent="0.3">
      <c r="Q82" s="9" t="s">
        <v>407</v>
      </c>
      <c r="R82" s="10"/>
      <c r="S82" s="10"/>
      <c r="T82" s="10"/>
      <c r="U82" s="10"/>
      <c r="V82" s="11"/>
    </row>
    <row r="83" spans="17:22" ht="16.5" thickBot="1" x14ac:dyDescent="0.3"/>
    <row r="84" spans="17:22" x14ac:dyDescent="0.25">
      <c r="Q84" s="3" t="s">
        <v>408</v>
      </c>
      <c r="R84" s="4">
        <v>10</v>
      </c>
      <c r="S84" s="4">
        <v>20</v>
      </c>
      <c r="T84" s="4"/>
      <c r="U84" s="4"/>
      <c r="V84" s="5"/>
    </row>
    <row r="85" spans="17:22" x14ac:dyDescent="0.25">
      <c r="Q85" s="27" t="s">
        <v>150</v>
      </c>
      <c r="R85" s="21" t="s">
        <v>409</v>
      </c>
      <c r="S85" s="21" t="s">
        <v>273</v>
      </c>
      <c r="T85" s="7"/>
      <c r="U85" s="7"/>
      <c r="V85" s="8"/>
    </row>
    <row r="86" spans="17:22" x14ac:dyDescent="0.25">
      <c r="Q86" s="32">
        <f>SUMPRODUCT(R84:S84,R86:S86)</f>
        <v>500</v>
      </c>
      <c r="R86" s="33">
        <v>50</v>
      </c>
      <c r="S86" s="33">
        <v>0</v>
      </c>
      <c r="T86" s="21" t="s">
        <v>128</v>
      </c>
      <c r="U86" s="7"/>
      <c r="V86" s="8"/>
    </row>
    <row r="87" spans="17:22" x14ac:dyDescent="0.25">
      <c r="Q87" s="6"/>
      <c r="R87" s="7">
        <v>1</v>
      </c>
      <c r="S87" s="7">
        <v>1</v>
      </c>
      <c r="T87" s="7">
        <f>SUMPRODUCT($R$86:$S$86,R87:S87)</f>
        <v>50</v>
      </c>
      <c r="U87" s="25" t="s">
        <v>129</v>
      </c>
      <c r="V87" s="8">
        <v>50</v>
      </c>
    </row>
    <row r="88" spans="17:22" x14ac:dyDescent="0.25">
      <c r="Q88" s="6"/>
      <c r="R88" s="7">
        <v>1</v>
      </c>
      <c r="S88" s="7"/>
      <c r="T88" s="7">
        <f t="shared" ref="T88:T89" si="7">SUMPRODUCT($R$86:$S$86,R88:S88)</f>
        <v>50</v>
      </c>
      <c r="U88" s="7" t="s">
        <v>152</v>
      </c>
      <c r="V88" s="8">
        <v>20</v>
      </c>
    </row>
    <row r="89" spans="17:22" x14ac:dyDescent="0.25">
      <c r="Q89" s="6"/>
      <c r="R89" s="28" t="s">
        <v>319</v>
      </c>
      <c r="S89" s="28">
        <v>1</v>
      </c>
      <c r="T89" s="7">
        <f t="shared" si="7"/>
        <v>0</v>
      </c>
      <c r="U89" s="7" t="s">
        <v>130</v>
      </c>
      <c r="V89" s="8">
        <v>40</v>
      </c>
    </row>
    <row r="90" spans="17:22" x14ac:dyDescent="0.25">
      <c r="Q90" s="6"/>
      <c r="R90" s="28"/>
      <c r="S90" s="28"/>
      <c r="T90" s="7"/>
      <c r="U90" s="7"/>
      <c r="V90" s="8"/>
    </row>
    <row r="91" spans="17:22" ht="16.5" thickBot="1" x14ac:dyDescent="0.3">
      <c r="Q91" s="9" t="s">
        <v>421</v>
      </c>
      <c r="R91" s="10"/>
      <c r="S91" s="10"/>
      <c r="T91" s="10"/>
      <c r="U91" s="10"/>
      <c r="V91" s="11"/>
    </row>
    <row r="92" spans="17:22" ht="16.5" thickBot="1" x14ac:dyDescent="0.3"/>
    <row r="93" spans="17:22" x14ac:dyDescent="0.25">
      <c r="Q93" s="3" t="s">
        <v>422</v>
      </c>
      <c r="R93" s="4">
        <v>12</v>
      </c>
      <c r="S93" s="4">
        <v>6</v>
      </c>
      <c r="T93" s="4"/>
      <c r="U93" s="4"/>
      <c r="V93" s="5"/>
    </row>
    <row r="94" spans="17:22" x14ac:dyDescent="0.25">
      <c r="Q94" s="27" t="s">
        <v>150</v>
      </c>
      <c r="R94" s="21" t="s">
        <v>409</v>
      </c>
      <c r="S94" s="21" t="s">
        <v>273</v>
      </c>
      <c r="T94" s="7"/>
      <c r="U94" s="7"/>
      <c r="V94" s="8"/>
    </row>
    <row r="95" spans="17:22" x14ac:dyDescent="0.25">
      <c r="Q95" s="32">
        <f>SUMPRODUCT(R93:S93,R95:S95)</f>
        <v>69</v>
      </c>
      <c r="R95" s="33">
        <v>5</v>
      </c>
      <c r="S95" s="33">
        <v>1.5</v>
      </c>
      <c r="T95" s="21" t="s">
        <v>128</v>
      </c>
      <c r="U95" s="7"/>
      <c r="V95" s="8"/>
    </row>
    <row r="96" spans="17:22" x14ac:dyDescent="0.25">
      <c r="Q96" s="6"/>
      <c r="R96" s="7">
        <v>2</v>
      </c>
      <c r="S96" s="7">
        <v>4</v>
      </c>
      <c r="T96" s="7">
        <f>SUMPRODUCT($R$95:$S$95,R96:S96)</f>
        <v>16</v>
      </c>
      <c r="U96" s="25" t="s">
        <v>130</v>
      </c>
      <c r="V96" s="8">
        <v>16</v>
      </c>
    </row>
    <row r="97" spans="17:22" x14ac:dyDescent="0.25">
      <c r="Q97" s="6"/>
      <c r="R97" s="7">
        <v>5</v>
      </c>
      <c r="S97" s="7">
        <v>3</v>
      </c>
      <c r="T97" s="7">
        <f t="shared" ref="T97:T98" si="8">SUMPRODUCT($R$95:$S$95,R97:S97)</f>
        <v>29.5</v>
      </c>
      <c r="U97" s="7" t="s">
        <v>152</v>
      </c>
      <c r="V97" s="8">
        <v>15</v>
      </c>
    </row>
    <row r="98" spans="17:22" x14ac:dyDescent="0.25">
      <c r="Q98" s="6"/>
      <c r="R98" s="28">
        <v>1</v>
      </c>
      <c r="S98" s="28" t="s">
        <v>319</v>
      </c>
      <c r="T98" s="7">
        <f t="shared" si="8"/>
        <v>5</v>
      </c>
      <c r="U98" s="7" t="s">
        <v>130</v>
      </c>
      <c r="V98" s="8">
        <v>5</v>
      </c>
    </row>
    <row r="99" spans="17:22" x14ac:dyDescent="0.25">
      <c r="Q99" s="6"/>
      <c r="R99" s="28"/>
      <c r="S99" s="28"/>
      <c r="T99" s="7"/>
      <c r="U99" s="7"/>
      <c r="V99" s="8"/>
    </row>
    <row r="100" spans="17:22" ht="16.5" thickBot="1" x14ac:dyDescent="0.3">
      <c r="Q100" s="9" t="s">
        <v>433</v>
      </c>
      <c r="R100" s="10"/>
      <c r="S100" s="10"/>
      <c r="T100" s="10"/>
      <c r="U100" s="10"/>
      <c r="V100" s="11"/>
    </row>
    <row r="102" spans="17:22" ht="16.5" thickBot="1" x14ac:dyDescent="0.3"/>
    <row r="103" spans="17:22" x14ac:dyDescent="0.25">
      <c r="Q103" s="3"/>
      <c r="R103" s="4">
        <v>10</v>
      </c>
      <c r="S103" s="4">
        <v>4</v>
      </c>
      <c r="T103" s="4"/>
      <c r="U103" s="4"/>
      <c r="V103" s="5"/>
    </row>
    <row r="104" spans="17:22" x14ac:dyDescent="0.25">
      <c r="Q104" s="6" t="s">
        <v>150</v>
      </c>
      <c r="R104" s="7" t="s">
        <v>434</v>
      </c>
      <c r="S104" s="7" t="s">
        <v>142</v>
      </c>
      <c r="T104" s="7"/>
      <c r="U104" s="7"/>
      <c r="V104" s="8"/>
    </row>
    <row r="105" spans="17:22" x14ac:dyDescent="0.25">
      <c r="Q105" s="6">
        <f>SUMPRODUCT(R105:S105,R103:S103)</f>
        <v>130</v>
      </c>
      <c r="R105" s="7">
        <v>9</v>
      </c>
      <c r="S105" s="7">
        <v>10</v>
      </c>
      <c r="T105" s="7"/>
      <c r="U105" s="7"/>
      <c r="V105" s="8"/>
    </row>
    <row r="106" spans="17:22" x14ac:dyDescent="0.25">
      <c r="Q106" s="6"/>
      <c r="R106" s="7"/>
      <c r="S106" s="7"/>
      <c r="T106" s="7" t="s">
        <v>435</v>
      </c>
      <c r="U106" s="7"/>
      <c r="V106" s="8"/>
    </row>
    <row r="107" spans="17:22" x14ac:dyDescent="0.25">
      <c r="Q107" s="6"/>
      <c r="R107" s="7">
        <v>1</v>
      </c>
      <c r="S107" s="7">
        <v>0</v>
      </c>
      <c r="T107" s="7">
        <f>SUMPRODUCT(R105:S105,R107:S107)</f>
        <v>9</v>
      </c>
      <c r="U107" s="25" t="s">
        <v>130</v>
      </c>
      <c r="V107" s="8">
        <v>9</v>
      </c>
    </row>
    <row r="108" spans="17:22" x14ac:dyDescent="0.25">
      <c r="Q108" s="6"/>
      <c r="R108" s="7">
        <v>5</v>
      </c>
      <c r="S108" s="7">
        <v>10</v>
      </c>
      <c r="T108" s="7">
        <f>SUMPRODUCT(R105:S105,R108:S108)</f>
        <v>145</v>
      </c>
      <c r="U108" s="7" t="s">
        <v>152</v>
      </c>
      <c r="V108" s="8">
        <v>75</v>
      </c>
    </row>
    <row r="109" spans="17:22" ht="16.5" thickBot="1" x14ac:dyDescent="0.3">
      <c r="Q109" s="9" t="s">
        <v>438</v>
      </c>
      <c r="R109" s="10">
        <v>-2</v>
      </c>
      <c r="S109" s="10">
        <v>3</v>
      </c>
      <c r="T109" s="10">
        <f>SUMPRODUCT(R105:S105,R109:S109)</f>
        <v>12</v>
      </c>
      <c r="U109" s="34" t="s">
        <v>129</v>
      </c>
      <c r="V109" s="11">
        <v>12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opLeftCell="A8" workbookViewId="0"/>
  </sheetViews>
  <sheetFormatPr defaultRowHeight="15.75" x14ac:dyDescent="0.25"/>
  <cols>
    <col min="1" max="1" width="2.28515625" customWidth="1"/>
    <col min="2" max="2" width="7.5703125" customWidth="1"/>
    <col min="3" max="3" width="10" customWidth="1"/>
    <col min="4" max="4" width="16.42578125" bestFit="1" customWidth="1"/>
    <col min="5" max="5" width="15.85546875" bestFit="1" customWidth="1"/>
    <col min="6" max="6" width="8.42578125" bestFit="1" customWidth="1"/>
    <col min="7" max="7" width="6.85546875" customWidth="1"/>
  </cols>
  <sheetData>
    <row r="1" spans="1:5" x14ac:dyDescent="0.25">
      <c r="A1" s="12" t="s">
        <v>14</v>
      </c>
    </row>
    <row r="2" spans="1:5" x14ac:dyDescent="0.25">
      <c r="A2" s="12" t="s">
        <v>15</v>
      </c>
    </row>
    <row r="3" spans="1:5" x14ac:dyDescent="0.25">
      <c r="A3" s="12" t="s">
        <v>115</v>
      </c>
    </row>
    <row r="4" spans="1:5" x14ac:dyDescent="0.25">
      <c r="A4" s="12" t="s">
        <v>17</v>
      </c>
    </row>
    <row r="5" spans="1:5" x14ac:dyDescent="0.25">
      <c r="A5" s="12" t="s">
        <v>18</v>
      </c>
    </row>
    <row r="6" spans="1:5" x14ac:dyDescent="0.25">
      <c r="A6" s="12"/>
      <c r="B6" t="s">
        <v>19</v>
      </c>
    </row>
    <row r="7" spans="1:5" x14ac:dyDescent="0.25">
      <c r="A7" s="12"/>
      <c r="B7" t="s">
        <v>116</v>
      </c>
    </row>
    <row r="8" spans="1:5" x14ac:dyDescent="0.25">
      <c r="A8" s="12"/>
      <c r="B8" t="s">
        <v>21</v>
      </c>
    </row>
    <row r="9" spans="1:5" x14ac:dyDescent="0.25">
      <c r="A9" s="12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6.5" thickBot="1" x14ac:dyDescent="0.3">
      <c r="A14" t="s">
        <v>25</v>
      </c>
    </row>
    <row r="15" spans="1:5" ht="16.5" thickBot="1" x14ac:dyDescent="0.3">
      <c r="B15" s="24" t="s">
        <v>26</v>
      </c>
      <c r="C15" s="24" t="s">
        <v>27</v>
      </c>
      <c r="D15" s="24" t="s">
        <v>28</v>
      </c>
      <c r="E15" s="24" t="s">
        <v>29</v>
      </c>
    </row>
    <row r="16" spans="1:5" ht="16.5" thickBot="1" x14ac:dyDescent="0.3">
      <c r="B16" s="13" t="s">
        <v>117</v>
      </c>
      <c r="C16" s="13" t="s">
        <v>107</v>
      </c>
      <c r="D16" s="16">
        <v>0</v>
      </c>
      <c r="E16" s="16">
        <v>28.36363636363636</v>
      </c>
    </row>
    <row r="19" spans="1:7" ht="16.5" thickBot="1" x14ac:dyDescent="0.3">
      <c r="A19" t="s">
        <v>30</v>
      </c>
    </row>
    <row r="20" spans="1:7" ht="16.5" thickBot="1" x14ac:dyDescent="0.3">
      <c r="B20" s="24" t="s">
        <v>26</v>
      </c>
      <c r="C20" s="24" t="s">
        <v>27</v>
      </c>
      <c r="D20" s="24" t="s">
        <v>28</v>
      </c>
      <c r="E20" s="24" t="s">
        <v>29</v>
      </c>
      <c r="F20" s="24" t="s">
        <v>31</v>
      </c>
    </row>
    <row r="21" spans="1:7" x14ac:dyDescent="0.25">
      <c r="B21" s="15" t="s">
        <v>118</v>
      </c>
      <c r="C21" s="15" t="s">
        <v>109</v>
      </c>
      <c r="D21" s="17">
        <v>0</v>
      </c>
      <c r="E21" s="17">
        <v>4.3636363636363633</v>
      </c>
      <c r="F21" s="15" t="s">
        <v>39</v>
      </c>
    </row>
    <row r="22" spans="1:7" ht="16.5" thickBot="1" x14ac:dyDescent="0.3">
      <c r="B22" s="13" t="s">
        <v>119</v>
      </c>
      <c r="C22" s="13" t="s">
        <v>9</v>
      </c>
      <c r="D22" s="16">
        <v>0</v>
      </c>
      <c r="E22" s="16">
        <v>3.8181818181818183</v>
      </c>
      <c r="F22" s="13" t="s">
        <v>39</v>
      </c>
    </row>
    <row r="25" spans="1:7" ht="16.5" thickBot="1" x14ac:dyDescent="0.3">
      <c r="A25" t="s">
        <v>32</v>
      </c>
    </row>
    <row r="26" spans="1:7" ht="16.5" thickBot="1" x14ac:dyDescent="0.3">
      <c r="B26" s="24" t="s">
        <v>26</v>
      </c>
      <c r="C26" s="24" t="s">
        <v>27</v>
      </c>
      <c r="D26" s="24" t="s">
        <v>33</v>
      </c>
      <c r="E26" s="24" t="s">
        <v>34</v>
      </c>
      <c r="F26" s="24" t="s">
        <v>35</v>
      </c>
      <c r="G26" s="24" t="s">
        <v>36</v>
      </c>
    </row>
    <row r="27" spans="1:7" x14ac:dyDescent="0.25">
      <c r="B27" s="15" t="s">
        <v>120</v>
      </c>
      <c r="C27" s="15" t="s">
        <v>121</v>
      </c>
      <c r="D27" s="17">
        <v>42</v>
      </c>
      <c r="E27" s="15" t="s">
        <v>122</v>
      </c>
      <c r="F27" s="15" t="s">
        <v>43</v>
      </c>
      <c r="G27" s="15">
        <v>0</v>
      </c>
    </row>
    <row r="28" spans="1:7" ht="16.5" thickBot="1" x14ac:dyDescent="0.3">
      <c r="B28" s="13" t="s">
        <v>123</v>
      </c>
      <c r="C28" s="13" t="s">
        <v>124</v>
      </c>
      <c r="D28" s="16">
        <v>12</v>
      </c>
      <c r="E28" s="13" t="s">
        <v>125</v>
      </c>
      <c r="F28" s="13" t="s">
        <v>43</v>
      </c>
      <c r="G28" s="16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opLeftCell="A7" workbookViewId="0"/>
  </sheetViews>
  <sheetFormatPr defaultRowHeight="15.75" x14ac:dyDescent="0.25"/>
  <cols>
    <col min="1" max="1" width="2.28515625" customWidth="1"/>
    <col min="2" max="2" width="7.5703125" customWidth="1"/>
    <col min="3" max="3" width="37.28515625" customWidth="1"/>
    <col min="4" max="4" width="16.42578125" bestFit="1" customWidth="1"/>
    <col min="5" max="5" width="15.85546875" bestFit="1" customWidth="1"/>
    <col min="6" max="6" width="8.42578125" bestFit="1" customWidth="1"/>
    <col min="7" max="7" width="6.85546875" customWidth="1"/>
  </cols>
  <sheetData>
    <row r="1" spans="1:5" x14ac:dyDescent="0.25">
      <c r="A1" s="12" t="s">
        <v>14</v>
      </c>
    </row>
    <row r="2" spans="1:5" x14ac:dyDescent="0.25">
      <c r="A2" s="12" t="s">
        <v>15</v>
      </c>
    </row>
    <row r="3" spans="1:5" x14ac:dyDescent="0.25">
      <c r="A3" s="12" t="s">
        <v>143</v>
      </c>
    </row>
    <row r="4" spans="1:5" x14ac:dyDescent="0.25">
      <c r="A4" s="12" t="s">
        <v>17</v>
      </c>
    </row>
    <row r="5" spans="1:5" x14ac:dyDescent="0.25">
      <c r="A5" s="12" t="s">
        <v>18</v>
      </c>
    </row>
    <row r="6" spans="1:5" x14ac:dyDescent="0.25">
      <c r="A6" s="12"/>
      <c r="B6" t="s">
        <v>19</v>
      </c>
    </row>
    <row r="7" spans="1:5" x14ac:dyDescent="0.25">
      <c r="A7" s="12"/>
      <c r="B7" t="s">
        <v>144</v>
      </c>
    </row>
    <row r="8" spans="1:5" x14ac:dyDescent="0.25">
      <c r="A8" s="12"/>
      <c r="B8" t="s">
        <v>21</v>
      </c>
    </row>
    <row r="9" spans="1:5" x14ac:dyDescent="0.25">
      <c r="A9" s="12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6.5" thickBot="1" x14ac:dyDescent="0.3">
      <c r="A14" t="s">
        <v>25</v>
      </c>
    </row>
    <row r="15" spans="1:5" ht="16.5" thickBot="1" x14ac:dyDescent="0.3">
      <c r="B15" s="26" t="s">
        <v>26</v>
      </c>
      <c r="C15" s="26" t="s">
        <v>27</v>
      </c>
      <c r="D15" s="26" t="s">
        <v>28</v>
      </c>
      <c r="E15" s="26" t="s">
        <v>29</v>
      </c>
    </row>
    <row r="16" spans="1:5" ht="16.5" thickBot="1" x14ac:dyDescent="0.3">
      <c r="B16" s="13" t="s">
        <v>132</v>
      </c>
      <c r="C16" s="13" t="s">
        <v>145</v>
      </c>
      <c r="D16" s="16">
        <v>325.5</v>
      </c>
      <c r="E16" s="16">
        <v>325.5</v>
      </c>
    </row>
    <row r="19" spans="1:7" ht="16.5" thickBot="1" x14ac:dyDescent="0.3">
      <c r="A19" t="s">
        <v>30</v>
      </c>
    </row>
    <row r="20" spans="1:7" ht="16.5" thickBot="1" x14ac:dyDescent="0.3">
      <c r="B20" s="26" t="s">
        <v>26</v>
      </c>
      <c r="C20" s="26" t="s">
        <v>27</v>
      </c>
      <c r="D20" s="26" t="s">
        <v>28</v>
      </c>
      <c r="E20" s="26" t="s">
        <v>29</v>
      </c>
      <c r="F20" s="26" t="s">
        <v>31</v>
      </c>
    </row>
    <row r="21" spans="1:7" x14ac:dyDescent="0.25">
      <c r="B21" s="15" t="s">
        <v>133</v>
      </c>
      <c r="C21" s="15" t="s">
        <v>146</v>
      </c>
      <c r="D21" s="17">
        <v>13.249999999999998</v>
      </c>
      <c r="E21" s="17">
        <v>13.249999999999998</v>
      </c>
      <c r="F21" s="15" t="s">
        <v>39</v>
      </c>
    </row>
    <row r="22" spans="1:7" ht="16.5" thickBot="1" x14ac:dyDescent="0.3">
      <c r="B22" s="13" t="s">
        <v>134</v>
      </c>
      <c r="C22" s="13" t="s">
        <v>147</v>
      </c>
      <c r="D22" s="16">
        <v>31.75</v>
      </c>
      <c r="E22" s="16">
        <v>31.75</v>
      </c>
      <c r="F22" s="13" t="s">
        <v>39</v>
      </c>
    </row>
    <row r="25" spans="1:7" ht="16.5" thickBot="1" x14ac:dyDescent="0.3">
      <c r="A25" t="s">
        <v>32</v>
      </c>
    </row>
    <row r="26" spans="1:7" ht="16.5" thickBot="1" x14ac:dyDescent="0.3">
      <c r="B26" s="26" t="s">
        <v>26</v>
      </c>
      <c r="C26" s="26" t="s">
        <v>27</v>
      </c>
      <c r="D26" s="26" t="s">
        <v>33</v>
      </c>
      <c r="E26" s="26" t="s">
        <v>34</v>
      </c>
      <c r="F26" s="26" t="s">
        <v>35</v>
      </c>
      <c r="G26" s="26" t="s">
        <v>36</v>
      </c>
    </row>
    <row r="27" spans="1:7" x14ac:dyDescent="0.25">
      <c r="B27" s="15" t="s">
        <v>135</v>
      </c>
      <c r="C27" s="15" t="s">
        <v>136</v>
      </c>
      <c r="D27" s="17">
        <v>7.9999999999999929</v>
      </c>
      <c r="E27" s="15" t="s">
        <v>137</v>
      </c>
      <c r="F27" s="15" t="s">
        <v>43</v>
      </c>
      <c r="G27" s="15">
        <v>0</v>
      </c>
    </row>
    <row r="28" spans="1:7" ht="16.5" thickBot="1" x14ac:dyDescent="0.3">
      <c r="B28" s="13" t="s">
        <v>138</v>
      </c>
      <c r="C28" s="13" t="s">
        <v>139</v>
      </c>
      <c r="D28" s="16">
        <v>45</v>
      </c>
      <c r="E28" s="13" t="s">
        <v>140</v>
      </c>
      <c r="F28" s="13" t="s">
        <v>43</v>
      </c>
      <c r="G28" s="13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opLeftCell="A9" workbookViewId="0"/>
  </sheetViews>
  <sheetFormatPr defaultRowHeight="15.75" x14ac:dyDescent="0.25"/>
  <cols>
    <col min="1" max="1" width="2.28515625" customWidth="1"/>
    <col min="2" max="2" width="7" customWidth="1"/>
    <col min="3" max="3" width="8.42578125" customWidth="1"/>
    <col min="4" max="4" width="16.42578125" bestFit="1" customWidth="1"/>
    <col min="5" max="5" width="15.28515625" bestFit="1" customWidth="1"/>
    <col min="6" max="6" width="11.85546875" customWidth="1"/>
    <col min="7" max="7" width="6.85546875" customWidth="1"/>
  </cols>
  <sheetData>
    <row r="1" spans="1:5" x14ac:dyDescent="0.25">
      <c r="A1" s="12" t="s">
        <v>14</v>
      </c>
    </row>
    <row r="2" spans="1:5" x14ac:dyDescent="0.25">
      <c r="A2" s="12" t="s">
        <v>15</v>
      </c>
    </row>
    <row r="3" spans="1:5" x14ac:dyDescent="0.25">
      <c r="A3" s="12" t="s">
        <v>153</v>
      </c>
    </row>
    <row r="4" spans="1:5" x14ac:dyDescent="0.25">
      <c r="A4" s="12" t="s">
        <v>17</v>
      </c>
    </row>
    <row r="5" spans="1:5" x14ac:dyDescent="0.25">
      <c r="A5" s="12" t="s">
        <v>18</v>
      </c>
    </row>
    <row r="6" spans="1:5" x14ac:dyDescent="0.25">
      <c r="A6" s="12"/>
      <c r="B6" t="s">
        <v>19</v>
      </c>
    </row>
    <row r="7" spans="1:5" x14ac:dyDescent="0.25">
      <c r="A7" s="12"/>
      <c r="B7" t="s">
        <v>131</v>
      </c>
    </row>
    <row r="8" spans="1:5" x14ac:dyDescent="0.25">
      <c r="A8" s="12"/>
      <c r="B8" t="s">
        <v>154</v>
      </c>
    </row>
    <row r="9" spans="1:5" x14ac:dyDescent="0.25">
      <c r="A9" s="12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6.5" thickBot="1" x14ac:dyDescent="0.3">
      <c r="A14" t="s">
        <v>76</v>
      </c>
    </row>
    <row r="15" spans="1:5" ht="16.5" thickBot="1" x14ac:dyDescent="0.3">
      <c r="B15" s="26" t="s">
        <v>26</v>
      </c>
      <c r="C15" s="26" t="s">
        <v>27</v>
      </c>
      <c r="D15" s="26" t="s">
        <v>28</v>
      </c>
      <c r="E15" s="26" t="s">
        <v>29</v>
      </c>
    </row>
    <row r="16" spans="1:5" ht="16.5" thickBot="1" x14ac:dyDescent="0.3">
      <c r="B16" s="13" t="s">
        <v>155</v>
      </c>
      <c r="C16" s="13" t="s">
        <v>156</v>
      </c>
      <c r="D16" s="16">
        <v>0</v>
      </c>
      <c r="E16" s="16">
        <v>18</v>
      </c>
    </row>
    <row r="19" spans="1:7" ht="16.5" thickBot="1" x14ac:dyDescent="0.3">
      <c r="A19" t="s">
        <v>30</v>
      </c>
    </row>
    <row r="20" spans="1:7" ht="16.5" thickBot="1" x14ac:dyDescent="0.3">
      <c r="B20" s="26" t="s">
        <v>26</v>
      </c>
      <c r="C20" s="26" t="s">
        <v>27</v>
      </c>
      <c r="D20" s="26" t="s">
        <v>28</v>
      </c>
      <c r="E20" s="26" t="s">
        <v>29</v>
      </c>
      <c r="F20" s="26" t="s">
        <v>31</v>
      </c>
    </row>
    <row r="21" spans="1:7" x14ac:dyDescent="0.25">
      <c r="B21" s="15" t="s">
        <v>157</v>
      </c>
      <c r="C21" s="15" t="s">
        <v>158</v>
      </c>
      <c r="D21" s="17">
        <v>0</v>
      </c>
      <c r="E21" s="17">
        <v>6</v>
      </c>
      <c r="F21" s="15" t="s">
        <v>39</v>
      </c>
    </row>
    <row r="22" spans="1:7" ht="16.5" thickBot="1" x14ac:dyDescent="0.3">
      <c r="B22" s="13" t="s">
        <v>159</v>
      </c>
      <c r="C22" s="13" t="s">
        <v>160</v>
      </c>
      <c r="D22" s="16">
        <v>0</v>
      </c>
      <c r="E22" s="16">
        <v>0</v>
      </c>
      <c r="F22" s="13" t="s">
        <v>39</v>
      </c>
    </row>
    <row r="25" spans="1:7" ht="16.5" thickBot="1" x14ac:dyDescent="0.3">
      <c r="A25" t="s">
        <v>32</v>
      </c>
    </row>
    <row r="26" spans="1:7" ht="16.5" thickBot="1" x14ac:dyDescent="0.3">
      <c r="B26" s="26" t="s">
        <v>26</v>
      </c>
      <c r="C26" s="26" t="s">
        <v>27</v>
      </c>
      <c r="D26" s="26" t="s">
        <v>33</v>
      </c>
      <c r="E26" s="26" t="s">
        <v>34</v>
      </c>
      <c r="F26" s="26" t="s">
        <v>35</v>
      </c>
      <c r="G26" s="26" t="s">
        <v>36</v>
      </c>
    </row>
    <row r="27" spans="1:7" x14ac:dyDescent="0.25">
      <c r="B27" s="15" t="s">
        <v>161</v>
      </c>
      <c r="C27" s="15" t="s">
        <v>121</v>
      </c>
      <c r="D27" s="17">
        <v>18</v>
      </c>
      <c r="E27" s="15" t="s">
        <v>162</v>
      </c>
      <c r="F27" s="15" t="s">
        <v>163</v>
      </c>
      <c r="G27" s="17">
        <v>1</v>
      </c>
    </row>
    <row r="28" spans="1:7" ht="16.5" thickBot="1" x14ac:dyDescent="0.3">
      <c r="B28" s="13" t="s">
        <v>164</v>
      </c>
      <c r="C28" s="13" t="s">
        <v>165</v>
      </c>
      <c r="D28" s="16">
        <v>24</v>
      </c>
      <c r="E28" s="13" t="s">
        <v>166</v>
      </c>
      <c r="F28" s="13" t="s">
        <v>43</v>
      </c>
      <c r="G28" s="13">
        <v>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topLeftCell="A15" workbookViewId="0"/>
  </sheetViews>
  <sheetFormatPr defaultRowHeight="15.75" x14ac:dyDescent="0.25"/>
  <cols>
    <col min="1" max="1" width="2.28515625" customWidth="1"/>
    <col min="2" max="2" width="7.140625" customWidth="1"/>
    <col min="3" max="3" width="37.28515625" customWidth="1"/>
    <col min="4" max="4" width="16.42578125" bestFit="1" customWidth="1"/>
    <col min="5" max="5" width="15.28515625" bestFit="1" customWidth="1"/>
    <col min="6" max="6" width="8.42578125" bestFit="1" customWidth="1"/>
    <col min="7" max="7" width="6.85546875" customWidth="1"/>
  </cols>
  <sheetData>
    <row r="1" spans="1:5" x14ac:dyDescent="0.25">
      <c r="A1" s="12" t="s">
        <v>14</v>
      </c>
    </row>
    <row r="2" spans="1:5" x14ac:dyDescent="0.25">
      <c r="A2" s="12" t="s">
        <v>15</v>
      </c>
    </row>
    <row r="3" spans="1:5" x14ac:dyDescent="0.25">
      <c r="A3" s="12" t="s">
        <v>179</v>
      </c>
    </row>
    <row r="4" spans="1:5" x14ac:dyDescent="0.25">
      <c r="A4" s="12" t="s">
        <v>17</v>
      </c>
    </row>
    <row r="5" spans="1:5" x14ac:dyDescent="0.25">
      <c r="A5" s="12" t="s">
        <v>18</v>
      </c>
    </row>
    <row r="6" spans="1:5" x14ac:dyDescent="0.25">
      <c r="A6" s="12"/>
      <c r="B6" t="s">
        <v>19</v>
      </c>
    </row>
    <row r="7" spans="1:5" x14ac:dyDescent="0.25">
      <c r="A7" s="12"/>
      <c r="B7" t="s">
        <v>116</v>
      </c>
    </row>
    <row r="8" spans="1:5" x14ac:dyDescent="0.25">
      <c r="A8" s="12"/>
      <c r="B8" t="s">
        <v>180</v>
      </c>
    </row>
    <row r="9" spans="1:5" x14ac:dyDescent="0.25">
      <c r="A9" s="12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6.5" thickBot="1" x14ac:dyDescent="0.3">
      <c r="A14" t="s">
        <v>25</v>
      </c>
    </row>
    <row r="15" spans="1:5" ht="16.5" thickBot="1" x14ac:dyDescent="0.3">
      <c r="B15" s="26" t="s">
        <v>26</v>
      </c>
      <c r="C15" s="26" t="s">
        <v>27</v>
      </c>
      <c r="D15" s="26" t="s">
        <v>28</v>
      </c>
      <c r="E15" s="26" t="s">
        <v>29</v>
      </c>
    </row>
    <row r="16" spans="1:5" ht="16.5" thickBot="1" x14ac:dyDescent="0.3">
      <c r="B16" s="13" t="s">
        <v>181</v>
      </c>
      <c r="C16" s="13" t="s">
        <v>182</v>
      </c>
      <c r="D16" s="16">
        <v>0</v>
      </c>
      <c r="E16" s="16">
        <v>134000</v>
      </c>
    </row>
    <row r="19" spans="1:7" ht="16.5" thickBot="1" x14ac:dyDescent="0.3">
      <c r="A19" t="s">
        <v>30</v>
      </c>
    </row>
    <row r="20" spans="1:7" ht="16.5" thickBot="1" x14ac:dyDescent="0.3">
      <c r="B20" s="26" t="s">
        <v>26</v>
      </c>
      <c r="C20" s="26" t="s">
        <v>27</v>
      </c>
      <c r="D20" s="26" t="s">
        <v>28</v>
      </c>
      <c r="E20" s="26" t="s">
        <v>29</v>
      </c>
      <c r="F20" s="26" t="s">
        <v>31</v>
      </c>
    </row>
    <row r="21" spans="1:7" x14ac:dyDescent="0.25">
      <c r="B21" s="15" t="s">
        <v>183</v>
      </c>
      <c r="C21" s="15" t="s">
        <v>184</v>
      </c>
      <c r="D21" s="17">
        <v>0</v>
      </c>
      <c r="E21" s="17">
        <v>0</v>
      </c>
      <c r="F21" s="15" t="s">
        <v>39</v>
      </c>
    </row>
    <row r="22" spans="1:7" x14ac:dyDescent="0.25">
      <c r="B22" s="15" t="s">
        <v>185</v>
      </c>
      <c r="C22" s="15" t="s">
        <v>186</v>
      </c>
      <c r="D22" s="17">
        <v>0</v>
      </c>
      <c r="E22" s="17">
        <v>7000</v>
      </c>
      <c r="F22" s="15" t="s">
        <v>39</v>
      </c>
    </row>
    <row r="23" spans="1:7" x14ac:dyDescent="0.25">
      <c r="B23" s="15" t="s">
        <v>187</v>
      </c>
      <c r="C23" s="15" t="s">
        <v>188</v>
      </c>
      <c r="D23" s="17">
        <v>0</v>
      </c>
      <c r="E23" s="17">
        <v>13000</v>
      </c>
      <c r="F23" s="15" t="s">
        <v>39</v>
      </c>
    </row>
    <row r="24" spans="1:7" x14ac:dyDescent="0.25">
      <c r="B24" s="15" t="s">
        <v>189</v>
      </c>
      <c r="C24" s="15" t="s">
        <v>190</v>
      </c>
      <c r="D24" s="17">
        <v>0</v>
      </c>
      <c r="E24" s="17">
        <v>12000</v>
      </c>
      <c r="F24" s="15" t="s">
        <v>39</v>
      </c>
    </row>
    <row r="25" spans="1:7" x14ac:dyDescent="0.25">
      <c r="B25" s="15" t="s">
        <v>191</v>
      </c>
      <c r="C25" s="15" t="s">
        <v>192</v>
      </c>
      <c r="D25" s="17">
        <v>0</v>
      </c>
      <c r="E25" s="17">
        <v>0</v>
      </c>
      <c r="F25" s="15" t="s">
        <v>39</v>
      </c>
    </row>
    <row r="26" spans="1:7" ht="16.5" thickBot="1" x14ac:dyDescent="0.3">
      <c r="B26" s="13" t="s">
        <v>193</v>
      </c>
      <c r="C26" s="13" t="s">
        <v>194</v>
      </c>
      <c r="D26" s="16">
        <v>0</v>
      </c>
      <c r="E26" s="16">
        <v>3000</v>
      </c>
      <c r="F26" s="13" t="s">
        <v>39</v>
      </c>
    </row>
    <row r="29" spans="1:7" ht="16.5" thickBot="1" x14ac:dyDescent="0.3">
      <c r="A29" t="s">
        <v>32</v>
      </c>
    </row>
    <row r="30" spans="1:7" ht="16.5" thickBot="1" x14ac:dyDescent="0.3">
      <c r="B30" s="26" t="s">
        <v>26</v>
      </c>
      <c r="C30" s="26" t="s">
        <v>27</v>
      </c>
      <c r="D30" s="26" t="s">
        <v>33</v>
      </c>
      <c r="E30" s="26" t="s">
        <v>34</v>
      </c>
      <c r="F30" s="26" t="s">
        <v>35</v>
      </c>
      <c r="G30" s="26" t="s">
        <v>36</v>
      </c>
    </row>
    <row r="31" spans="1:7" x14ac:dyDescent="0.25">
      <c r="B31" s="15" t="s">
        <v>195</v>
      </c>
      <c r="C31" s="15" t="s">
        <v>124</v>
      </c>
      <c r="D31" s="17">
        <v>20000</v>
      </c>
      <c r="E31" s="15" t="s">
        <v>196</v>
      </c>
      <c r="F31" s="15" t="s">
        <v>43</v>
      </c>
      <c r="G31" s="15">
        <v>0</v>
      </c>
    </row>
    <row r="32" spans="1:7" x14ac:dyDescent="0.25">
      <c r="B32" s="15" t="s">
        <v>197</v>
      </c>
      <c r="C32" s="15" t="e">
        <f xml:space="preserve"> LHS</f>
        <v>#NAME?</v>
      </c>
      <c r="D32" s="17">
        <v>15000</v>
      </c>
      <c r="E32" s="15" t="s">
        <v>198</v>
      </c>
      <c r="F32" s="15" t="s">
        <v>43</v>
      </c>
      <c r="G32" s="15">
        <v>0</v>
      </c>
    </row>
    <row r="33" spans="2:7" x14ac:dyDescent="0.25">
      <c r="B33" s="15" t="s">
        <v>199</v>
      </c>
      <c r="C33" s="15" t="s">
        <v>121</v>
      </c>
      <c r="D33" s="17">
        <v>12000</v>
      </c>
      <c r="E33" s="15" t="s">
        <v>200</v>
      </c>
      <c r="F33" s="15" t="s">
        <v>43</v>
      </c>
      <c r="G33" s="17">
        <v>0</v>
      </c>
    </row>
    <row r="34" spans="2:7" x14ac:dyDescent="0.25">
      <c r="B34" s="15" t="s">
        <v>201</v>
      </c>
      <c r="C34" s="15" t="s">
        <v>202</v>
      </c>
      <c r="D34" s="17">
        <v>7000</v>
      </c>
      <c r="E34" s="15" t="s">
        <v>203</v>
      </c>
      <c r="F34" s="15" t="s">
        <v>43</v>
      </c>
      <c r="G34" s="17">
        <v>0</v>
      </c>
    </row>
    <row r="35" spans="2:7" ht="16.5" thickBot="1" x14ac:dyDescent="0.3">
      <c r="B35" s="13" t="s">
        <v>204</v>
      </c>
      <c r="C35" s="13" t="s">
        <v>205</v>
      </c>
      <c r="D35" s="16">
        <v>16000</v>
      </c>
      <c r="E35" s="13" t="s">
        <v>206</v>
      </c>
      <c r="F35" s="13" t="s">
        <v>43</v>
      </c>
      <c r="G35" s="16">
        <v>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showGridLines="0" topLeftCell="A15" workbookViewId="0"/>
  </sheetViews>
  <sheetFormatPr defaultRowHeight="15.75" x14ac:dyDescent="0.25"/>
  <cols>
    <col min="1" max="1" width="2.28515625" customWidth="1"/>
    <col min="2" max="2" width="7.140625" customWidth="1"/>
    <col min="3" max="3" width="10" customWidth="1"/>
    <col min="4" max="4" width="16.42578125" bestFit="1" customWidth="1"/>
    <col min="5" max="5" width="15.28515625" bestFit="1" customWidth="1"/>
    <col min="6" max="6" width="11.85546875" customWidth="1"/>
    <col min="7" max="7" width="6.85546875" customWidth="1"/>
  </cols>
  <sheetData>
    <row r="1" spans="1:5" x14ac:dyDescent="0.25">
      <c r="A1" s="12" t="s">
        <v>14</v>
      </c>
    </row>
    <row r="2" spans="1:5" x14ac:dyDescent="0.25">
      <c r="A2" s="12" t="s">
        <v>15</v>
      </c>
    </row>
    <row r="3" spans="1:5" x14ac:dyDescent="0.25">
      <c r="A3" s="12" t="s">
        <v>220</v>
      </c>
    </row>
    <row r="4" spans="1:5" x14ac:dyDescent="0.25">
      <c r="A4" s="12" t="s">
        <v>17</v>
      </c>
    </row>
    <row r="5" spans="1:5" x14ac:dyDescent="0.25">
      <c r="A5" s="12" t="s">
        <v>18</v>
      </c>
    </row>
    <row r="6" spans="1:5" x14ac:dyDescent="0.25">
      <c r="A6" s="12"/>
      <c r="B6" t="s">
        <v>19</v>
      </c>
    </row>
    <row r="7" spans="1:5" x14ac:dyDescent="0.25">
      <c r="A7" s="12"/>
      <c r="B7" t="s">
        <v>131</v>
      </c>
    </row>
    <row r="8" spans="1:5" x14ac:dyDescent="0.25">
      <c r="A8" s="12"/>
      <c r="B8" t="s">
        <v>180</v>
      </c>
    </row>
    <row r="9" spans="1:5" x14ac:dyDescent="0.25">
      <c r="A9" s="12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6.5" thickBot="1" x14ac:dyDescent="0.3">
      <c r="A14" t="s">
        <v>76</v>
      </c>
    </row>
    <row r="15" spans="1:5" ht="16.5" thickBot="1" x14ac:dyDescent="0.3">
      <c r="B15" s="26" t="s">
        <v>26</v>
      </c>
      <c r="C15" s="26" t="s">
        <v>27</v>
      </c>
      <c r="D15" s="26" t="s">
        <v>28</v>
      </c>
      <c r="E15" s="26" t="s">
        <v>29</v>
      </c>
    </row>
    <row r="16" spans="1:5" ht="16.5" thickBot="1" x14ac:dyDescent="0.3">
      <c r="B16" s="13" t="s">
        <v>221</v>
      </c>
      <c r="C16" s="13" t="s">
        <v>5</v>
      </c>
      <c r="D16" s="16">
        <v>0</v>
      </c>
      <c r="E16" s="16">
        <v>31</v>
      </c>
    </row>
    <row r="19" spans="1:7" ht="16.5" thickBot="1" x14ac:dyDescent="0.3">
      <c r="A19" t="s">
        <v>30</v>
      </c>
    </row>
    <row r="20" spans="1:7" ht="16.5" thickBot="1" x14ac:dyDescent="0.3">
      <c r="B20" s="26" t="s">
        <v>26</v>
      </c>
      <c r="C20" s="26" t="s">
        <v>27</v>
      </c>
      <c r="D20" s="26" t="s">
        <v>28</v>
      </c>
      <c r="E20" s="26" t="s">
        <v>29</v>
      </c>
      <c r="F20" s="26" t="s">
        <v>31</v>
      </c>
    </row>
    <row r="21" spans="1:7" x14ac:dyDescent="0.25">
      <c r="B21" s="15" t="s">
        <v>222</v>
      </c>
      <c r="C21" s="15" t="s">
        <v>208</v>
      </c>
      <c r="D21" s="17">
        <v>0</v>
      </c>
      <c r="E21" s="17">
        <v>3</v>
      </c>
      <c r="F21" s="15" t="s">
        <v>39</v>
      </c>
    </row>
    <row r="22" spans="1:7" x14ac:dyDescent="0.25">
      <c r="B22" s="15" t="s">
        <v>223</v>
      </c>
      <c r="C22" s="15" t="s">
        <v>210</v>
      </c>
      <c r="D22" s="17">
        <v>0</v>
      </c>
      <c r="E22" s="17">
        <v>5</v>
      </c>
      <c r="F22" s="15" t="s">
        <v>39</v>
      </c>
    </row>
    <row r="23" spans="1:7" x14ac:dyDescent="0.25">
      <c r="B23" s="15" t="s">
        <v>224</v>
      </c>
      <c r="C23" s="15" t="s">
        <v>212</v>
      </c>
      <c r="D23" s="17">
        <v>0</v>
      </c>
      <c r="E23" s="17">
        <v>7</v>
      </c>
      <c r="F23" s="15" t="s">
        <v>39</v>
      </c>
    </row>
    <row r="24" spans="1:7" x14ac:dyDescent="0.25">
      <c r="B24" s="15" t="s">
        <v>225</v>
      </c>
      <c r="C24" s="15" t="s">
        <v>214</v>
      </c>
      <c r="D24" s="17">
        <v>0</v>
      </c>
      <c r="E24" s="17">
        <v>2</v>
      </c>
      <c r="F24" s="15" t="s">
        <v>39</v>
      </c>
    </row>
    <row r="25" spans="1:7" x14ac:dyDescent="0.25">
      <c r="B25" s="15" t="s">
        <v>226</v>
      </c>
      <c r="C25" s="15" t="s">
        <v>216</v>
      </c>
      <c r="D25" s="17">
        <v>0</v>
      </c>
      <c r="E25" s="17">
        <v>14</v>
      </c>
      <c r="F25" s="15" t="s">
        <v>39</v>
      </c>
    </row>
    <row r="26" spans="1:7" ht="16.5" thickBot="1" x14ac:dyDescent="0.3">
      <c r="B26" s="13" t="s">
        <v>227</v>
      </c>
      <c r="C26" s="13" t="s">
        <v>218</v>
      </c>
      <c r="D26" s="16">
        <v>0</v>
      </c>
      <c r="E26" s="16">
        <v>0</v>
      </c>
      <c r="F26" s="13" t="s">
        <v>39</v>
      </c>
    </row>
    <row r="29" spans="1:7" ht="16.5" thickBot="1" x14ac:dyDescent="0.3">
      <c r="A29" t="s">
        <v>32</v>
      </c>
    </row>
    <row r="30" spans="1:7" ht="16.5" thickBot="1" x14ac:dyDescent="0.3">
      <c r="B30" s="26" t="s">
        <v>26</v>
      </c>
      <c r="C30" s="26" t="s">
        <v>27</v>
      </c>
      <c r="D30" s="26" t="s">
        <v>33</v>
      </c>
      <c r="E30" s="26" t="s">
        <v>34</v>
      </c>
      <c r="F30" s="26" t="s">
        <v>35</v>
      </c>
      <c r="G30" s="26" t="s">
        <v>36</v>
      </c>
    </row>
    <row r="31" spans="1:7" x14ac:dyDescent="0.25">
      <c r="B31" s="15" t="s">
        <v>228</v>
      </c>
      <c r="C31" s="15" t="s">
        <v>124</v>
      </c>
      <c r="D31" s="17">
        <v>3</v>
      </c>
      <c r="E31" s="15" t="s">
        <v>229</v>
      </c>
      <c r="F31" s="15" t="s">
        <v>43</v>
      </c>
      <c r="G31" s="17">
        <v>0</v>
      </c>
    </row>
    <row r="32" spans="1:7" x14ac:dyDescent="0.25">
      <c r="B32" s="15" t="s">
        <v>230</v>
      </c>
      <c r="C32" s="15" t="s">
        <v>165</v>
      </c>
      <c r="D32" s="17">
        <v>8</v>
      </c>
      <c r="E32" s="15" t="s">
        <v>231</v>
      </c>
      <c r="F32" s="15" t="s">
        <v>43</v>
      </c>
      <c r="G32" s="17">
        <v>0</v>
      </c>
    </row>
    <row r="33" spans="2:7" x14ac:dyDescent="0.25">
      <c r="B33" s="15" t="s">
        <v>232</v>
      </c>
      <c r="C33" s="15" t="s">
        <v>165</v>
      </c>
      <c r="D33" s="17">
        <v>12</v>
      </c>
      <c r="E33" s="15" t="s">
        <v>233</v>
      </c>
      <c r="F33" s="15" t="s">
        <v>43</v>
      </c>
      <c r="G33" s="17">
        <v>0</v>
      </c>
    </row>
    <row r="34" spans="2:7" x14ac:dyDescent="0.25">
      <c r="B34" s="15" t="s">
        <v>234</v>
      </c>
      <c r="C34" s="15" t="s">
        <v>165</v>
      </c>
      <c r="D34" s="17">
        <v>9</v>
      </c>
      <c r="E34" s="15" t="s">
        <v>235</v>
      </c>
      <c r="F34" s="15" t="s">
        <v>43</v>
      </c>
      <c r="G34" s="17">
        <v>0</v>
      </c>
    </row>
    <row r="35" spans="2:7" x14ac:dyDescent="0.25">
      <c r="B35" s="15" t="s">
        <v>236</v>
      </c>
      <c r="C35" s="15" t="s">
        <v>165</v>
      </c>
      <c r="D35" s="17">
        <v>16</v>
      </c>
      <c r="E35" s="15" t="s">
        <v>237</v>
      </c>
      <c r="F35" s="15" t="s">
        <v>43</v>
      </c>
      <c r="G35" s="17">
        <v>0</v>
      </c>
    </row>
    <row r="36" spans="2:7" ht="16.5" thickBot="1" x14ac:dyDescent="0.3">
      <c r="B36" s="13" t="s">
        <v>238</v>
      </c>
      <c r="C36" s="13" t="s">
        <v>165</v>
      </c>
      <c r="D36" s="16">
        <v>14</v>
      </c>
      <c r="E36" s="13" t="s">
        <v>239</v>
      </c>
      <c r="F36" s="13" t="s">
        <v>163</v>
      </c>
      <c r="G36" s="16">
        <v>10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topLeftCell="A9" workbookViewId="0"/>
  </sheetViews>
  <sheetFormatPr defaultRowHeight="15.75" x14ac:dyDescent="0.25"/>
  <cols>
    <col min="1" max="1" width="2.28515625" customWidth="1"/>
    <col min="2" max="2" width="7.140625" customWidth="1"/>
    <col min="3" max="3" width="7" customWidth="1"/>
    <col min="4" max="4" width="16.42578125" bestFit="1" customWidth="1"/>
    <col min="5" max="5" width="15.85546875" bestFit="1" customWidth="1"/>
    <col min="6" max="6" width="11.85546875" customWidth="1"/>
    <col min="7" max="7" width="13" bestFit="1" customWidth="1"/>
  </cols>
  <sheetData>
    <row r="1" spans="1:5" x14ac:dyDescent="0.25">
      <c r="A1" s="12" t="s">
        <v>14</v>
      </c>
    </row>
    <row r="2" spans="1:5" x14ac:dyDescent="0.25">
      <c r="A2" s="12" t="s">
        <v>15</v>
      </c>
    </row>
    <row r="3" spans="1:5" x14ac:dyDescent="0.25">
      <c r="A3" s="12" t="s">
        <v>264</v>
      </c>
    </row>
    <row r="4" spans="1:5" x14ac:dyDescent="0.25">
      <c r="A4" s="12" t="s">
        <v>17</v>
      </c>
    </row>
    <row r="5" spans="1:5" x14ac:dyDescent="0.25">
      <c r="A5" s="12" t="s">
        <v>18</v>
      </c>
    </row>
    <row r="6" spans="1:5" x14ac:dyDescent="0.25">
      <c r="A6" s="12"/>
      <c r="B6" t="s">
        <v>19</v>
      </c>
    </row>
    <row r="7" spans="1:5" x14ac:dyDescent="0.25">
      <c r="A7" s="12"/>
      <c r="B7" t="s">
        <v>131</v>
      </c>
    </row>
    <row r="8" spans="1:5" x14ac:dyDescent="0.25">
      <c r="A8" s="12"/>
      <c r="B8" t="s">
        <v>247</v>
      </c>
    </row>
    <row r="9" spans="1:5" x14ac:dyDescent="0.25">
      <c r="A9" s="12" t="s">
        <v>22</v>
      </c>
    </row>
    <row r="10" spans="1:5" x14ac:dyDescent="0.25">
      <c r="B10" t="s">
        <v>23</v>
      </c>
    </row>
    <row r="11" spans="1:5" x14ac:dyDescent="0.25">
      <c r="B11" t="s">
        <v>265</v>
      </c>
    </row>
    <row r="14" spans="1:5" ht="16.5" thickBot="1" x14ac:dyDescent="0.3">
      <c r="A14" t="s">
        <v>25</v>
      </c>
    </row>
    <row r="15" spans="1:5" ht="16.5" thickBot="1" x14ac:dyDescent="0.3">
      <c r="B15" s="26" t="s">
        <v>26</v>
      </c>
      <c r="C15" s="26" t="s">
        <v>27</v>
      </c>
      <c r="D15" s="26" t="s">
        <v>28</v>
      </c>
      <c r="E15" s="26" t="s">
        <v>29</v>
      </c>
    </row>
    <row r="16" spans="1:5" ht="16.5" thickBot="1" x14ac:dyDescent="0.3">
      <c r="B16" s="13" t="s">
        <v>248</v>
      </c>
      <c r="C16" s="13" t="s">
        <v>5</v>
      </c>
      <c r="D16" s="16">
        <v>178183.33333333331</v>
      </c>
      <c r="E16" s="16">
        <v>178183.33333333331</v>
      </c>
    </row>
    <row r="19" spans="1:7" ht="16.5" thickBot="1" x14ac:dyDescent="0.3">
      <c r="A19" t="s">
        <v>30</v>
      </c>
    </row>
    <row r="20" spans="1:7" ht="16.5" thickBot="1" x14ac:dyDescent="0.3">
      <c r="B20" s="26" t="s">
        <v>26</v>
      </c>
      <c r="C20" s="26" t="s">
        <v>27</v>
      </c>
      <c r="D20" s="26" t="s">
        <v>28</v>
      </c>
      <c r="E20" s="26" t="s">
        <v>29</v>
      </c>
      <c r="F20" s="26" t="s">
        <v>31</v>
      </c>
    </row>
    <row r="21" spans="1:7" x14ac:dyDescent="0.25">
      <c r="B21" s="15" t="s">
        <v>249</v>
      </c>
      <c r="C21" s="15" t="s">
        <v>241</v>
      </c>
      <c r="D21" s="17">
        <v>4858.333333333333</v>
      </c>
      <c r="E21" s="17">
        <v>4858.333333333333</v>
      </c>
      <c r="F21" s="15" t="s">
        <v>39</v>
      </c>
    </row>
    <row r="22" spans="1:7" x14ac:dyDescent="0.25">
      <c r="B22" s="15" t="s">
        <v>250</v>
      </c>
      <c r="C22" s="15" t="s">
        <v>243</v>
      </c>
      <c r="D22" s="17">
        <v>1200</v>
      </c>
      <c r="E22" s="17">
        <v>1200</v>
      </c>
      <c r="F22" s="15" t="s">
        <v>39</v>
      </c>
    </row>
    <row r="23" spans="1:7" ht="16.5" thickBot="1" x14ac:dyDescent="0.3">
      <c r="B23" s="13" t="s">
        <v>251</v>
      </c>
      <c r="C23" s="13" t="s">
        <v>245</v>
      </c>
      <c r="D23" s="16">
        <v>833.33333333333326</v>
      </c>
      <c r="E23" s="16">
        <v>833.33333333333326</v>
      </c>
      <c r="F23" s="13" t="s">
        <v>39</v>
      </c>
    </row>
    <row r="26" spans="1:7" ht="16.5" thickBot="1" x14ac:dyDescent="0.3">
      <c r="A26" t="s">
        <v>32</v>
      </c>
    </row>
    <row r="27" spans="1:7" ht="16.5" thickBot="1" x14ac:dyDescent="0.3">
      <c r="B27" s="26" t="s">
        <v>26</v>
      </c>
      <c r="C27" s="26" t="s">
        <v>27</v>
      </c>
      <c r="D27" s="26" t="s">
        <v>33</v>
      </c>
      <c r="E27" s="26" t="s">
        <v>34</v>
      </c>
      <c r="F27" s="26" t="s">
        <v>35</v>
      </c>
      <c r="G27" s="26" t="s">
        <v>36</v>
      </c>
    </row>
    <row r="28" spans="1:7" x14ac:dyDescent="0.25">
      <c r="B28" s="15" t="s">
        <v>252</v>
      </c>
      <c r="C28" s="15" t="s">
        <v>11</v>
      </c>
      <c r="D28" s="17">
        <v>1537.9166666666665</v>
      </c>
      <c r="E28" s="15" t="s">
        <v>253</v>
      </c>
      <c r="F28" s="15" t="s">
        <v>163</v>
      </c>
      <c r="G28" s="15">
        <v>62.083333333333485</v>
      </c>
    </row>
    <row r="29" spans="1:7" x14ac:dyDescent="0.25">
      <c r="B29" s="15" t="s">
        <v>254</v>
      </c>
      <c r="C29" s="15" t="s">
        <v>11</v>
      </c>
      <c r="D29" s="17">
        <v>707.49999999999989</v>
      </c>
      <c r="E29" s="15" t="s">
        <v>255</v>
      </c>
      <c r="F29" s="15" t="s">
        <v>163</v>
      </c>
      <c r="G29" s="15">
        <v>692.50000000000011</v>
      </c>
    </row>
    <row r="30" spans="1:7" x14ac:dyDescent="0.25">
      <c r="B30" s="15" t="s">
        <v>256</v>
      </c>
      <c r="C30" s="15" t="s">
        <v>11</v>
      </c>
      <c r="D30" s="17">
        <v>487.91666666666663</v>
      </c>
      <c r="E30" s="15" t="s">
        <v>257</v>
      </c>
      <c r="F30" s="15" t="s">
        <v>163</v>
      </c>
      <c r="G30" s="15">
        <v>1012.0833333333334</v>
      </c>
    </row>
    <row r="31" spans="1:7" x14ac:dyDescent="0.25">
      <c r="B31" s="15" t="s">
        <v>258</v>
      </c>
      <c r="C31" s="15" t="s">
        <v>11</v>
      </c>
      <c r="D31" s="17">
        <v>200000</v>
      </c>
      <c r="E31" s="15" t="s">
        <v>259</v>
      </c>
      <c r="F31" s="15" t="s">
        <v>43</v>
      </c>
      <c r="G31" s="15">
        <v>0</v>
      </c>
    </row>
    <row r="32" spans="1:7" x14ac:dyDescent="0.25">
      <c r="B32" s="15" t="s">
        <v>260</v>
      </c>
      <c r="C32" s="15" t="s">
        <v>11</v>
      </c>
      <c r="D32" s="17">
        <v>85000</v>
      </c>
      <c r="E32" s="15" t="s">
        <v>261</v>
      </c>
      <c r="F32" s="15" t="s">
        <v>43</v>
      </c>
      <c r="G32" s="15">
        <v>0</v>
      </c>
    </row>
    <row r="33" spans="2:7" ht="16.5" thickBot="1" x14ac:dyDescent="0.3">
      <c r="B33" s="13" t="s">
        <v>262</v>
      </c>
      <c r="C33" s="13" t="s">
        <v>11</v>
      </c>
      <c r="D33" s="16">
        <v>1200</v>
      </c>
      <c r="E33" s="13" t="s">
        <v>263</v>
      </c>
      <c r="F33" s="13" t="s">
        <v>43</v>
      </c>
      <c r="G33" s="16">
        <v>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topLeftCell="A6" workbookViewId="0"/>
  </sheetViews>
  <sheetFormatPr defaultRowHeight="15.75" x14ac:dyDescent="0.25"/>
  <cols>
    <col min="1" max="1" width="2.28515625" customWidth="1"/>
    <col min="2" max="2" width="20.85546875" customWidth="1"/>
    <col min="3" max="3" width="7" customWidth="1"/>
    <col min="4" max="4" width="16.42578125" bestFit="1" customWidth="1"/>
    <col min="5" max="5" width="15.85546875" bestFit="1" customWidth="1"/>
    <col min="6" max="6" width="11.85546875" customWidth="1"/>
    <col min="7" max="7" width="8.7109375" customWidth="1"/>
  </cols>
  <sheetData>
    <row r="1" spans="1:5" x14ac:dyDescent="0.25">
      <c r="A1" s="12" t="s">
        <v>14</v>
      </c>
    </row>
    <row r="2" spans="1:5" x14ac:dyDescent="0.25">
      <c r="A2" s="12" t="s">
        <v>15</v>
      </c>
    </row>
    <row r="3" spans="1:5" x14ac:dyDescent="0.25">
      <c r="A3" s="12" t="s">
        <v>266</v>
      </c>
    </row>
    <row r="4" spans="1:5" x14ac:dyDescent="0.25">
      <c r="A4" s="12" t="s">
        <v>267</v>
      </c>
    </row>
    <row r="5" spans="1:5" x14ac:dyDescent="0.25">
      <c r="A5" s="12" t="s">
        <v>18</v>
      </c>
    </row>
    <row r="6" spans="1:5" x14ac:dyDescent="0.25">
      <c r="A6" s="12"/>
      <c r="B6" t="s">
        <v>19</v>
      </c>
    </row>
    <row r="7" spans="1:5" x14ac:dyDescent="0.25">
      <c r="A7" s="12"/>
      <c r="B7" t="s">
        <v>116</v>
      </c>
    </row>
    <row r="8" spans="1:5" x14ac:dyDescent="0.25">
      <c r="A8" s="12"/>
      <c r="B8" t="s">
        <v>268</v>
      </c>
    </row>
    <row r="9" spans="1:5" x14ac:dyDescent="0.25">
      <c r="A9" s="12" t="s">
        <v>22</v>
      </c>
    </row>
    <row r="10" spans="1:5" x14ac:dyDescent="0.25">
      <c r="B10" t="s">
        <v>23</v>
      </c>
    </row>
    <row r="11" spans="1:5" x14ac:dyDescent="0.25">
      <c r="B11" t="s">
        <v>24</v>
      </c>
    </row>
    <row r="14" spans="1:5" ht="16.5" thickBot="1" x14ac:dyDescent="0.3">
      <c r="A14" t="s">
        <v>25</v>
      </c>
    </row>
    <row r="15" spans="1:5" ht="16.5" thickBot="1" x14ac:dyDescent="0.3">
      <c r="B15" s="26" t="s">
        <v>26</v>
      </c>
      <c r="C15" s="26" t="s">
        <v>27</v>
      </c>
      <c r="D15" s="26" t="s">
        <v>28</v>
      </c>
      <c r="E15" s="26" t="s">
        <v>29</v>
      </c>
    </row>
    <row r="16" spans="1:5" ht="16.5" thickBot="1" x14ac:dyDescent="0.3">
      <c r="B16" s="13" t="s">
        <v>248</v>
      </c>
      <c r="C16" s="13" t="s">
        <v>5</v>
      </c>
      <c r="D16" s="16">
        <v>178183.33333333331</v>
      </c>
      <c r="E16" s="16">
        <v>178179.4</v>
      </c>
    </row>
    <row r="19" spans="1:7" ht="16.5" thickBot="1" x14ac:dyDescent="0.3">
      <c r="A19" t="s">
        <v>30</v>
      </c>
    </row>
    <row r="20" spans="1:7" ht="16.5" thickBot="1" x14ac:dyDescent="0.3">
      <c r="B20" s="26" t="s">
        <v>26</v>
      </c>
      <c r="C20" s="26" t="s">
        <v>27</v>
      </c>
      <c r="D20" s="26" t="s">
        <v>28</v>
      </c>
      <c r="E20" s="26" t="s">
        <v>29</v>
      </c>
      <c r="F20" s="26" t="s">
        <v>31</v>
      </c>
    </row>
    <row r="21" spans="1:7" x14ac:dyDescent="0.25">
      <c r="B21" s="15" t="s">
        <v>249</v>
      </c>
      <c r="C21" s="15" t="s">
        <v>241</v>
      </c>
      <c r="D21" s="17">
        <v>4858.333333333333</v>
      </c>
      <c r="E21" s="17">
        <v>4859</v>
      </c>
      <c r="F21" s="15" t="s">
        <v>270</v>
      </c>
    </row>
    <row r="22" spans="1:7" x14ac:dyDescent="0.25">
      <c r="B22" s="15" t="s">
        <v>250</v>
      </c>
      <c r="C22" s="15" t="s">
        <v>243</v>
      </c>
      <c r="D22" s="17">
        <v>1200</v>
      </c>
      <c r="E22" s="17">
        <v>1200</v>
      </c>
      <c r="F22" s="15" t="s">
        <v>271</v>
      </c>
    </row>
    <row r="23" spans="1:7" ht="16.5" thickBot="1" x14ac:dyDescent="0.3">
      <c r="B23" s="13" t="s">
        <v>251</v>
      </c>
      <c r="C23" s="13" t="s">
        <v>245</v>
      </c>
      <c r="D23" s="16">
        <v>833.33333333333326</v>
      </c>
      <c r="E23" s="16">
        <v>832</v>
      </c>
      <c r="F23" s="13" t="s">
        <v>272</v>
      </c>
    </row>
    <row r="26" spans="1:7" ht="16.5" thickBot="1" x14ac:dyDescent="0.3">
      <c r="A26" t="s">
        <v>32</v>
      </c>
    </row>
    <row r="27" spans="1:7" ht="16.5" thickBot="1" x14ac:dyDescent="0.3">
      <c r="B27" s="26" t="s">
        <v>26</v>
      </c>
      <c r="C27" s="26" t="s">
        <v>27</v>
      </c>
      <c r="D27" s="26" t="s">
        <v>33</v>
      </c>
      <c r="E27" s="26" t="s">
        <v>34</v>
      </c>
      <c r="F27" s="26" t="s">
        <v>35</v>
      </c>
      <c r="G27" s="26" t="s">
        <v>36</v>
      </c>
    </row>
    <row r="28" spans="1:7" x14ac:dyDescent="0.25">
      <c r="B28" s="15" t="s">
        <v>252</v>
      </c>
      <c r="C28" s="15" t="s">
        <v>11</v>
      </c>
      <c r="D28" s="17">
        <v>1537.95</v>
      </c>
      <c r="E28" s="15" t="s">
        <v>253</v>
      </c>
      <c r="F28" s="15" t="s">
        <v>163</v>
      </c>
      <c r="G28" s="15">
        <v>62.049999999999955</v>
      </c>
    </row>
    <row r="29" spans="1:7" x14ac:dyDescent="0.25">
      <c r="B29" s="15" t="s">
        <v>254</v>
      </c>
      <c r="C29" s="15" t="s">
        <v>11</v>
      </c>
      <c r="D29" s="17">
        <v>707.50000000000011</v>
      </c>
      <c r="E29" s="15" t="s">
        <v>255</v>
      </c>
      <c r="F29" s="15" t="s">
        <v>163</v>
      </c>
      <c r="G29" s="15">
        <v>692.49999999999989</v>
      </c>
    </row>
    <row r="30" spans="1:7" x14ac:dyDescent="0.25">
      <c r="B30" s="15" t="s">
        <v>256</v>
      </c>
      <c r="C30" s="15" t="s">
        <v>11</v>
      </c>
      <c r="D30" s="17">
        <v>487.75000000000006</v>
      </c>
      <c r="E30" s="15" t="s">
        <v>257</v>
      </c>
      <c r="F30" s="15" t="s">
        <v>163</v>
      </c>
      <c r="G30" s="15">
        <v>1012.25</v>
      </c>
    </row>
    <row r="31" spans="1:7" x14ac:dyDescent="0.25">
      <c r="B31" s="15" t="s">
        <v>258</v>
      </c>
      <c r="C31" s="15" t="s">
        <v>11</v>
      </c>
      <c r="D31" s="17">
        <v>200000</v>
      </c>
      <c r="E31" s="15" t="s">
        <v>259</v>
      </c>
      <c r="F31" s="15" t="s">
        <v>43</v>
      </c>
      <c r="G31" s="15">
        <v>0</v>
      </c>
    </row>
    <row r="32" spans="1:7" x14ac:dyDescent="0.25">
      <c r="B32" s="15" t="s">
        <v>260</v>
      </c>
      <c r="C32" s="15" t="s">
        <v>11</v>
      </c>
      <c r="D32" s="17">
        <v>84996</v>
      </c>
      <c r="E32" s="15" t="s">
        <v>261</v>
      </c>
      <c r="F32" s="15" t="s">
        <v>163</v>
      </c>
      <c r="G32" s="15">
        <v>4</v>
      </c>
    </row>
    <row r="33" spans="2:7" x14ac:dyDescent="0.25">
      <c r="B33" s="15" t="s">
        <v>262</v>
      </c>
      <c r="C33" s="15" t="s">
        <v>11</v>
      </c>
      <c r="D33" s="17">
        <v>1200</v>
      </c>
      <c r="E33" s="15" t="s">
        <v>263</v>
      </c>
      <c r="F33" s="15" t="s">
        <v>43</v>
      </c>
      <c r="G33" s="17">
        <v>0</v>
      </c>
    </row>
    <row r="34" spans="2:7" ht="16.5" thickBot="1" x14ac:dyDescent="0.3">
      <c r="B34" s="13" t="s">
        <v>269</v>
      </c>
      <c r="C34" s="13"/>
      <c r="D34" s="13"/>
      <c r="E34" s="13"/>
      <c r="F34" s="13"/>
      <c r="G34" s="1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Answer Report 1</vt:lpstr>
      <vt:lpstr>Answer Report 2</vt:lpstr>
      <vt:lpstr>Answer Report 3</vt:lpstr>
      <vt:lpstr>Answer Report 4</vt:lpstr>
      <vt:lpstr>Answer Report 5</vt:lpstr>
      <vt:lpstr>Answer Report 6</vt:lpstr>
      <vt:lpstr>Answer Report 7</vt:lpstr>
      <vt:lpstr>Answer Report 8</vt:lpstr>
      <vt:lpstr>Answer Report 9</vt:lpstr>
      <vt:lpstr>Answer Report 10</vt:lpstr>
      <vt:lpstr>Answer Report 11</vt:lpstr>
      <vt:lpstr>Answer Report 12</vt:lpstr>
      <vt:lpstr>Answer Report 13</vt:lpstr>
      <vt:lpstr>Answer Report 14</vt:lpstr>
      <vt:lpstr>Answer Report 15</vt:lpstr>
      <vt:lpstr>Answer Report 16</vt:lpstr>
      <vt:lpstr>Sensitivity Report 1</vt:lpstr>
      <vt:lpstr>Answer Report 17</vt:lpstr>
      <vt:lpstr>Sensitivity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Yu-Min Wang</dc:creator>
  <cp:lastModifiedBy>Yu-Min Wang</cp:lastModifiedBy>
  <dcterms:created xsi:type="dcterms:W3CDTF">2017-02-05T02:47:04Z</dcterms:created>
  <dcterms:modified xsi:type="dcterms:W3CDTF">2017-02-19T01:09:33Z</dcterms:modified>
</cp:coreProperties>
</file>