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BA UT Dallas since Aug. 2016\2017 Spring Class\BUAN 6398 _Prescriptive Ana_Kuo\HW\7-9\"/>
    </mc:Choice>
  </mc:AlternateContent>
  <bookViews>
    <workbookView xWindow="0" yWindow="0" windowWidth="15105" windowHeight="5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4" i="1" l="1"/>
  <c r="T35" i="1"/>
  <c r="T33" i="1"/>
  <c r="S34" i="1"/>
  <c r="S35" i="1" s="1"/>
  <c r="Q33" i="1"/>
  <c r="Q34" i="1"/>
  <c r="Q35" i="1"/>
  <c r="Q32" i="1"/>
  <c r="P35" i="1"/>
  <c r="P34" i="1"/>
  <c r="P33" i="1"/>
  <c r="P32" i="1"/>
  <c r="N32" i="1"/>
  <c r="N33" i="1"/>
  <c r="N34" i="1"/>
  <c r="N35" i="1"/>
  <c r="N31" i="1"/>
  <c r="M35" i="1"/>
  <c r="M34" i="1"/>
  <c r="M33" i="1"/>
  <c r="M32" i="1"/>
  <c r="M31" i="1"/>
  <c r="T36" i="1" l="1"/>
  <c r="Q36" i="1"/>
  <c r="N36" i="1"/>
  <c r="C46" i="1"/>
  <c r="D48" i="1"/>
  <c r="D47" i="1"/>
  <c r="C48" i="1"/>
  <c r="C47" i="1"/>
  <c r="E43" i="1" l="1"/>
  <c r="D54" i="1" s="1"/>
  <c r="E42" i="1"/>
  <c r="C42" i="1"/>
  <c r="C53" i="1" s="1"/>
  <c r="C43" i="1"/>
  <c r="C54" i="1" s="1"/>
  <c r="C41" i="1"/>
  <c r="J33" i="1"/>
  <c r="I34" i="1"/>
  <c r="I35" i="1" s="1"/>
  <c r="J35" i="1" s="1"/>
  <c r="F33" i="1"/>
  <c r="G33" i="1" s="1"/>
  <c r="F34" i="1"/>
  <c r="G34" i="1" s="1"/>
  <c r="F35" i="1"/>
  <c r="G35" i="1" s="1"/>
  <c r="F32" i="1"/>
  <c r="G32" i="1" s="1"/>
  <c r="C34" i="1"/>
  <c r="D34" i="1" s="1"/>
  <c r="C35" i="1"/>
  <c r="D35" i="1" s="1"/>
  <c r="C33" i="1"/>
  <c r="D33" i="1" s="1"/>
  <c r="C32" i="1"/>
  <c r="D32" i="1" s="1"/>
  <c r="C31" i="1"/>
  <c r="D31" i="1" s="1"/>
  <c r="C10" i="1"/>
  <c r="D10" i="1"/>
  <c r="E10" i="1"/>
  <c r="F10" i="1"/>
  <c r="G10" i="1"/>
  <c r="H10" i="1"/>
  <c r="I10" i="1"/>
  <c r="J10" i="1"/>
  <c r="K10" i="1"/>
  <c r="L10" i="1"/>
  <c r="M10" i="1"/>
  <c r="B10" i="1"/>
  <c r="O10" i="1"/>
  <c r="N7" i="1"/>
  <c r="N8" i="1"/>
  <c r="N9" i="1"/>
  <c r="N6" i="1"/>
  <c r="C49" i="1" l="1"/>
  <c r="D53" i="1"/>
  <c r="D55" i="1" s="1"/>
  <c r="D49" i="1"/>
  <c r="C52" i="1"/>
  <c r="C55" i="1" s="1"/>
  <c r="N10" i="1"/>
  <c r="I11" i="1" s="1"/>
  <c r="I12" i="1" s="1"/>
  <c r="G36" i="1"/>
  <c r="D36" i="1"/>
  <c r="J34" i="1"/>
  <c r="J36" i="1" s="1"/>
  <c r="F11" i="1" l="1"/>
  <c r="F12" i="1" s="1"/>
  <c r="B11" i="1"/>
  <c r="B12" i="1" s="1"/>
  <c r="G11" i="1"/>
  <c r="G12" i="1" s="1"/>
  <c r="H11" i="1"/>
  <c r="H12" i="1" s="1"/>
  <c r="M11" i="1"/>
  <c r="M12" i="1" s="1"/>
  <c r="K11" i="1"/>
  <c r="K12" i="1" s="1"/>
  <c r="L11" i="1"/>
  <c r="L12" i="1" s="1"/>
  <c r="E11" i="1"/>
  <c r="E12" i="1" s="1"/>
  <c r="J11" i="1"/>
  <c r="J12" i="1" s="1"/>
  <c r="C11" i="1"/>
  <c r="C12" i="1" s="1"/>
  <c r="D11" i="1"/>
  <c r="D12" i="1" s="1"/>
  <c r="N12" i="1" l="1"/>
</calcChain>
</file>

<file path=xl/sharedStrings.xml><?xml version="1.0" encoding="utf-8"?>
<sst xmlns="http://schemas.openxmlformats.org/spreadsheetml/2006/main" count="52" uniqueCount="26">
  <si>
    <t>Naïve</t>
  </si>
  <si>
    <t>MAD</t>
  </si>
  <si>
    <t>ACTUAL</t>
  </si>
  <si>
    <t>WMA</t>
  </si>
  <si>
    <t>MSE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</si>
  <si>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</si>
  <si>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</si>
  <si>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</si>
  <si>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</si>
  <si>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</si>
  <si>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</si>
  <si>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</si>
  <si>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</si>
  <si>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</si>
  <si>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</si>
  <si>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</si>
  <si>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</si>
  <si>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</si>
  <si>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abs(A-F)</t>
  </si>
  <si>
    <t>2-month SMA</t>
  </si>
  <si>
    <r>
      <t xml:space="preserve">SES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=0.2</t>
    </r>
  </si>
  <si>
    <t>(A-F)^2</t>
  </si>
  <si>
    <t>Q2</t>
  </si>
  <si>
    <t>Q3</t>
  </si>
  <si>
    <t>Q4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</si>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</sst>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Sheet1!$B$2:$AW$2</c:f>
              <c:numCache>
                <c:formatCode>General</c:formatCode>
                <c:ptCount val="48"/>
                <c:pt idx="0">
                  <c:v>168</c:v>
                </c:pt>
                <c:pt idx="1">
                  <c:v>182</c:v>
                </c:pt>
                <c:pt idx="2">
                  <c:v>203</c:v>
                </c:pt>
                <c:pt idx="3">
                  <c:v>232</c:v>
                </c:pt>
                <c:pt idx="4">
                  <c:v>238</c:v>
                </c:pt>
                <c:pt idx="5">
                  <c:v>317</c:v>
                </c:pt>
                <c:pt idx="6">
                  <c:v>358</c:v>
                </c:pt>
                <c:pt idx="7">
                  <c:v>292</c:v>
                </c:pt>
                <c:pt idx="8">
                  <c:v>238</c:v>
                </c:pt>
                <c:pt idx="9">
                  <c:v>242</c:v>
                </c:pt>
                <c:pt idx="10">
                  <c:v>228</c:v>
                </c:pt>
                <c:pt idx="11">
                  <c:v>197</c:v>
                </c:pt>
                <c:pt idx="12">
                  <c:v>182</c:v>
                </c:pt>
                <c:pt idx="13">
                  <c:v>203</c:v>
                </c:pt>
                <c:pt idx="14">
                  <c:v>217</c:v>
                </c:pt>
                <c:pt idx="15">
                  <c:v>243</c:v>
                </c:pt>
                <c:pt idx="16">
                  <c:v>267</c:v>
                </c:pt>
                <c:pt idx="17">
                  <c:v>328</c:v>
                </c:pt>
                <c:pt idx="18">
                  <c:v>402</c:v>
                </c:pt>
                <c:pt idx="19">
                  <c:v>333</c:v>
                </c:pt>
                <c:pt idx="20">
                  <c:v>262</c:v>
                </c:pt>
                <c:pt idx="21">
                  <c:v>268</c:v>
                </c:pt>
                <c:pt idx="22">
                  <c:v>257</c:v>
                </c:pt>
                <c:pt idx="23">
                  <c:v>218</c:v>
                </c:pt>
                <c:pt idx="24">
                  <c:v>193</c:v>
                </c:pt>
                <c:pt idx="25">
                  <c:v>212</c:v>
                </c:pt>
                <c:pt idx="26">
                  <c:v>228</c:v>
                </c:pt>
                <c:pt idx="27">
                  <c:v>282</c:v>
                </c:pt>
                <c:pt idx="28">
                  <c:v>288</c:v>
                </c:pt>
                <c:pt idx="29">
                  <c:v>392</c:v>
                </c:pt>
                <c:pt idx="30">
                  <c:v>418</c:v>
                </c:pt>
                <c:pt idx="31">
                  <c:v>332</c:v>
                </c:pt>
                <c:pt idx="32">
                  <c:v>288</c:v>
                </c:pt>
                <c:pt idx="33">
                  <c:v>297</c:v>
                </c:pt>
                <c:pt idx="34">
                  <c:v>278</c:v>
                </c:pt>
                <c:pt idx="35">
                  <c:v>252</c:v>
                </c:pt>
                <c:pt idx="36">
                  <c:v>217</c:v>
                </c:pt>
                <c:pt idx="37">
                  <c:v>223</c:v>
                </c:pt>
                <c:pt idx="38">
                  <c:v>242</c:v>
                </c:pt>
                <c:pt idx="39">
                  <c:v>303</c:v>
                </c:pt>
                <c:pt idx="40">
                  <c:v>312</c:v>
                </c:pt>
                <c:pt idx="41">
                  <c:v>438</c:v>
                </c:pt>
                <c:pt idx="42">
                  <c:v>412</c:v>
                </c:pt>
                <c:pt idx="43">
                  <c:v>333</c:v>
                </c:pt>
                <c:pt idx="44">
                  <c:v>317</c:v>
                </c:pt>
                <c:pt idx="45">
                  <c:v>318</c:v>
                </c:pt>
                <c:pt idx="46">
                  <c:v>307</c:v>
                </c:pt>
                <c:pt idx="47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2D2-A573-B8CBF364F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5919928"/>
        <c:axId val="335920256"/>
      </c:lineChart>
      <c:catAx>
        <c:axId val="33591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20256"/>
        <c:crosses val="autoZero"/>
        <c:auto val="1"/>
        <c:lblAlgn val="ctr"/>
        <c:lblOffset val="100"/>
        <c:noMultiLvlLbl val="0"/>
      </c:catAx>
      <c:valAx>
        <c:axId val="3359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19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76071741032371E-2"/>
                  <c:y val="-0.1068981481481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Sheet1!$N$6:$N$9</c:f>
              <c:numCache>
                <c:formatCode>General</c:formatCode>
                <c:ptCount val="4"/>
                <c:pt idx="0">
                  <c:v>2895</c:v>
                </c:pt>
                <c:pt idx="1">
                  <c:v>3180</c:v>
                </c:pt>
                <c:pt idx="2">
                  <c:v>3460</c:v>
                </c:pt>
                <c:pt idx="3">
                  <c:v>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8-4B95-B328-73C7BA552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584928"/>
        <c:axId val="442585256"/>
      </c:lineChart>
      <c:catAx>
        <c:axId val="44258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85256"/>
        <c:crosses val="autoZero"/>
        <c:auto val="1"/>
        <c:lblAlgn val="ctr"/>
        <c:lblOffset val="100"/>
        <c:noMultiLvlLbl val="0"/>
      </c:catAx>
      <c:valAx>
        <c:axId val="44258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58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542925</xdr:colOff>
      <xdr:row>4</xdr:row>
      <xdr:rowOff>123825</xdr:rowOff>
    </xdr:from>
    <xdr:to>
      <xdr:col>44</xdr:col>
      <xdr:colOff>114300</xdr:colOff>
      <xdr:row>19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60D4C1-12EB-42A5-AD24-322EF51B4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12</xdr:row>
      <xdr:rowOff>66675</xdr:rowOff>
    </xdr:from>
    <xdr:to>
      <xdr:col>12</xdr:col>
      <xdr:colOff>9525</xdr:colOff>
      <xdr:row>26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35E601-86C3-4E56-A688-8831B0113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tabSelected="1" workbookViewId="0">
      <selection activeCell="A12" sqref="A12"/>
    </sheetView>
  </sheetViews>
  <sheetFormatPr defaultRowHeight="15" x14ac:dyDescent="0.25"/>
  <cols>
    <col min="2" max="3" width="9.28515625" bestFit="1" customWidth="1"/>
    <col min="4" max="4" width="10.140625" customWidth="1"/>
    <col min="5" max="5" width="9.28515625" bestFit="1" customWidth="1"/>
    <col min="6" max="6" width="12.85546875" customWidth="1"/>
    <col min="7" max="7" width="8.5703125" customWidth="1"/>
    <col min="8" max="11" width="9.28515625" bestFit="1" customWidth="1"/>
    <col min="12" max="12" width="9.140625" customWidth="1"/>
    <col min="13" max="13" width="9.28515625" bestFit="1" customWidth="1"/>
    <col min="14" max="14" width="9.5703125" bestFit="1" customWidth="1"/>
    <col min="15" max="15" width="7.7109375" customWidth="1"/>
    <col min="16" max="16" width="12.85546875" customWidth="1"/>
  </cols>
  <sheetData>
    <row r="1" spans="1:50" x14ac:dyDescent="0.25">
      <c r="A1" t="s">
        <v>22</v>
      </c>
      <c r="B1">
        <v>2013</v>
      </c>
      <c r="N1">
        <v>2014</v>
      </c>
      <c r="Z1">
        <v>2015</v>
      </c>
      <c r="AL1">
        <v>2016</v>
      </c>
      <c r="AX1">
        <v>2017</v>
      </c>
    </row>
    <row r="2" spans="1:50" x14ac:dyDescent="0.25">
      <c r="B2">
        <v>168</v>
      </c>
      <c r="C2">
        <v>182</v>
      </c>
      <c r="D2">
        <v>203</v>
      </c>
      <c r="E2">
        <v>232</v>
      </c>
      <c r="F2">
        <v>238</v>
      </c>
      <c r="G2">
        <v>317</v>
      </c>
      <c r="H2">
        <v>358</v>
      </c>
      <c r="I2">
        <v>292</v>
      </c>
      <c r="J2">
        <v>238</v>
      </c>
      <c r="K2">
        <v>242</v>
      </c>
      <c r="L2">
        <v>228</v>
      </c>
      <c r="M2">
        <v>197</v>
      </c>
      <c r="N2">
        <v>182</v>
      </c>
      <c r="O2">
        <v>203</v>
      </c>
      <c r="P2">
        <v>217</v>
      </c>
      <c r="Q2">
        <v>243</v>
      </c>
      <c r="R2">
        <v>267</v>
      </c>
      <c r="S2">
        <v>328</v>
      </c>
      <c r="T2">
        <v>402</v>
      </c>
      <c r="U2">
        <v>333</v>
      </c>
      <c r="V2">
        <v>262</v>
      </c>
      <c r="W2">
        <v>268</v>
      </c>
      <c r="X2">
        <v>257</v>
      </c>
      <c r="Y2">
        <v>218</v>
      </c>
      <c r="Z2">
        <v>193</v>
      </c>
      <c r="AA2">
        <v>212</v>
      </c>
      <c r="AB2">
        <v>228</v>
      </c>
      <c r="AC2">
        <v>282</v>
      </c>
      <c r="AD2">
        <v>288</v>
      </c>
      <c r="AE2">
        <v>392</v>
      </c>
      <c r="AF2">
        <v>418</v>
      </c>
      <c r="AG2">
        <v>332</v>
      </c>
      <c r="AH2">
        <v>288</v>
      </c>
      <c r="AI2">
        <v>297</v>
      </c>
      <c r="AJ2">
        <v>278</v>
      </c>
      <c r="AK2">
        <v>252</v>
      </c>
      <c r="AL2">
        <v>217</v>
      </c>
      <c r="AM2">
        <v>223</v>
      </c>
      <c r="AN2">
        <v>242</v>
      </c>
      <c r="AO2">
        <v>303</v>
      </c>
      <c r="AP2">
        <v>312</v>
      </c>
      <c r="AQ2">
        <v>438</v>
      </c>
      <c r="AR2">
        <v>412</v>
      </c>
      <c r="AS2">
        <v>333</v>
      </c>
      <c r="AT2">
        <v>317</v>
      </c>
      <c r="AU2">
        <v>318</v>
      </c>
      <c r="AV2">
        <v>307</v>
      </c>
      <c r="AW2">
        <v>273</v>
      </c>
    </row>
    <row r="5" spans="1:50" x14ac:dyDescent="0.25">
      <c r="A5" s="3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/>
    </row>
    <row r="6" spans="1:50" x14ac:dyDescent="0.25">
      <c r="A6" s="3">
        <v>2013</v>
      </c>
      <c r="B6" s="4">
        <v>168</v>
      </c>
      <c r="C6" s="4">
        <v>182</v>
      </c>
      <c r="D6" s="4">
        <v>203</v>
      </c>
      <c r="E6" s="4">
        <v>232</v>
      </c>
      <c r="F6" s="4">
        <v>238</v>
      </c>
      <c r="G6" s="4">
        <v>317</v>
      </c>
      <c r="H6" s="4">
        <v>358</v>
      </c>
      <c r="I6" s="4">
        <v>292</v>
      </c>
      <c r="J6" s="4">
        <v>238</v>
      </c>
      <c r="K6" s="4">
        <v>242</v>
      </c>
      <c r="L6" s="4">
        <v>228</v>
      </c>
      <c r="M6" s="4">
        <v>197</v>
      </c>
      <c r="N6" s="3">
        <f>SUM(B6:M6)</f>
        <v>2895</v>
      </c>
      <c r="O6" s="3"/>
    </row>
    <row r="7" spans="1:50" x14ac:dyDescent="0.25">
      <c r="A7" s="3">
        <v>2014</v>
      </c>
      <c r="B7" s="4">
        <v>182</v>
      </c>
      <c r="C7" s="4">
        <v>203</v>
      </c>
      <c r="D7" s="4">
        <v>217</v>
      </c>
      <c r="E7" s="4">
        <v>243</v>
      </c>
      <c r="F7" s="4">
        <v>267</v>
      </c>
      <c r="G7" s="4">
        <v>328</v>
      </c>
      <c r="H7" s="4">
        <v>402</v>
      </c>
      <c r="I7" s="4">
        <v>333</v>
      </c>
      <c r="J7" s="4">
        <v>262</v>
      </c>
      <c r="K7" s="4">
        <v>268</v>
      </c>
      <c r="L7" s="4">
        <v>257</v>
      </c>
      <c r="M7" s="4">
        <v>218</v>
      </c>
      <c r="N7" s="3">
        <f t="shared" ref="N7:N9" si="0">SUM(B7:M7)</f>
        <v>3180</v>
      </c>
      <c r="O7" s="3"/>
    </row>
    <row r="8" spans="1:50" x14ac:dyDescent="0.25">
      <c r="A8" s="3">
        <v>2015</v>
      </c>
      <c r="B8" s="4">
        <v>193</v>
      </c>
      <c r="C8" s="4">
        <v>212</v>
      </c>
      <c r="D8" s="4">
        <v>228</v>
      </c>
      <c r="E8" s="4">
        <v>282</v>
      </c>
      <c r="F8" s="4">
        <v>288</v>
      </c>
      <c r="G8" s="4">
        <v>392</v>
      </c>
      <c r="H8" s="4">
        <v>418</v>
      </c>
      <c r="I8" s="4">
        <v>332</v>
      </c>
      <c r="J8" s="4">
        <v>288</v>
      </c>
      <c r="K8" s="4">
        <v>297</v>
      </c>
      <c r="L8" s="4">
        <v>278</v>
      </c>
      <c r="M8" s="4">
        <v>252</v>
      </c>
      <c r="N8" s="3">
        <f t="shared" si="0"/>
        <v>3460</v>
      </c>
      <c r="O8" s="3"/>
    </row>
    <row r="9" spans="1:50" x14ac:dyDescent="0.25">
      <c r="A9" s="3">
        <v>2016</v>
      </c>
      <c r="B9" s="4">
        <v>217</v>
      </c>
      <c r="C9" s="4">
        <v>223</v>
      </c>
      <c r="D9" s="4">
        <v>242</v>
      </c>
      <c r="E9" s="4">
        <v>303</v>
      </c>
      <c r="F9" s="4">
        <v>312</v>
      </c>
      <c r="G9" s="4">
        <v>438</v>
      </c>
      <c r="H9" s="4">
        <v>412</v>
      </c>
      <c r="I9" s="4">
        <v>333</v>
      </c>
      <c r="J9" s="4">
        <v>317</v>
      </c>
      <c r="K9" s="4">
        <v>318</v>
      </c>
      <c r="L9" s="4">
        <v>307</v>
      </c>
      <c r="M9" s="4">
        <v>273</v>
      </c>
      <c r="N9" s="3">
        <f t="shared" si="0"/>
        <v>3695</v>
      </c>
      <c r="O9" s="3"/>
    </row>
    <row r="10" spans="1:50" x14ac:dyDescent="0.25">
      <c r="A10" s="3" t="s">
        <v>17</v>
      </c>
      <c r="B10" s="3">
        <f>SUM(B6:B9)</f>
        <v>760</v>
      </c>
      <c r="C10" s="3">
        <f t="shared" ref="C10:M10" si="1">SUM(C6:C9)</f>
        <v>820</v>
      </c>
      <c r="D10" s="3">
        <f t="shared" si="1"/>
        <v>890</v>
      </c>
      <c r="E10" s="3">
        <f t="shared" si="1"/>
        <v>1060</v>
      </c>
      <c r="F10" s="3">
        <f t="shared" si="1"/>
        <v>1105</v>
      </c>
      <c r="G10" s="3">
        <f t="shared" si="1"/>
        <v>1475</v>
      </c>
      <c r="H10" s="3">
        <f t="shared" si="1"/>
        <v>1590</v>
      </c>
      <c r="I10" s="3">
        <f t="shared" si="1"/>
        <v>1290</v>
      </c>
      <c r="J10" s="3">
        <f t="shared" si="1"/>
        <v>1105</v>
      </c>
      <c r="K10" s="3">
        <f t="shared" si="1"/>
        <v>1125</v>
      </c>
      <c r="L10" s="3">
        <f t="shared" si="1"/>
        <v>1070</v>
      </c>
      <c r="M10" s="3">
        <f t="shared" si="1"/>
        <v>940</v>
      </c>
      <c r="N10" s="3">
        <f>SUM(B10:M10)</f>
        <v>13230</v>
      </c>
      <c r="O10" s="3">
        <f>5*268+2637.5</f>
        <v>3977.5</v>
      </c>
    </row>
    <row r="11" spans="1:50" x14ac:dyDescent="0.25">
      <c r="A11" s="3" t="s">
        <v>25</v>
      </c>
      <c r="B11" s="5">
        <f>B10/$N$10</f>
        <v>5.7445200302343159E-2</v>
      </c>
      <c r="C11" s="5">
        <f t="shared" ref="C11:M11" si="2">C10/$N$10</f>
        <v>6.1980347694633411E-2</v>
      </c>
      <c r="D11" s="5">
        <f t="shared" si="2"/>
        <v>6.7271352985638702E-2</v>
      </c>
      <c r="E11" s="5">
        <f t="shared" si="2"/>
        <v>8.0120937263794406E-2</v>
      </c>
      <c r="F11" s="5">
        <f t="shared" si="2"/>
        <v>8.3522297808012097E-2</v>
      </c>
      <c r="G11" s="5">
        <f t="shared" si="2"/>
        <v>0.11148904006046863</v>
      </c>
      <c r="H11" s="5">
        <f t="shared" si="2"/>
        <v>0.12018140589569161</v>
      </c>
      <c r="I11" s="5">
        <f t="shared" si="2"/>
        <v>9.7505668934240369E-2</v>
      </c>
      <c r="J11" s="5">
        <f t="shared" si="2"/>
        <v>8.3522297808012097E-2</v>
      </c>
      <c r="K11" s="5">
        <f t="shared" si="2"/>
        <v>8.5034013605442174E-2</v>
      </c>
      <c r="L11" s="5">
        <f t="shared" si="2"/>
        <v>8.0876795162509452E-2</v>
      </c>
      <c r="M11" s="5">
        <f t="shared" si="2"/>
        <v>7.1050642479213902E-2</v>
      </c>
      <c r="N11" s="5"/>
      <c r="O11" s="3"/>
    </row>
    <row r="12" spans="1:50" x14ac:dyDescent="0.25">
      <c r="A12" s="3">
        <v>2017</v>
      </c>
      <c r="B12" s="5">
        <f>B11*$O$10</f>
        <v>228.48828420256993</v>
      </c>
      <c r="C12" s="5">
        <f t="shared" ref="C12:M12" si="3">C11*$O$10</f>
        <v>246.52683295540439</v>
      </c>
      <c r="D12" s="5">
        <f t="shared" si="3"/>
        <v>267.57180650037793</v>
      </c>
      <c r="E12" s="5">
        <f t="shared" si="3"/>
        <v>318.68102796674225</v>
      </c>
      <c r="F12" s="5">
        <f t="shared" si="3"/>
        <v>332.20993953136809</v>
      </c>
      <c r="G12" s="5">
        <f t="shared" si="3"/>
        <v>443.44765684051396</v>
      </c>
      <c r="H12" s="5">
        <f t="shared" si="3"/>
        <v>478.02154195011337</v>
      </c>
      <c r="I12" s="5">
        <f t="shared" si="3"/>
        <v>387.82879818594108</v>
      </c>
      <c r="J12" s="5">
        <f t="shared" si="3"/>
        <v>332.20993953136809</v>
      </c>
      <c r="K12" s="5">
        <f t="shared" si="3"/>
        <v>338.22278911564626</v>
      </c>
      <c r="L12" s="5">
        <f t="shared" si="3"/>
        <v>321.68745275888136</v>
      </c>
      <c r="M12" s="5">
        <f t="shared" si="3"/>
        <v>282.60393046107328</v>
      </c>
      <c r="N12" s="5">
        <f>SUM(B12:M12)</f>
        <v>3977.5</v>
      </c>
      <c r="O12" s="3"/>
    </row>
    <row r="28" spans="1:20" ht="15.75" thickBot="1" x14ac:dyDescent="0.3">
      <c r="A28" t="s">
        <v>23</v>
      </c>
    </row>
    <row r="29" spans="1:20" x14ac:dyDescent="0.25">
      <c r="B29" s="9" t="s">
        <v>2</v>
      </c>
      <c r="C29" s="10" t="s">
        <v>0</v>
      </c>
      <c r="D29" s="11" t="s">
        <v>18</v>
      </c>
      <c r="E29" s="17" t="s">
        <v>2</v>
      </c>
      <c r="F29" s="18" t="s">
        <v>19</v>
      </c>
      <c r="G29" s="26" t="s">
        <v>18</v>
      </c>
      <c r="H29" s="17" t="s">
        <v>2</v>
      </c>
      <c r="I29" s="18" t="s">
        <v>20</v>
      </c>
      <c r="J29" s="19" t="s">
        <v>18</v>
      </c>
      <c r="L29" s="9" t="s">
        <v>2</v>
      </c>
      <c r="M29" s="10" t="s">
        <v>0</v>
      </c>
      <c r="N29" s="11" t="s">
        <v>21</v>
      </c>
      <c r="O29" s="17" t="s">
        <v>2</v>
      </c>
      <c r="P29" s="18" t="s">
        <v>19</v>
      </c>
      <c r="Q29" s="26" t="s">
        <v>21</v>
      </c>
      <c r="R29" s="17" t="s">
        <v>2</v>
      </c>
      <c r="S29" s="18" t="s">
        <v>20</v>
      </c>
      <c r="T29" s="19" t="s">
        <v>21</v>
      </c>
    </row>
    <row r="30" spans="1:20" x14ac:dyDescent="0.25">
      <c r="B30" s="12">
        <v>4100</v>
      </c>
      <c r="C30" s="8"/>
      <c r="D30" s="13"/>
      <c r="E30" s="20">
        <v>4100</v>
      </c>
      <c r="F30" s="3"/>
      <c r="G30" s="27"/>
      <c r="H30" s="20">
        <v>4100</v>
      </c>
      <c r="I30" s="3"/>
      <c r="J30" s="21"/>
      <c r="L30" s="12">
        <v>4100</v>
      </c>
      <c r="M30" s="8"/>
      <c r="N30" s="13"/>
      <c r="O30" s="20">
        <v>4100</v>
      </c>
      <c r="P30" s="3"/>
      <c r="Q30" s="27"/>
      <c r="R30" s="20">
        <v>4100</v>
      </c>
      <c r="S30" s="3"/>
      <c r="T30" s="21"/>
    </row>
    <row r="31" spans="1:20" x14ac:dyDescent="0.25">
      <c r="B31" s="12">
        <v>3900</v>
      </c>
      <c r="C31" s="8">
        <f>B30</f>
        <v>4100</v>
      </c>
      <c r="D31" s="13">
        <f>ABS(B31-C31)</f>
        <v>200</v>
      </c>
      <c r="E31" s="20">
        <v>3900</v>
      </c>
      <c r="F31" s="3"/>
      <c r="G31" s="27"/>
      <c r="H31" s="20">
        <v>3900</v>
      </c>
      <c r="I31" s="3"/>
      <c r="J31" s="21"/>
      <c r="L31" s="12">
        <v>3900</v>
      </c>
      <c r="M31" s="8">
        <f>L30</f>
        <v>4100</v>
      </c>
      <c r="N31" s="13">
        <f>(L31-M31)^2</f>
        <v>40000</v>
      </c>
      <c r="O31" s="20">
        <v>3900</v>
      </c>
      <c r="P31" s="3"/>
      <c r="Q31" s="27"/>
      <c r="R31" s="20">
        <v>3900</v>
      </c>
      <c r="S31" s="3"/>
      <c r="T31" s="21"/>
    </row>
    <row r="32" spans="1:20" x14ac:dyDescent="0.25">
      <c r="B32" s="12">
        <v>4200</v>
      </c>
      <c r="C32" s="8">
        <f>B31</f>
        <v>3900</v>
      </c>
      <c r="D32" s="13">
        <f t="shared" ref="D32:D35" si="4">ABS(B32-C32)</f>
        <v>300</v>
      </c>
      <c r="E32" s="20">
        <v>4200</v>
      </c>
      <c r="F32" s="3">
        <f>(B30+B31)/2</f>
        <v>4000</v>
      </c>
      <c r="G32" s="27">
        <f>ABS(B32-F32)</f>
        <v>200</v>
      </c>
      <c r="H32" s="20">
        <v>4200</v>
      </c>
      <c r="I32" s="3"/>
      <c r="J32" s="21"/>
      <c r="L32" s="12">
        <v>4200</v>
      </c>
      <c r="M32" s="8">
        <f>L31</f>
        <v>3900</v>
      </c>
      <c r="N32" s="13">
        <f t="shared" ref="N32:N35" si="5">(L32-M32)^2</f>
        <v>90000</v>
      </c>
      <c r="O32" s="20">
        <v>4200</v>
      </c>
      <c r="P32" s="3">
        <f>(L30+L31)/2</f>
        <v>4000</v>
      </c>
      <c r="Q32" s="27">
        <f>(L32-P32)^2</f>
        <v>40000</v>
      </c>
      <c r="R32" s="20">
        <v>4200</v>
      </c>
      <c r="S32" s="3"/>
      <c r="T32" s="21"/>
    </row>
    <row r="33" spans="1:20" x14ac:dyDescent="0.25">
      <c r="B33" s="12">
        <v>4000</v>
      </c>
      <c r="C33" s="8">
        <f>B32</f>
        <v>4200</v>
      </c>
      <c r="D33" s="13">
        <f t="shared" si="4"/>
        <v>200</v>
      </c>
      <c r="E33" s="20">
        <v>4000</v>
      </c>
      <c r="F33" s="3">
        <f>(B31+B32)/2</f>
        <v>4050</v>
      </c>
      <c r="G33" s="27">
        <f>ABS(B33-F33)</f>
        <v>50</v>
      </c>
      <c r="H33" s="20">
        <v>4000</v>
      </c>
      <c r="I33" s="3">
        <v>3500</v>
      </c>
      <c r="J33" s="21">
        <f>ABS(B33-I33)</f>
        <v>500</v>
      </c>
      <c r="L33" s="12">
        <v>4000</v>
      </c>
      <c r="M33" s="8">
        <f>L32</f>
        <v>4200</v>
      </c>
      <c r="N33" s="13">
        <f t="shared" si="5"/>
        <v>40000</v>
      </c>
      <c r="O33" s="20">
        <v>4000</v>
      </c>
      <c r="P33" s="3">
        <f>(L31+L32)/2</f>
        <v>4050</v>
      </c>
      <c r="Q33" s="27">
        <f t="shared" ref="Q33:Q35" si="6">(L33-P33)^2</f>
        <v>2500</v>
      </c>
      <c r="R33" s="20">
        <v>4000</v>
      </c>
      <c r="S33" s="3">
        <v>3500</v>
      </c>
      <c r="T33" s="21">
        <f>(L33-S33)^2</f>
        <v>250000</v>
      </c>
    </row>
    <row r="34" spans="1:20" x14ac:dyDescent="0.25">
      <c r="B34" s="12">
        <v>3700</v>
      </c>
      <c r="C34" s="8">
        <f t="shared" ref="C34:C35" si="7">B33</f>
        <v>4000</v>
      </c>
      <c r="D34" s="13">
        <f t="shared" si="4"/>
        <v>300</v>
      </c>
      <c r="E34" s="20">
        <v>3700</v>
      </c>
      <c r="F34" s="3">
        <f>(B32+B33)/2</f>
        <v>4100</v>
      </c>
      <c r="G34" s="27">
        <f>ABS(B34-F34)</f>
        <v>400</v>
      </c>
      <c r="H34" s="20">
        <v>3700</v>
      </c>
      <c r="I34" s="3">
        <f>0.2*B33+0.8*I33</f>
        <v>3600</v>
      </c>
      <c r="J34" s="21">
        <f>ABS(B34-I34)</f>
        <v>100</v>
      </c>
      <c r="L34" s="12">
        <v>3700</v>
      </c>
      <c r="M34" s="8">
        <f t="shared" ref="M34:M35" si="8">L33</f>
        <v>4000</v>
      </c>
      <c r="N34" s="13">
        <f t="shared" si="5"/>
        <v>90000</v>
      </c>
      <c r="O34" s="20">
        <v>3700</v>
      </c>
      <c r="P34" s="3">
        <f>(L32+L33)/2</f>
        <v>4100</v>
      </c>
      <c r="Q34" s="27">
        <f t="shared" si="6"/>
        <v>160000</v>
      </c>
      <c r="R34" s="20">
        <v>3700</v>
      </c>
      <c r="S34" s="3">
        <f>0.2*L33+0.8*S33</f>
        <v>3600</v>
      </c>
      <c r="T34" s="21">
        <f t="shared" ref="T34:T35" si="9">(L34-S34)^2</f>
        <v>10000</v>
      </c>
    </row>
    <row r="35" spans="1:20" ht="15.75" thickBot="1" x14ac:dyDescent="0.3">
      <c r="B35" s="14">
        <v>4300</v>
      </c>
      <c r="C35" s="15">
        <f t="shared" si="7"/>
        <v>3700</v>
      </c>
      <c r="D35" s="16">
        <f t="shared" si="4"/>
        <v>600</v>
      </c>
      <c r="E35" s="22">
        <v>4300</v>
      </c>
      <c r="F35" s="23">
        <f>(B33+B34)/2</f>
        <v>3850</v>
      </c>
      <c r="G35" s="28">
        <f>ABS(B35-F35)</f>
        <v>450</v>
      </c>
      <c r="H35" s="22">
        <v>4300</v>
      </c>
      <c r="I35" s="23">
        <f>0.2*B34+0.8*I34</f>
        <v>3620</v>
      </c>
      <c r="J35" s="24">
        <f>ABS(B35-I35)</f>
        <v>680</v>
      </c>
      <c r="L35" s="14">
        <v>4300</v>
      </c>
      <c r="M35" s="15">
        <f t="shared" si="8"/>
        <v>3700</v>
      </c>
      <c r="N35" s="13">
        <f t="shared" si="5"/>
        <v>360000</v>
      </c>
      <c r="O35" s="22">
        <v>4300</v>
      </c>
      <c r="P35" s="23">
        <f>(L33+L34)/2</f>
        <v>3850</v>
      </c>
      <c r="Q35" s="27">
        <f t="shared" si="6"/>
        <v>202500</v>
      </c>
      <c r="R35" s="22">
        <v>4300</v>
      </c>
      <c r="S35" s="23">
        <f>0.2*L34+0.8*S34</f>
        <v>3620</v>
      </c>
      <c r="T35" s="21">
        <f t="shared" si="9"/>
        <v>462400</v>
      </c>
    </row>
    <row r="36" spans="1:20" x14ac:dyDescent="0.25">
      <c r="C36" s="6" t="s">
        <v>1</v>
      </c>
      <c r="D36" s="1">
        <f>AVERAGE(D31:D35)</f>
        <v>320</v>
      </c>
      <c r="F36" s="6" t="s">
        <v>1</v>
      </c>
      <c r="G36" s="2">
        <f>AVERAGE(G32:G35)</f>
        <v>275</v>
      </c>
      <c r="I36" s="25" t="s">
        <v>1</v>
      </c>
      <c r="J36" s="1">
        <f>AVERAGE(J33:J35)</f>
        <v>426.66666666666669</v>
      </c>
      <c r="M36" s="6" t="s">
        <v>4</v>
      </c>
      <c r="N36" s="1">
        <f>AVERAGE(N31:N35)</f>
        <v>124000</v>
      </c>
      <c r="P36" s="6" t="s">
        <v>4</v>
      </c>
      <c r="Q36" s="2">
        <f>AVERAGE(Q32:Q35)</f>
        <v>101250</v>
      </c>
      <c r="S36" s="25" t="s">
        <v>4</v>
      </c>
      <c r="T36" s="1">
        <f>AVERAGE(T33:T35)</f>
        <v>240800</v>
      </c>
    </row>
    <row r="38" spans="1:20" ht="15.75" thickBot="1" x14ac:dyDescent="0.3">
      <c r="A38" t="s">
        <v>24</v>
      </c>
    </row>
    <row r="39" spans="1:20" x14ac:dyDescent="0.25">
      <c r="B39" s="17"/>
      <c r="C39" s="19" t="s">
        <v>0</v>
      </c>
      <c r="D39" s="17"/>
      <c r="E39" s="19" t="s">
        <v>3</v>
      </c>
    </row>
    <row r="40" spans="1:20" x14ac:dyDescent="0.25">
      <c r="B40" s="20">
        <v>1700</v>
      </c>
      <c r="C40" s="21"/>
      <c r="D40" s="20">
        <v>1700</v>
      </c>
      <c r="E40" s="21"/>
    </row>
    <row r="41" spans="1:20" x14ac:dyDescent="0.25">
      <c r="B41" s="20">
        <v>1670</v>
      </c>
      <c r="C41" s="21">
        <f>B40</f>
        <v>1700</v>
      </c>
      <c r="D41" s="20">
        <v>1670</v>
      </c>
      <c r="E41" s="21"/>
    </row>
    <row r="42" spans="1:20" x14ac:dyDescent="0.25">
      <c r="B42" s="20">
        <v>1690</v>
      </c>
      <c r="C42" s="21">
        <f t="shared" ref="C42:C43" si="10">B41</f>
        <v>1670</v>
      </c>
      <c r="D42" s="20">
        <v>1690</v>
      </c>
      <c r="E42" s="21">
        <f>0.6*B41+0.4*B40</f>
        <v>1682</v>
      </c>
    </row>
    <row r="43" spans="1:20" ht="15.75" thickBot="1" x14ac:dyDescent="0.3">
      <c r="B43" s="22">
        <v>1720</v>
      </c>
      <c r="C43" s="24">
        <f t="shared" si="10"/>
        <v>1690</v>
      </c>
      <c r="D43" s="22">
        <v>1720</v>
      </c>
      <c r="E43" s="24">
        <f>0.6*B42+0.4*B41</f>
        <v>1682</v>
      </c>
    </row>
    <row r="45" spans="1:20" x14ac:dyDescent="0.25">
      <c r="B45" s="7" t="s">
        <v>18</v>
      </c>
      <c r="C45" s="3" t="s">
        <v>0</v>
      </c>
      <c r="D45" s="3" t="s">
        <v>3</v>
      </c>
    </row>
    <row r="46" spans="1:20" x14ac:dyDescent="0.25">
      <c r="B46" s="7"/>
      <c r="C46" s="3">
        <f>ABS(B41-C41)</f>
        <v>30</v>
      </c>
      <c r="D46" s="3"/>
    </row>
    <row r="47" spans="1:20" x14ac:dyDescent="0.25">
      <c r="B47" s="7"/>
      <c r="C47" s="3">
        <f>B42-C42</f>
        <v>20</v>
      </c>
      <c r="D47" s="3">
        <f>D42-E42</f>
        <v>8</v>
      </c>
    </row>
    <row r="48" spans="1:20" x14ac:dyDescent="0.25">
      <c r="B48" s="7"/>
      <c r="C48" s="3">
        <f>B43-C43</f>
        <v>30</v>
      </c>
      <c r="D48" s="3">
        <f>D43-E43</f>
        <v>38</v>
      </c>
    </row>
    <row r="49" spans="2:4" x14ac:dyDescent="0.25">
      <c r="B49" s="7" t="s">
        <v>1</v>
      </c>
      <c r="C49" s="29">
        <f>AVERAGE(C46:C48)</f>
        <v>26.666666666666668</v>
      </c>
      <c r="D49" s="4">
        <f>AVERAGE(D47:D48)</f>
        <v>23</v>
      </c>
    </row>
    <row r="51" spans="2:4" x14ac:dyDescent="0.25">
      <c r="B51" t="s">
        <v>21</v>
      </c>
      <c r="C51" s="3" t="s">
        <v>0</v>
      </c>
      <c r="D51" s="3" t="s">
        <v>3</v>
      </c>
    </row>
    <row r="52" spans="2:4" x14ac:dyDescent="0.25">
      <c r="C52" s="3">
        <f>C46^2</f>
        <v>900</v>
      </c>
      <c r="D52" s="3"/>
    </row>
    <row r="53" spans="2:4" x14ac:dyDescent="0.25">
      <c r="C53" s="3">
        <f t="shared" ref="C53:C54" si="11">C47^2</f>
        <v>400</v>
      </c>
      <c r="D53" s="3">
        <f>D47^2</f>
        <v>64</v>
      </c>
    </row>
    <row r="54" spans="2:4" x14ac:dyDescent="0.25">
      <c r="C54" s="3">
        <f t="shared" si="11"/>
        <v>900</v>
      </c>
      <c r="D54" s="3">
        <f>D48^2</f>
        <v>1444</v>
      </c>
    </row>
    <row r="55" spans="2:4" x14ac:dyDescent="0.25">
      <c r="B55" t="s">
        <v>4</v>
      </c>
      <c r="C55" s="4">
        <f>AVERAGE(C52:C54)</f>
        <v>733.33333333333337</v>
      </c>
      <c r="D55" s="4">
        <f>AVERAGE(D53:D54)</f>
        <v>754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cp:lastModifiedBy>t420</cp:lastModifiedBy>
  <dcterms:created xsi:type="dcterms:W3CDTF">2017-03-24T15:50:01Z</dcterms:created>
  <dcterms:modified xsi:type="dcterms:W3CDTF">2017-03-28T22:10:07Z</dcterms:modified>
</cp:coreProperties>
</file>