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Development\Thin Quad\Composites\square_plate_sym_200x200.gid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37" i="1"/>
  <c r="J42" i="1" l="1"/>
  <c r="J41" i="1"/>
  <c r="L37" i="1"/>
  <c r="N37" i="1" s="1"/>
  <c r="N41" i="1" s="1"/>
  <c r="H41" i="1"/>
  <c r="F41" i="1"/>
  <c r="D41" i="1"/>
  <c r="H44" i="1"/>
  <c r="F44" i="1"/>
  <c r="D44" i="1"/>
  <c r="H42" i="1"/>
  <c r="H37" i="1"/>
  <c r="F42" i="1"/>
  <c r="F37" i="1"/>
  <c r="D37" i="1"/>
  <c r="D42" i="1" s="1"/>
  <c r="D34" i="1"/>
  <c r="F34" i="1" s="1"/>
  <c r="G34" i="1" s="1"/>
  <c r="C30" i="1"/>
  <c r="B34" i="1" s="1"/>
  <c r="L42" i="1" l="1"/>
  <c r="L41" i="1"/>
  <c r="H34" i="1"/>
</calcChain>
</file>

<file path=xl/sharedStrings.xml><?xml version="1.0" encoding="utf-8"?>
<sst xmlns="http://schemas.openxmlformats.org/spreadsheetml/2006/main" count="42" uniqueCount="40">
  <si>
    <t>WORKING</t>
  </si>
  <si>
    <t>a</t>
  </si>
  <si>
    <t>q0</t>
  </si>
  <si>
    <t>a/h</t>
  </si>
  <si>
    <t>h</t>
  </si>
  <si>
    <t>Layers</t>
  </si>
  <si>
    <t>Thickness</t>
  </si>
  <si>
    <t>E1</t>
  </si>
  <si>
    <t>E2</t>
  </si>
  <si>
    <t>V12</t>
  </si>
  <si>
    <t>G12</t>
  </si>
  <si>
    <t>G13</t>
  </si>
  <si>
    <t>G23</t>
  </si>
  <si>
    <t>w hat</t>
  </si>
  <si>
    <t>w</t>
  </si>
  <si>
    <t>s_xx hat</t>
  </si>
  <si>
    <t>s_xx</t>
  </si>
  <si>
    <t>s_yy hat</t>
  </si>
  <si>
    <t>s_yy</t>
  </si>
  <si>
    <t>s_xy hat</t>
  </si>
  <si>
    <t>s_xy</t>
  </si>
  <si>
    <t>s_xz hat</t>
  </si>
  <si>
    <t>w factor</t>
  </si>
  <si>
    <t>factor</t>
  </si>
  <si>
    <t>REF 2Q9F</t>
  </si>
  <si>
    <t>THIN QUAD</t>
  </si>
  <si>
    <t>DSG</t>
  </si>
  <si>
    <t>Closed form solution</t>
  </si>
  <si>
    <t>Classical plate theory</t>
  </si>
  <si>
    <t>using thee transverse shear scaling factor here</t>
  </si>
  <si>
    <t>TOP SURFACE OF TOP PLY</t>
  </si>
  <si>
    <t>TOP SURFACE OF 2ND PLY</t>
  </si>
  <si>
    <t>s_xz</t>
  </si>
  <si>
    <t>MIDDLE OF PLATE</t>
  </si>
  <si>
    <t>BOTTOM LEFT OF PLATE</t>
  </si>
  <si>
    <t>LEFT MID OF PLATE</t>
  </si>
  <si>
    <t>CONST THRUOUT ALL</t>
  </si>
  <si>
    <t>MID BOTTOM OF PLATE</t>
  </si>
  <si>
    <t>s_yz hat</t>
  </si>
  <si>
    <t>s_yz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</si>
</sst>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quotePrefix="1" applyBorder="1"/>
    <xf numFmtId="0" fontId="0" fillId="0" borderId="0" xfId="0" quotePrefix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0" borderId="10" xfId="0" applyBorder="1"/>
    <xf numFmtId="2" fontId="0" fillId="0" borderId="10" xfId="0" applyNumberFormat="1" applyBorder="1"/>
    <xf numFmtId="2" fontId="0" fillId="3" borderId="10" xfId="0" applyNumberFormat="1" applyFill="1" applyBorder="1"/>
    <xf numFmtId="0" fontId="0" fillId="2" borderId="10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0" xfId="0" applyFill="1" applyBorder="1"/>
    <xf numFmtId="0" fontId="0" fillId="4" borderId="0" xfId="0" applyFill="1"/>
    <xf numFmtId="0" fontId="0" fillId="4" borderId="14" xfId="0" applyFill="1" applyBorder="1"/>
    <xf numFmtId="11" fontId="0" fillId="0" borderId="10" xfId="0" applyNumberFormat="1" applyBorder="1"/>
    <xf numFmtId="0" fontId="0" fillId="0" borderId="12" xfId="0" applyFill="1" applyBorder="1"/>
    <xf numFmtId="0" fontId="0" fillId="0" borderId="0" xfId="0" applyFill="1"/>
    <xf numFmtId="0" fontId="0" fillId="0" borderId="10" xfId="0" applyFill="1" applyBorder="1"/>
    <xf numFmtId="0" fontId="0" fillId="4" borderId="18" xfId="0" applyFill="1" applyBorder="1"/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122265</xdr:colOff>
      <xdr:row>19</xdr:row>
      <xdr:rowOff>170330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31A97A-1F8D-415C-956D-C849EB07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18943" cy="3576918"/>
        </a:xfrm>
        <a:prstGeom prst="rect">
          <a:avLst/>
        </a:prstGeom>
      </xdr:spPr>
    </xdr:pic>
    <xdr:clientData/>
  </xdr:twoCellAnchor>
  <xdr:twoCellAnchor editAs="oneCell">
    <xdr:from>
      <xdr:col>11</xdr:col>
      <xdr:colOff>6915</xdr:colOff>
      <xdr:row>6</xdr:row>
      <xdr:rowOff>163286</xdr:rowOff>
    </xdr:from>
    <xdr:to>
      <xdr:col>21</xdr:col>
      <xdr:colOff>210985</xdr:colOff>
      <xdr:row>35</xdr:row>
      <xdr:rowOff>39238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119DF-12DE-4967-8BD3-5FDACC90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886" y="1273629"/>
          <a:ext cx="6300070" cy="5264380"/>
        </a:xfrm>
        <a:prstGeom prst="rect">
          <a:avLst/>
        </a:prstGeom>
      </xdr:spPr>
    </xdr:pic>
    <xdr:clientData/>
  </xdr:twoCellAnchor>
  <xdr:twoCellAnchor editAs="oneCell">
    <xdr:from>
      <xdr:col>28</xdr:col>
      <xdr:colOff>232708</xdr:colOff>
      <xdr:row>0</xdr:row>
      <xdr:rowOff>0</xdr:rowOff>
    </xdr:from>
    <xdr:to>
      <xdr:col>39</xdr:col>
      <xdr:colOff>349216</xdr:colOff>
      <xdr:row>30</xdr:row>
      <xdr:rowOff>90458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4942FF-A1A9-4CB9-AE65-934ECEB8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1508" y="0"/>
          <a:ext cx="6822108" cy="5576858"/>
        </a:xfrm>
        <a:prstGeom prst="rect">
          <a:avLst/>
        </a:prstGeom>
      </xdr:spPr>
    </xdr:pic>
    <xdr:clientData/>
  </xdr:twoCellAnchor>
  <xdr:twoCellAnchor editAs="oneCell">
    <xdr:from>
      <xdr:col>28</xdr:col>
      <xdr:colOff>468284</xdr:colOff>
      <xdr:row>32</xdr:row>
      <xdr:rowOff>148308</xdr:rowOff>
    </xdr:from>
    <xdr:to>
      <xdr:col>39</xdr:col>
      <xdr:colOff>272143</xdr:colOff>
      <xdr:row>58</xdr:row>
      <xdr:rowOff>170745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E0FB35-28A8-4BF0-93FF-7ED368661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8455" y="6081022"/>
          <a:ext cx="6509459" cy="5342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N46"/>
  <sheetViews>
    <sheetView tabSelected="1" topLeftCell="A25" zoomScaleNormal="100" workbookViewId="0">
      <selection activeCell="Q39" sqref="Q39"/>
    </sheetView>
  </sheetViews>
  <sheetFormatPr defaultRowHeight="14.4" x14ac:dyDescent="0.3"/>
  <cols>
    <col min="2" max="2" width="18.109375" bestFit="1" customWidth="1"/>
  </cols>
  <sheetData>
    <row r="26" spans="2:9" ht="15" thickBot="1" x14ac:dyDescent="0.35"/>
    <row r="27" spans="2:9" x14ac:dyDescent="0.3">
      <c r="B27" s="1" t="s">
        <v>0</v>
      </c>
      <c r="C27" s="2"/>
      <c r="D27" s="2"/>
      <c r="E27" s="2"/>
      <c r="F27" s="2"/>
      <c r="G27" s="2"/>
      <c r="H27" s="2"/>
      <c r="I27" s="8"/>
    </row>
    <row r="28" spans="2:9" x14ac:dyDescent="0.3">
      <c r="B28" s="3" t="s">
        <v>1</v>
      </c>
      <c r="C28" s="4">
        <v>200</v>
      </c>
      <c r="D28" s="4"/>
      <c r="E28" s="4" t="s">
        <v>2</v>
      </c>
      <c r="F28" s="7">
        <v>100</v>
      </c>
      <c r="G28" s="4"/>
      <c r="H28" s="4"/>
      <c r="I28" s="9"/>
    </row>
    <row r="29" spans="2:9" x14ac:dyDescent="0.3">
      <c r="B29" s="5" t="s">
        <v>3</v>
      </c>
      <c r="C29" s="4">
        <v>20</v>
      </c>
      <c r="D29" s="6"/>
      <c r="E29" s="4"/>
      <c r="F29" s="4"/>
      <c r="G29" s="4"/>
      <c r="H29" s="4"/>
      <c r="I29" s="9"/>
    </row>
    <row r="30" spans="2:9" x14ac:dyDescent="0.3">
      <c r="B30" s="3" t="s">
        <v>4</v>
      </c>
      <c r="C30" s="4">
        <f>C28/C29</f>
        <v>10</v>
      </c>
      <c r="D30" s="4"/>
      <c r="E30" s="4"/>
      <c r="F30" s="4"/>
      <c r="G30" s="4"/>
      <c r="H30" s="4"/>
      <c r="I30" s="9"/>
    </row>
    <row r="31" spans="2:9" x14ac:dyDescent="0.3">
      <c r="B31" s="3" t="s">
        <v>5</v>
      </c>
      <c r="C31" s="4">
        <v>4</v>
      </c>
      <c r="D31" s="4"/>
      <c r="E31" s="4"/>
      <c r="F31" s="4"/>
      <c r="G31" s="4"/>
      <c r="H31" s="4"/>
      <c r="I31" s="9"/>
    </row>
    <row r="32" spans="2:9" x14ac:dyDescent="0.3">
      <c r="B32" s="3"/>
      <c r="C32" s="4"/>
      <c r="D32" s="4"/>
      <c r="E32" s="4"/>
      <c r="F32" s="4"/>
      <c r="G32" s="4"/>
      <c r="H32" s="4"/>
      <c r="I32" s="9"/>
    </row>
    <row r="33" spans="2:14" x14ac:dyDescent="0.3">
      <c r="B33" s="3" t="s">
        <v>6</v>
      </c>
      <c r="C33" s="4" t="s">
        <v>7</v>
      </c>
      <c r="D33" s="4" t="s">
        <v>8</v>
      </c>
      <c r="E33" s="4" t="s">
        <v>9</v>
      </c>
      <c r="F33" s="4" t="s">
        <v>10</v>
      </c>
      <c r="G33" s="4" t="s">
        <v>11</v>
      </c>
      <c r="H33" s="4" t="s">
        <v>12</v>
      </c>
      <c r="I33" s="9"/>
    </row>
    <row r="34" spans="2:14" ht="15" thickBot="1" x14ac:dyDescent="0.35">
      <c r="B34" s="10">
        <f>C30/C31</f>
        <v>2.5</v>
      </c>
      <c r="C34" s="11">
        <v>3000000</v>
      </c>
      <c r="D34" s="11">
        <f>C34/25</f>
        <v>120000</v>
      </c>
      <c r="E34" s="12">
        <v>0.25</v>
      </c>
      <c r="F34" s="11">
        <f>0.5*D34</f>
        <v>60000</v>
      </c>
      <c r="G34" s="11">
        <f>F34</f>
        <v>60000</v>
      </c>
      <c r="H34" s="11">
        <f>0.2*D34</f>
        <v>24000</v>
      </c>
      <c r="I34" s="13"/>
    </row>
    <row r="36" spans="2:14" x14ac:dyDescent="0.3">
      <c r="J36" t="s">
        <v>29</v>
      </c>
    </row>
    <row r="37" spans="2:14" x14ac:dyDescent="0.3">
      <c r="C37" t="s">
        <v>22</v>
      </c>
      <c r="D37" s="14">
        <f>D34*C30^3/C28^4/F28</f>
        <v>7.5000000000000002E-4</v>
      </c>
      <c r="E37" t="s">
        <v>23</v>
      </c>
      <c r="F37">
        <f>C30^2/C28^2/F28</f>
        <v>2.5000000000000001E-5</v>
      </c>
      <c r="H37">
        <f>F37</f>
        <v>2.5000000000000001E-5</v>
      </c>
      <c r="I37" s="35"/>
      <c r="J37" s="35">
        <f>C30/C28/F28</f>
        <v>5.0000000000000001E-4</v>
      </c>
      <c r="L37">
        <f>J37</f>
        <v>5.0000000000000001E-4</v>
      </c>
      <c r="N37">
        <f>L37</f>
        <v>5.0000000000000001E-4</v>
      </c>
    </row>
    <row r="38" spans="2:14" ht="32.4" customHeight="1" thickBot="1" x14ac:dyDescent="0.35">
      <c r="D38" s="14"/>
      <c r="E38" s="48" t="s">
        <v>33</v>
      </c>
      <c r="F38" s="48"/>
      <c r="G38" s="48" t="s">
        <v>33</v>
      </c>
      <c r="H38" s="48"/>
      <c r="I38" s="49" t="s">
        <v>34</v>
      </c>
      <c r="J38" s="49"/>
      <c r="K38" s="38" t="s">
        <v>35</v>
      </c>
      <c r="L38" s="38"/>
      <c r="M38" s="41" t="s">
        <v>37</v>
      </c>
      <c r="N38" s="41"/>
    </row>
    <row r="39" spans="2:14" ht="34.200000000000003" customHeight="1" x14ac:dyDescent="0.3">
      <c r="E39" s="42" t="s">
        <v>30</v>
      </c>
      <c r="F39" s="43"/>
      <c r="G39" s="46" t="s">
        <v>31</v>
      </c>
      <c r="H39" s="47"/>
      <c r="I39" s="44" t="s">
        <v>30</v>
      </c>
      <c r="J39" s="45"/>
      <c r="K39" s="39" t="s">
        <v>36</v>
      </c>
      <c r="L39" s="40"/>
      <c r="M39" s="15"/>
      <c r="N39" s="15"/>
    </row>
    <row r="40" spans="2:14" x14ac:dyDescent="0.3">
      <c r="B40" s="15"/>
      <c r="C40" s="15" t="s">
        <v>13</v>
      </c>
      <c r="D40" s="18" t="s">
        <v>14</v>
      </c>
      <c r="E40" s="22" t="s">
        <v>15</v>
      </c>
      <c r="F40" s="23" t="s">
        <v>16</v>
      </c>
      <c r="G40" s="24" t="s">
        <v>17</v>
      </c>
      <c r="H40" s="25" t="s">
        <v>18</v>
      </c>
      <c r="I40" s="34" t="s">
        <v>19</v>
      </c>
      <c r="J40" s="36" t="s">
        <v>20</v>
      </c>
      <c r="K40" s="15" t="s">
        <v>21</v>
      </c>
      <c r="L40" s="15" t="s">
        <v>32</v>
      </c>
      <c r="M40" s="15" t="s">
        <v>38</v>
      </c>
      <c r="N40" s="15" t="s">
        <v>39</v>
      </c>
    </row>
    <row r="41" spans="2:14" x14ac:dyDescent="0.3">
      <c r="B41" s="15" t="s">
        <v>27</v>
      </c>
      <c r="C41" s="15">
        <v>0.49120000000000003</v>
      </c>
      <c r="D41" s="33">
        <f>C41/D37</f>
        <v>654.93333333333339</v>
      </c>
      <c r="E41" s="24">
        <v>0.52729999999999999</v>
      </c>
      <c r="F41" s="25">
        <f>E41/F37</f>
        <v>21092</v>
      </c>
      <c r="G41" s="24">
        <v>0.29559999999999997</v>
      </c>
      <c r="H41" s="25">
        <f>G41/H37</f>
        <v>11823.999999999998</v>
      </c>
      <c r="I41" s="34">
        <v>-2.2100000000000002E-2</v>
      </c>
      <c r="J41" s="36">
        <f>I41/H37</f>
        <v>-884</v>
      </c>
      <c r="K41" s="15">
        <v>-0.437</v>
      </c>
      <c r="L41" s="15">
        <f>K41/L37</f>
        <v>-874</v>
      </c>
      <c r="M41" s="15">
        <v>-0.109</v>
      </c>
      <c r="N41" s="15">
        <f>M41/N37</f>
        <v>-218</v>
      </c>
    </row>
    <row r="42" spans="2:14" x14ac:dyDescent="0.3">
      <c r="B42" s="15" t="s">
        <v>24</v>
      </c>
      <c r="C42" s="15">
        <v>0.48909999999999998</v>
      </c>
      <c r="D42" s="19">
        <f>C42/100/D37</f>
        <v>6.5213333333333328</v>
      </c>
      <c r="E42" s="24">
        <v>0.50829999999999997</v>
      </c>
      <c r="F42" s="25">
        <f>E42/F37</f>
        <v>20331.999999999996</v>
      </c>
      <c r="G42" s="24">
        <v>0.28189999999999998</v>
      </c>
      <c r="H42" s="25">
        <f>G42/H37</f>
        <v>11275.999999999998</v>
      </c>
      <c r="I42" s="34">
        <v>-2.1399999999999999E-2</v>
      </c>
      <c r="J42" s="36">
        <f>I42/H37</f>
        <v>-855.99999999999989</v>
      </c>
      <c r="K42" s="15">
        <v>-0.42399999999999999</v>
      </c>
      <c r="L42" s="15">
        <f>K42/L37</f>
        <v>-848</v>
      </c>
      <c r="M42" s="15"/>
      <c r="N42" s="15"/>
    </row>
    <row r="43" spans="2:14" x14ac:dyDescent="0.3">
      <c r="B43" s="17" t="s">
        <v>26</v>
      </c>
      <c r="C43" s="17"/>
      <c r="D43" s="20">
        <v>-6.6234055592074599</v>
      </c>
      <c r="E43" s="26"/>
      <c r="F43" s="27">
        <v>21194.130226302801</v>
      </c>
      <c r="G43" s="26"/>
      <c r="H43" s="27">
        <v>11916.0563999148</v>
      </c>
      <c r="I43" s="26"/>
      <c r="J43" s="30"/>
      <c r="K43" s="17"/>
      <c r="L43" s="17">
        <v>-1110.97288228394</v>
      </c>
      <c r="M43" s="17"/>
      <c r="N43" s="17"/>
    </row>
    <row r="44" spans="2:14" x14ac:dyDescent="0.3">
      <c r="B44" s="15" t="s">
        <v>28</v>
      </c>
      <c r="C44" s="15">
        <v>0.43130000000000002</v>
      </c>
      <c r="D44" s="19">
        <f>C44/100/D37</f>
        <v>5.7506666666666666</v>
      </c>
      <c r="E44" s="24">
        <v>0.53869999999999996</v>
      </c>
      <c r="F44" s="25">
        <f>E44/F37</f>
        <v>21547.999999999996</v>
      </c>
      <c r="G44" s="24">
        <v>0.26669999999999999</v>
      </c>
      <c r="H44" s="25">
        <f>G44/H37</f>
        <v>10668</v>
      </c>
      <c r="I44" s="34">
        <v>-2.1299999999999999E-2</v>
      </c>
      <c r="J44" s="36">
        <f>I44/H37</f>
        <v>-851.99999999999989</v>
      </c>
      <c r="K44" s="15"/>
      <c r="L44" s="15"/>
      <c r="M44" s="15"/>
      <c r="N44" s="15"/>
    </row>
    <row r="45" spans="2:14" ht="15" thickBot="1" x14ac:dyDescent="0.35">
      <c r="B45" s="16" t="s">
        <v>25</v>
      </c>
      <c r="C45" s="16"/>
      <c r="D45" s="21">
        <v>5.7405689570680902</v>
      </c>
      <c r="E45" s="28"/>
      <c r="F45" s="29">
        <v>21426.4113781546</v>
      </c>
      <c r="G45" s="28"/>
      <c r="H45" s="29">
        <v>10713.2049969009</v>
      </c>
      <c r="I45" s="32"/>
      <c r="J45" s="37">
        <v>-41.6168423635648</v>
      </c>
      <c r="K45" s="15"/>
      <c r="L45" s="15"/>
      <c r="M45" s="15"/>
      <c r="N45" s="15"/>
    </row>
    <row r="46" spans="2:14" x14ac:dyDescent="0.3">
      <c r="I46" s="31"/>
      <c r="J46" s="31"/>
    </row>
  </sheetData>
  <mergeCells count="9">
    <mergeCell ref="K38:L38"/>
    <mergeCell ref="K39:L39"/>
    <mergeCell ref="M38:N38"/>
    <mergeCell ref="E39:F39"/>
    <mergeCell ref="I39:J39"/>
    <mergeCell ref="G39:H39"/>
    <mergeCell ref="E38:F38"/>
    <mergeCell ref="G38:H38"/>
    <mergeCell ref="I38:J38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2017-04-20T09:31:04Z</dcterms:created>
  <dcterms:modified xsi:type="dcterms:W3CDTF">2017-04-21T08:16:32Z</dcterms:modified>
</cp:coreProperties>
</file>