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115" windowHeight="14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1" i="1"/>
  <c r="D41"/>
  <c r="E41"/>
  <c r="F41"/>
  <c r="G41"/>
  <c r="H41"/>
  <c r="I41"/>
  <c r="J41"/>
  <c r="K41"/>
  <c r="L41"/>
  <c r="M41"/>
  <c r="B41"/>
  <c r="C39"/>
  <c r="D39"/>
  <c r="E39"/>
  <c r="F39"/>
  <c r="G39"/>
  <c r="H39"/>
  <c r="I39"/>
  <c r="J39"/>
  <c r="K39"/>
  <c r="L39"/>
  <c r="M39"/>
  <c r="B39"/>
  <c r="D37"/>
  <c r="E37"/>
  <c r="F37"/>
  <c r="G37"/>
  <c r="H37"/>
  <c r="I37"/>
  <c r="J37"/>
  <c r="K37"/>
  <c r="L37"/>
  <c r="C37"/>
  <c r="P29"/>
</calcChain>
</file>

<file path=xl/sharedStrings.xml><?xml version="1.0" encoding="utf-8"?>
<sst xmlns="http://schemas.openxmlformats.org/spreadsheetml/2006/main" count="94" uniqueCount="39">
  <si>
    <t>A</t>
  </si>
  <si>
    <t>Well ID</t>
  </si>
  <si>
    <t>Conc/Dil</t>
  </si>
  <si>
    <t>Name</t>
  </si>
  <si>
    <t>B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</si>
  <si>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</si>
  <si>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</si>
  <si>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</si>
  <si>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</si>
  <si>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</si>
  <si>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</si>
  <si>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</si>
  <si>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</si>
  <si>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</si>
  <si>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BLK</t>
  </si>
  <si>
    <t>C</t>
  </si>
  <si>
    <t>D</t>
  </si>
  <si>
    <t>E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</si>
  <si>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</si>
  <si>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</si>
  <si>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</si>
  <si>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</si>
  <si>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</si>
  <si>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</si>
  <si>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</si>
  <si>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</si>
  <si>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</si>
  <si>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</si>
  <si>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</si>
  <si>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SPL12</t>
  </si>
  <si>
    <t>MB</t>
  </si>
  <si>
    <t>DS</t>
  </si>
  <si>
    <t>VS</t>
  </si>
  <si>
    <t>F</t>
  </si>
  <si>
    <t>G</t>
  </si>
  <si>
    <t>H</t>
  </si>
  <si>
    <t>485/20,528/20[4]</t>
  </si>
  <si>
    <t>conc in pg/ul</t>
  </si>
  <si>
    <t>yield (ng) in 15 ul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</si>
</sst>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Sheet1!$C$9:$L$9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Sheet1!$C$37:$L$37</c:f>
              <c:numCache>
                <c:formatCode>General</c:formatCode>
                <c:ptCount val="10"/>
                <c:pt idx="0">
                  <c:v>33378</c:v>
                </c:pt>
                <c:pt idx="1">
                  <c:v>20626.5</c:v>
                </c:pt>
                <c:pt idx="2">
                  <c:v>17380</c:v>
                </c:pt>
                <c:pt idx="3">
                  <c:v>14100.5</c:v>
                </c:pt>
                <c:pt idx="4">
                  <c:v>10536</c:v>
                </c:pt>
                <c:pt idx="5">
                  <c:v>6949.5</c:v>
                </c:pt>
                <c:pt idx="6">
                  <c:v>3275.5</c:v>
                </c:pt>
                <c:pt idx="7">
                  <c:v>1817.5</c:v>
                </c:pt>
                <c:pt idx="8">
                  <c:v>895.5</c:v>
                </c:pt>
                <c:pt idx="9">
                  <c:v>0</c:v>
                </c:pt>
              </c:numCache>
            </c:numRef>
          </c:yVal>
        </c:ser>
        <c:axId val="60085760"/>
        <c:axId val="60084224"/>
      </c:scatterChart>
      <c:valAx>
        <c:axId val="60085760"/>
        <c:scaling>
          <c:orientation val="minMax"/>
        </c:scaling>
        <c:axPos val="b"/>
        <c:numFmt formatCode="General" sourceLinked="1"/>
        <c:tickLblPos val="nextTo"/>
        <c:crossAx val="60084224"/>
        <c:crosses val="autoZero"/>
        <c:crossBetween val="midCat"/>
      </c:valAx>
      <c:valAx>
        <c:axId val="60084224"/>
        <c:scaling>
          <c:orientation val="minMax"/>
        </c:scaling>
        <c:axPos val="l"/>
        <c:majorGridlines/>
        <c:numFmt formatCode="General" sourceLinked="1"/>
        <c:tickLblPos val="nextTo"/>
        <c:crossAx val="6008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A13" workbookViewId="0">
      <selection activeCell="L43" sqref="L43"/>
    </sheetView>
  </sheetViews>
  <sheetFormatPr defaultRowHeight="15"/>
  <cols>
    <col min="1" max="1" width="12.28515625" bestFit="1" customWidth="1"/>
  </cols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>
      <c r="A2" s="1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>
      <c r="A3" s="1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 t="s">
        <v>2</v>
      </c>
    </row>
    <row r="4" spans="1:14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 t="s">
        <v>3</v>
      </c>
    </row>
    <row r="5" spans="1:14">
      <c r="A5" s="16" t="s">
        <v>4</v>
      </c>
      <c r="B5" s="3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  <c r="M5" s="3"/>
      <c r="N5" s="4" t="s">
        <v>1</v>
      </c>
    </row>
    <row r="6" spans="1:14">
      <c r="A6" s="17"/>
      <c r="B6" s="5"/>
      <c r="C6" s="9">
        <v>50</v>
      </c>
      <c r="D6" s="9">
        <v>30</v>
      </c>
      <c r="E6" s="9">
        <v>25</v>
      </c>
      <c r="F6" s="9">
        <v>20</v>
      </c>
      <c r="G6" s="9">
        <v>15</v>
      </c>
      <c r="H6" s="9">
        <v>10</v>
      </c>
      <c r="I6" s="9">
        <v>5</v>
      </c>
      <c r="J6" s="9">
        <v>2.5</v>
      </c>
      <c r="K6" s="9">
        <v>1</v>
      </c>
      <c r="L6" s="10"/>
      <c r="M6" s="5"/>
      <c r="N6" s="4" t="s">
        <v>2</v>
      </c>
    </row>
    <row r="7" spans="1:14">
      <c r="A7" s="18"/>
      <c r="B7" s="6"/>
      <c r="C7" s="11"/>
      <c r="D7" s="11"/>
      <c r="E7" s="11"/>
      <c r="F7" s="11"/>
      <c r="G7" s="11"/>
      <c r="H7" s="11"/>
      <c r="I7" s="11"/>
      <c r="J7" s="11"/>
      <c r="K7" s="11"/>
      <c r="L7" s="12"/>
      <c r="M7" s="6"/>
      <c r="N7" s="4" t="s">
        <v>3</v>
      </c>
    </row>
    <row r="8" spans="1:14">
      <c r="A8" s="16" t="s">
        <v>15</v>
      </c>
      <c r="B8" s="3"/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8" t="s">
        <v>14</v>
      </c>
      <c r="M8" s="3"/>
      <c r="N8" s="4" t="s">
        <v>1</v>
      </c>
    </row>
    <row r="9" spans="1:14">
      <c r="A9" s="17"/>
      <c r="B9" s="5"/>
      <c r="C9" s="9">
        <v>50</v>
      </c>
      <c r="D9" s="9">
        <v>30</v>
      </c>
      <c r="E9" s="9">
        <v>25</v>
      </c>
      <c r="F9" s="9">
        <v>20</v>
      </c>
      <c r="G9" s="9">
        <v>15</v>
      </c>
      <c r="H9" s="9">
        <v>10</v>
      </c>
      <c r="I9" s="9">
        <v>5</v>
      </c>
      <c r="J9" s="9">
        <v>2.5</v>
      </c>
      <c r="K9" s="9">
        <v>1</v>
      </c>
      <c r="L9" s="10">
        <v>0</v>
      </c>
      <c r="M9" s="5"/>
      <c r="N9" s="4" t="s">
        <v>2</v>
      </c>
    </row>
    <row r="10" spans="1:14">
      <c r="A10" s="18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6"/>
      <c r="N10" s="4" t="s">
        <v>3</v>
      </c>
    </row>
    <row r="11" spans="1:14">
      <c r="A11" s="16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 t="s">
        <v>1</v>
      </c>
    </row>
    <row r="12" spans="1:14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2</v>
      </c>
    </row>
    <row r="13" spans="1:14">
      <c r="A13" s="1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 t="s">
        <v>3</v>
      </c>
    </row>
    <row r="14" spans="1:14">
      <c r="A14" s="16" t="s">
        <v>17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  <c r="H14" s="13" t="s">
        <v>24</v>
      </c>
      <c r="I14" s="13" t="s">
        <v>25</v>
      </c>
      <c r="J14" s="13" t="s">
        <v>26</v>
      </c>
      <c r="K14" s="13" t="s">
        <v>27</v>
      </c>
      <c r="L14" s="13" t="s">
        <v>28</v>
      </c>
      <c r="M14" s="13" t="s">
        <v>29</v>
      </c>
      <c r="N14" s="4" t="s">
        <v>1</v>
      </c>
    </row>
    <row r="15" spans="1:14">
      <c r="A15" s="1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4" t="s">
        <v>2</v>
      </c>
    </row>
    <row r="16" spans="1:14">
      <c r="A16" s="18"/>
      <c r="B16" s="15" t="s">
        <v>30</v>
      </c>
      <c r="C16" s="15" t="s">
        <v>31</v>
      </c>
      <c r="D16" s="15" t="s">
        <v>32</v>
      </c>
      <c r="E16" s="15" t="s">
        <v>30</v>
      </c>
      <c r="F16" s="15" t="s">
        <v>31</v>
      </c>
      <c r="G16" s="15" t="s">
        <v>32</v>
      </c>
      <c r="H16" s="15" t="s">
        <v>30</v>
      </c>
      <c r="I16" s="15" t="s">
        <v>31</v>
      </c>
      <c r="J16" s="15" t="s">
        <v>32</v>
      </c>
      <c r="K16" s="15" t="s">
        <v>30</v>
      </c>
      <c r="L16" s="15" t="s">
        <v>31</v>
      </c>
      <c r="M16" s="15" t="s">
        <v>32</v>
      </c>
      <c r="N16" s="4" t="s">
        <v>3</v>
      </c>
    </row>
    <row r="17" spans="1:16">
      <c r="A17" s="16" t="s">
        <v>33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 t="s">
        <v>1</v>
      </c>
    </row>
    <row r="18" spans="1:16">
      <c r="A18" s="1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" t="s">
        <v>2</v>
      </c>
    </row>
    <row r="19" spans="1:16">
      <c r="A19" s="1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 t="s">
        <v>3</v>
      </c>
    </row>
    <row r="20" spans="1:16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 t="s">
        <v>1</v>
      </c>
    </row>
    <row r="21" spans="1:16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4" t="s">
        <v>2</v>
      </c>
    </row>
    <row r="22" spans="1:16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 t="s">
        <v>3</v>
      </c>
    </row>
    <row r="23" spans="1:16">
      <c r="A23" s="16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1</v>
      </c>
    </row>
    <row r="24" spans="1:16">
      <c r="A24" s="1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 t="s">
        <v>2</v>
      </c>
    </row>
    <row r="25" spans="1:16">
      <c r="A25" s="1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 t="s">
        <v>3</v>
      </c>
    </row>
    <row r="27" spans="1:16">
      <c r="A27" s="1"/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</row>
    <row r="28" spans="1:16" ht="18">
      <c r="A28" s="2" t="s">
        <v>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4" t="s">
        <v>36</v>
      </c>
    </row>
    <row r="29" spans="1:16" ht="18">
      <c r="A29" s="2" t="s">
        <v>4</v>
      </c>
      <c r="B29" s="19"/>
      <c r="C29" s="20">
        <v>46104</v>
      </c>
      <c r="D29" s="21">
        <v>31703</v>
      </c>
      <c r="E29" s="22">
        <v>27640</v>
      </c>
      <c r="F29" s="23">
        <v>24620</v>
      </c>
      <c r="G29" s="24">
        <v>20138</v>
      </c>
      <c r="H29" s="25">
        <v>16139</v>
      </c>
      <c r="I29" s="26">
        <v>12209</v>
      </c>
      <c r="J29" s="27">
        <v>10867</v>
      </c>
      <c r="K29" s="27">
        <v>9806</v>
      </c>
      <c r="L29" s="27">
        <v>8770</v>
      </c>
      <c r="M29" s="19"/>
      <c r="N29" s="4" t="s">
        <v>36</v>
      </c>
      <c r="P29">
        <f>AVERAGE(L29:L30)</f>
        <v>8723.5</v>
      </c>
    </row>
    <row r="30" spans="1:16" ht="18">
      <c r="A30" s="2" t="s">
        <v>15</v>
      </c>
      <c r="B30" s="19"/>
      <c r="C30" s="28">
        <v>38099</v>
      </c>
      <c r="D30" s="29">
        <v>26997</v>
      </c>
      <c r="E30" s="23">
        <v>24567</v>
      </c>
      <c r="F30" s="24">
        <v>21028</v>
      </c>
      <c r="G30" s="30">
        <v>18381</v>
      </c>
      <c r="H30" s="25">
        <v>15207</v>
      </c>
      <c r="I30" s="26">
        <v>11789</v>
      </c>
      <c r="J30" s="27">
        <v>10215</v>
      </c>
      <c r="K30" s="27">
        <v>9432</v>
      </c>
      <c r="L30" s="27">
        <v>8677</v>
      </c>
      <c r="M30" s="19"/>
      <c r="N30" s="4" t="s">
        <v>36</v>
      </c>
    </row>
    <row r="31" spans="1:16" ht="18">
      <c r="A31" s="2" t="s">
        <v>16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4" t="s">
        <v>36</v>
      </c>
    </row>
    <row r="32" spans="1:16" ht="18">
      <c r="A32" s="2" t="s">
        <v>17</v>
      </c>
      <c r="B32" s="30">
        <v>16858</v>
      </c>
      <c r="C32" s="27">
        <v>9564</v>
      </c>
      <c r="D32" s="26">
        <v>12180</v>
      </c>
      <c r="E32" s="30">
        <v>17164</v>
      </c>
      <c r="F32" s="27">
        <v>10095</v>
      </c>
      <c r="G32" s="25">
        <v>14326</v>
      </c>
      <c r="H32" s="24">
        <v>21135</v>
      </c>
      <c r="I32" s="27">
        <v>9516</v>
      </c>
      <c r="J32" s="26">
        <v>12935</v>
      </c>
      <c r="K32" s="25">
        <v>16641</v>
      </c>
      <c r="L32" s="27">
        <v>8925</v>
      </c>
      <c r="M32" s="27">
        <v>10963</v>
      </c>
      <c r="N32" s="4" t="s">
        <v>36</v>
      </c>
    </row>
    <row r="33" spans="1:14" ht="18">
      <c r="A33" s="2" t="s">
        <v>33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4" t="s">
        <v>36</v>
      </c>
    </row>
    <row r="34" spans="1:14" ht="18">
      <c r="A34" s="2" t="s">
        <v>34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4" t="s">
        <v>36</v>
      </c>
    </row>
    <row r="35" spans="1:14" ht="18">
      <c r="A35" s="2" t="s">
        <v>35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4" t="s">
        <v>36</v>
      </c>
    </row>
    <row r="37" spans="1:14">
      <c r="C37">
        <f>AVERAGE(C29:C30)-$P$29</f>
        <v>33378</v>
      </c>
      <c r="D37">
        <f t="shared" ref="D37:L37" si="0">AVERAGE(D29:D30)-$P$29</f>
        <v>20626.5</v>
      </c>
      <c r="E37">
        <f t="shared" si="0"/>
        <v>17380</v>
      </c>
      <c r="F37">
        <f t="shared" si="0"/>
        <v>14100.5</v>
      </c>
      <c r="G37">
        <f t="shared" si="0"/>
        <v>10536</v>
      </c>
      <c r="H37">
        <f t="shared" si="0"/>
        <v>6949.5</v>
      </c>
      <c r="I37">
        <f t="shared" si="0"/>
        <v>3275.5</v>
      </c>
      <c r="J37">
        <f t="shared" si="0"/>
        <v>1817.5</v>
      </c>
      <c r="K37">
        <f t="shared" si="0"/>
        <v>895.5</v>
      </c>
      <c r="L37">
        <f t="shared" si="0"/>
        <v>0</v>
      </c>
    </row>
    <row r="39" spans="1:14">
      <c r="A39" t="s">
        <v>37</v>
      </c>
      <c r="B39">
        <f>(B32-$P$29)/680.34*200</f>
        <v>2391.3043478260865</v>
      </c>
      <c r="C39">
        <f t="shared" ref="C39:M39" si="1">(C32-$P$29)/680.34*200</f>
        <v>247.08234118235001</v>
      </c>
      <c r="D39">
        <f t="shared" si="1"/>
        <v>1016.1095922626922</v>
      </c>
      <c r="E39">
        <f t="shared" si="1"/>
        <v>2481.2593703148427</v>
      </c>
      <c r="F39">
        <f t="shared" si="1"/>
        <v>403.18076255989649</v>
      </c>
      <c r="G39">
        <f t="shared" si="1"/>
        <v>1646.9706323308933</v>
      </c>
      <c r="H39">
        <f t="shared" si="1"/>
        <v>3648.6168680365699</v>
      </c>
      <c r="I39">
        <f t="shared" si="1"/>
        <v>232.97174941940796</v>
      </c>
      <c r="J39">
        <f t="shared" si="1"/>
        <v>1238.0574418673016</v>
      </c>
      <c r="K39">
        <f t="shared" si="1"/>
        <v>2327.5127142311194</v>
      </c>
      <c r="L39">
        <f t="shared" si="1"/>
        <v>59.23508833818385</v>
      </c>
      <c r="M39">
        <f t="shared" si="1"/>
        <v>658.34729693976544</v>
      </c>
    </row>
    <row r="41" spans="1:14">
      <c r="A41" t="s">
        <v>38</v>
      </c>
      <c r="B41">
        <f>B39*15/1000</f>
        <v>35.869565217391298</v>
      </c>
      <c r="C41">
        <f t="shared" ref="C41:M41" si="2">C39*15/1000</f>
        <v>3.7062351177352504</v>
      </c>
      <c r="D41">
        <f t="shared" si="2"/>
        <v>15.241643883940384</v>
      </c>
      <c r="E41">
        <f t="shared" si="2"/>
        <v>37.218890554722641</v>
      </c>
      <c r="F41">
        <f t="shared" si="2"/>
        <v>6.0477114383984469</v>
      </c>
      <c r="G41">
        <f t="shared" si="2"/>
        <v>24.704559484963401</v>
      </c>
      <c r="H41">
        <f t="shared" si="2"/>
        <v>54.729253020548555</v>
      </c>
      <c r="I41">
        <f t="shared" si="2"/>
        <v>3.4945762412911194</v>
      </c>
      <c r="J41">
        <f t="shared" si="2"/>
        <v>18.570861628009524</v>
      </c>
      <c r="K41">
        <f t="shared" si="2"/>
        <v>34.912690713466795</v>
      </c>
      <c r="L41">
        <f t="shared" si="2"/>
        <v>0.88852632507275775</v>
      </c>
      <c r="M41">
        <f t="shared" si="2"/>
        <v>9.8752094540964812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2011-02-16T01:36:00Z</dcterms:created>
  <dcterms:modified xsi:type="dcterms:W3CDTF">2011-02-16T01:39:34Z</dcterms:modified>
</cp:coreProperties>
</file>