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dou\Documents\MOSbius\6a_experiments\Lab_2_current_mirrors\"/>
    </mc:Choice>
  </mc:AlternateContent>
  <xr:revisionPtr revIDLastSave="0" documentId="13_ncr:1_{7A77F3BB-8218-4FC8-86A6-70FCAC9881DE}" xr6:coauthVersionLast="47" xr6:coauthVersionMax="47" xr10:uidLastSave="{00000000-0000-0000-0000-000000000000}"/>
  <bookViews>
    <workbookView xWindow="-110" yWindow="-110" windowWidth="25820" windowHeight="15620" firstSheet="1" activeTab="1" xr2:uid="{00000000-000D-0000-FFFF-FFFF00000000}"/>
  </bookViews>
  <sheets>
    <sheet name="1-1IBIAS" sheetId="1" r:id="rId1"/>
    <sheet name="1-1VDS200uA" sheetId="4" r:id="rId2"/>
    <sheet name="1-1VDSX4" sheetId="2" r:id="rId3"/>
    <sheet name="1-1VDSX4_V2" sheetId="5" r:id="rId4"/>
    <sheet name="1-XCurren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4" l="1" a="1"/>
  <c r="D2" i="4" s="1"/>
  <c r="D25" i="5" a="1"/>
  <c r="D25" i="5" s="1"/>
  <c r="D2" i="5" a="1"/>
  <c r="D2" i="5" s="1"/>
  <c r="I2" i="3" a="1"/>
  <c r="I2" i="3" s="1"/>
  <c r="I29" i="3" a="1"/>
  <c r="I29" i="3" s="1"/>
  <c r="D29" i="3" a="1"/>
  <c r="D29" i="3" s="1"/>
  <c r="D2" i="3" a="1"/>
  <c r="D2" i="3" s="1"/>
  <c r="D2" i="2" a="1"/>
  <c r="D2" i="2" s="1"/>
  <c r="D20" i="2" a="1"/>
  <c r="D20" i="2" s="1"/>
  <c r="E23" i="1" l="1" a="1"/>
  <c r="E23" i="1" s="1"/>
  <c r="D23" i="1" a="1"/>
  <c r="D23" i="1" s="1"/>
  <c r="F2" i="1" a="1"/>
  <c r="F2" i="1" s="1"/>
  <c r="E2" i="1" a="1"/>
  <c r="E2" i="1" s="1"/>
  <c r="D2" i="1" a="1"/>
  <c r="D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<sst xmlns="http://schemas.openxmlformats.org/spreadsheetml/2006/main" count="124" uniqueCount="71">
  <si>
    <t>Resistance Used to Measure the Current  /Ohm</t>
    <phoneticPr fontId="1" type="noConversion"/>
  </si>
  <si>
    <t>IBIAS Measured @ Pin19 /uA</t>
    <phoneticPr fontId="1" type="noConversion"/>
  </si>
  <si>
    <t>VGS=VGS @Pin 19 /V</t>
    <phoneticPr fontId="1" type="noConversion"/>
  </si>
  <si>
    <t>VDS @ Pin 20 /V</t>
    <phoneticPr fontId="1" type="noConversion"/>
  </si>
  <si>
    <t>DC output Impedance Rout Calculation (Saturation Region)</t>
    <phoneticPr fontId="1" type="noConversion"/>
  </si>
  <si>
    <t>Voltage Measured @ input （mV）</t>
    <phoneticPr fontId="1" type="noConversion"/>
  </si>
  <si>
    <t>Voltage Measured @ output (mV)</t>
    <phoneticPr fontId="1" type="noConversion"/>
  </si>
  <si>
    <t>Notes:</t>
    <phoneticPr fontId="1" type="noConversion"/>
  </si>
  <si>
    <t>Unplug the wire @ Pin 19 could solve power issue.</t>
    <phoneticPr fontId="1" type="noConversion"/>
  </si>
  <si>
    <t>Rmeasure (Ohm)</t>
    <phoneticPr fontId="1" type="noConversion"/>
  </si>
  <si>
    <t>Calibration:</t>
    <phoneticPr fontId="1" type="noConversion"/>
  </si>
  <si>
    <t>Iout=(Vmeasure+Voffset)/Rmeasure</t>
    <phoneticPr fontId="1" type="noConversion"/>
  </si>
  <si>
    <t xml:space="preserve">Offset Measured=V2-V1 (mV) </t>
    <phoneticPr fontId="1" type="noConversion"/>
  </si>
  <si>
    <t>1:1 Ideal Line</t>
    <phoneticPr fontId="1" type="noConversion"/>
  </si>
  <si>
    <t>IIN Calculated (uA)</t>
    <phoneticPr fontId="1" type="noConversion"/>
  </si>
  <si>
    <t>IOUT Calculated (uA)</t>
    <phoneticPr fontId="1" type="noConversion"/>
  </si>
  <si>
    <t>Iout=Vmeasure/Rmeasure</t>
    <phoneticPr fontId="1" type="noConversion"/>
  </si>
  <si>
    <t xml:space="preserve">Rmeasure @ output (Ohm) </t>
    <phoneticPr fontId="1" type="noConversion"/>
  </si>
  <si>
    <t xml:space="preserve">Rmeasure @ input (Ohm) </t>
    <phoneticPr fontId="1" type="noConversion"/>
  </si>
  <si>
    <t>△V @ Resistor, Pin 20 /V</t>
    <phoneticPr fontId="1" type="noConversion"/>
  </si>
  <si>
    <t>VGS=VDS @Pin 19 /V</t>
    <phoneticPr fontId="1" type="noConversion"/>
  </si>
  <si>
    <t xml:space="preserve">Notes: If the offset of one channel is too large (&gt;20mV), then you can change the </t>
    <phoneticPr fontId="1" type="noConversion"/>
  </si>
  <si>
    <t>vertical scale to 10mV then the offset can be reduced to about 6-7mV.</t>
    <phoneticPr fontId="1" type="noConversion"/>
  </si>
  <si>
    <t>s</t>
    <phoneticPr fontId="1" type="noConversion"/>
  </si>
  <si>
    <t>After Calibrated</t>
    <phoneticPr fontId="1" type="noConversion"/>
  </si>
  <si>
    <t>63mV/470 Ohms</t>
    <phoneticPr fontId="1" type="noConversion"/>
  </si>
  <si>
    <t>255mV/470 Ohms</t>
    <phoneticPr fontId="1" type="noConversion"/>
  </si>
  <si>
    <t>Offset between 2 channels (mV)</t>
    <phoneticPr fontId="1" type="noConversion"/>
  </si>
  <si>
    <t>Iout (IREF=542uA) @ Pin 20 /uA</t>
    <phoneticPr fontId="1" type="noConversion"/>
  </si>
  <si>
    <t>Iout (IREF=135uA) @ Pin 20 /uA</t>
    <phoneticPr fontId="1" type="noConversion"/>
  </si>
  <si>
    <t xml:space="preserve">IREF=542uA @ Pin 19 </t>
    <phoneticPr fontId="1" type="noConversion"/>
  </si>
  <si>
    <t>IREF=135uA @ Pin 19</t>
    <phoneticPr fontId="1" type="noConversion"/>
  </si>
  <si>
    <t xml:space="preserve">Notes: You must manually measure the resistor value to make sure its exact value since the resistance has around 10% error. </t>
    <phoneticPr fontId="1" type="noConversion"/>
  </si>
  <si>
    <t>Offset may influence your measurement but not much, resistance matters more</t>
    <phoneticPr fontId="1" type="noConversion"/>
  </si>
  <si>
    <t xml:space="preserve">Yellow: Data of 1:1 @ Pin 20 </t>
    <phoneticPr fontId="1" type="noConversion"/>
  </si>
  <si>
    <t xml:space="preserve">Green: Data of 1:2 @ Pin 21 </t>
    <phoneticPr fontId="1" type="noConversion"/>
  </si>
  <si>
    <t xml:space="preserve">Blue: Data of 1:4 @ Pin 22 </t>
    <phoneticPr fontId="1" type="noConversion"/>
  </si>
  <si>
    <t xml:space="preserve">Orange: Data of 1:8 @ Pin 23 </t>
    <phoneticPr fontId="1" type="noConversion"/>
  </si>
  <si>
    <t>△V @ Resistor=4.6k, Pin 20 /V</t>
    <phoneticPr fontId="1" type="noConversion"/>
  </si>
  <si>
    <t>VDS @ Pin 21 /V</t>
    <phoneticPr fontId="1" type="noConversion"/>
  </si>
  <si>
    <t>Iout @ Pin 20 /uA</t>
    <phoneticPr fontId="1" type="noConversion"/>
  </si>
  <si>
    <t>△V @ Resistor=2.2k, Pin 21 /V</t>
    <phoneticPr fontId="1" type="noConversion"/>
  </si>
  <si>
    <t>VDS @ Pin 22 /V</t>
    <phoneticPr fontId="1" type="noConversion"/>
  </si>
  <si>
    <t>△V @ Resistor=1.1k, Pin 22 /V</t>
    <phoneticPr fontId="1" type="noConversion"/>
  </si>
  <si>
    <t>Iout @ Pin 21 /uA</t>
    <phoneticPr fontId="1" type="noConversion"/>
  </si>
  <si>
    <t>Iout @ Pin 22 /uA</t>
    <phoneticPr fontId="1" type="noConversion"/>
  </si>
  <si>
    <t>VDS @ Pin 23 /V</t>
    <phoneticPr fontId="1" type="noConversion"/>
  </si>
  <si>
    <t>△V @ Resistor=2.2k, Pin 23 /V</t>
    <phoneticPr fontId="1" type="noConversion"/>
  </si>
  <si>
    <t>Iout @ Pin 23 /uA</t>
    <phoneticPr fontId="1" type="noConversion"/>
  </si>
  <si>
    <t>Offset 1+/1- and 2+/2-, and between 2 channels (mV)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</si>
  <si>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1.41</t>
    </r>
    <r>
      <rPr>
        <sz val="11"/>
        <color theme="1"/>
        <rFont val="等线"/>
        <family val="2"/>
        <scheme val="minor"/>
      </rPr>
      <t>/4750*1e6=296uA</t>
    </r>
    <phoneticPr fontId="1" type="noConversion"/>
  </si>
  <si>
    <t>IREF=296uA @ Pin 19 /uA</t>
    <phoneticPr fontId="1" type="noConversion"/>
  </si>
  <si>
    <t>6.9/8.2/1.3</t>
    <phoneticPr fontId="1" type="noConversion"/>
  </si>
  <si>
    <t>Offset between 2 channels /mV</t>
    <phoneticPr fontId="1" type="noConversion"/>
  </si>
  <si>
    <t>2*IREF=591uA @ Pin 19 /uA</t>
    <phoneticPr fontId="1" type="noConversion"/>
  </si>
  <si>
    <t>8*IREF=2368uA @ Pin 19 /uA</t>
    <phoneticPr fontId="1" type="noConversion"/>
  </si>
  <si>
    <t>94mV/470 Ohms</t>
    <phoneticPr fontId="1" type="noConversion"/>
  </si>
  <si>
    <t>IREF=200uA @ Pin 19</t>
    <phoneticPr fontId="1" type="noConversion"/>
  </si>
  <si>
    <t xml:space="preserve">Iout (IREF=200uA) @ Pin 20 </t>
    <phoneticPr fontId="1" type="noConversion"/>
  </si>
  <si>
    <t>4*IREF=1184uA @ Pin 19 /uA</t>
    <phoneticPr fontId="1" type="noConversion"/>
  </si>
  <si>
    <t>106k</t>
    <phoneticPr fontId="1" type="noConversion"/>
  </si>
  <si>
    <t>31k</t>
    <phoneticPr fontId="1" type="noConversion"/>
  </si>
  <si>
    <t>76k</t>
    <phoneticPr fontId="1" type="noConversion"/>
  </si>
  <si>
    <t>65.2k</t>
    <phoneticPr fontId="1" type="noConversion"/>
  </si>
  <si>
    <t>△V/△Iout=34.3k</t>
    <phoneticPr fontId="1" type="noConversion"/>
  </si>
  <si>
    <t>△V/△Iout=17.4k</t>
    <phoneticPr fontId="1" type="noConversion"/>
  </si>
  <si>
    <t>△V/△Iout=8.82k</t>
    <phoneticPr fontId="1" type="noConversion"/>
  </si>
  <si>
    <t>BLUE are data measured</t>
    <phoneticPr fontId="1" type="noConversion"/>
  </si>
  <si>
    <t>Iout (IREF=200uA) @ Pin 20 /uA</t>
    <phoneticPr fontId="1" type="noConversion"/>
  </si>
  <si>
    <t xml:space="preserve">IREF=800uA @ Pin 19 </t>
    <phoneticPr fontId="1" type="noConversion"/>
  </si>
  <si>
    <t>Iout (IREF=800uA) @ Pin 20 /uA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</si>
</sst>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_);[Red]\(0.00\)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8"/>
      <name val="等线"/>
      <family val="2"/>
      <scheme val="minor"/>
    </font>
    <font>
      <b/>
      <sz val="11"/>
      <name val="等线"/>
      <family val="3"/>
      <charset val="134"/>
      <scheme val="minor"/>
    </font>
    <font>
      <sz val="11"/>
      <color rgb="FF0070C0"/>
      <name val="等线"/>
      <family val="2"/>
      <scheme val="minor"/>
    </font>
    <font>
      <b/>
      <sz val="11"/>
      <color rgb="FF0070C0"/>
      <name val="等线"/>
      <family val="3"/>
      <charset val="134"/>
      <scheme val="minor"/>
    </font>
    <font>
      <sz val="11"/>
      <color theme="4" tint="-0.249977111117893"/>
      <name val="等线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3" fillId="0" borderId="0" xfId="0" applyFont="1"/>
    <xf numFmtId="20" fontId="2" fillId="0" borderId="0" xfId="0" applyNumberFormat="1" applyFont="1"/>
    <xf numFmtId="176" fontId="0" fillId="0" borderId="0" xfId="0" applyNumberFormat="1"/>
    <xf numFmtId="177" fontId="0" fillId="0" borderId="0" xfId="0" applyNumberFormat="1"/>
    <xf numFmtId="177" fontId="3" fillId="0" borderId="0" xfId="0" applyNumberFormat="1" applyFont="1"/>
    <xf numFmtId="0" fontId="4" fillId="0" borderId="0" xfId="0" applyFont="1"/>
    <xf numFmtId="176" fontId="3" fillId="0" borderId="0" xfId="0" applyNumberFormat="1" applyFont="1"/>
    <xf numFmtId="0" fontId="5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0" fillId="2" borderId="0" xfId="0" applyFill="1"/>
    <xf numFmtId="0" fontId="0" fillId="0" borderId="0" xfId="0" applyAlignment="1">
      <alignment vertical="center"/>
    </xf>
    <xf numFmtId="0" fontId="2" fillId="2" borderId="0" xfId="0" applyFont="1" applyFill="1"/>
    <xf numFmtId="0" fontId="2" fillId="3" borderId="0" xfId="0" applyFont="1" applyFill="1"/>
    <xf numFmtId="0" fontId="6" fillId="4" borderId="0" xfId="0" applyFont="1" applyFill="1"/>
    <xf numFmtId="0" fontId="2" fillId="5" borderId="0" xfId="0" applyFont="1" applyFill="1"/>
    <xf numFmtId="0" fontId="6" fillId="6" borderId="0" xfId="0" applyFont="1" applyFill="1"/>
    <xf numFmtId="0" fontId="2" fillId="4" borderId="0" xfId="0" applyFont="1" applyFill="1"/>
    <xf numFmtId="0" fontId="2" fillId="6" borderId="0" xfId="0" applyFont="1" applyFill="1"/>
    <xf numFmtId="177" fontId="0" fillId="0" borderId="0" xfId="0" applyNumberForma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/>
    <xf numFmtId="0" fontId="8" fillId="7" borderId="0" xfId="0" applyFont="1" applyFill="1"/>
    <xf numFmtId="0" fontId="9" fillId="0" borderId="0" xfId="0" applyFont="1" applyAlignment="1">
      <alignment vertical="center"/>
    </xf>
    <xf numFmtId="0" fontId="9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/>
              <a:t>1:1 Current Mirror IOUT-IIN </a:t>
            </a:r>
            <a:r>
              <a:rPr lang="en-US" altLang="zh-CN" sz="2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(Rmeasure=470Ω) </a:t>
            </a:r>
            <a:r>
              <a:rPr lang="en-US" altLang="zh-CN" sz="2400" baseline="0"/>
              <a:t> </a:t>
            </a:r>
            <a:endParaRPr lang="zh-CN" alt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'1-1IBIAS'!$E$1</c:f>
              <c:strCache>
                <c:ptCount val="1"/>
                <c:pt idx="0">
                  <c:v>IOUT Calculated (uA)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'1-1IBIAS'!$D$2:$D$12</c:f>
              <c:numCache>
                <c:formatCode>0.00_);[Red]\(0.00\)</c:formatCode>
                <c:ptCount val="11"/>
                <c:pt idx="0">
                  <c:v>107.87234042553193</c:v>
                </c:pt>
                <c:pt idx="1">
                  <c:v>215.74468085106386</c:v>
                </c:pt>
                <c:pt idx="2">
                  <c:v>324.04255319148939</c:v>
                </c:pt>
                <c:pt idx="3">
                  <c:v>428.72340425531911</c:v>
                </c:pt>
                <c:pt idx="4">
                  <c:v>540.21276595744678</c:v>
                </c:pt>
                <c:pt idx="5">
                  <c:v>641.48936170212767</c:v>
                </c:pt>
                <c:pt idx="6">
                  <c:v>745.53191489361689</c:v>
                </c:pt>
                <c:pt idx="7">
                  <c:v>854.25531914893611</c:v>
                </c:pt>
                <c:pt idx="8">
                  <c:v>1073.8297872340424</c:v>
                </c:pt>
                <c:pt idx="9">
                  <c:v>1291.4893617021278</c:v>
                </c:pt>
                <c:pt idx="10">
                  <c:v>1472.1276595744682</c:v>
                </c:pt>
              </c:numCache>
            </c:numRef>
          </c:xVal>
          <c:yVal>
            <c:numRef>
              <c:f>'1-1IBIAS'!$E$2:$E$12</c:f>
              <c:numCache>
                <c:formatCode>0.00_);[Red]\(0.00\)</c:formatCode>
                <c:ptCount val="11"/>
                <c:pt idx="0">
                  <c:v>111.13829787234042</c:v>
                </c:pt>
                <c:pt idx="1">
                  <c:v>217.09574468085106</c:v>
                </c:pt>
                <c:pt idx="2">
                  <c:v>326.88297872340422</c:v>
                </c:pt>
                <c:pt idx="3">
                  <c:v>432.20212765957444</c:v>
                </c:pt>
                <c:pt idx="4">
                  <c:v>543.47872340425533</c:v>
                </c:pt>
                <c:pt idx="5">
                  <c:v>644.96808510638289</c:v>
                </c:pt>
                <c:pt idx="6">
                  <c:v>743.90425531914889</c:v>
                </c:pt>
                <c:pt idx="7">
                  <c:v>850.92553191489367</c:v>
                </c:pt>
                <c:pt idx="8">
                  <c:v>1073.691489361702</c:v>
                </c:pt>
                <c:pt idx="9">
                  <c:v>1286.2446808510638</c:v>
                </c:pt>
                <c:pt idx="10">
                  <c:v>1458.7978723404256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C-406C-B8F1-07732921CE0D}"/>
            </c:ext>
          </c:extLst>
        </c:ser>
        <c:ser>
          <c:idx val="1"/>
          <c:order val="1"/>
          <c:tx>
            <c:strRef>
              <c:f>'1-1IBIAS'!$F$1</c:f>
              <c:strCache>
                <c:ptCount val="1"/>
                <c:pt idx="0">
                  <c:v>1:1 Ideal Line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'1-1IBIAS'!$D$2:$D$12</c:f>
              <c:numCache>
                <c:formatCode>0.00_);[Red]\(0.00\)</c:formatCode>
                <c:ptCount val="11"/>
                <c:pt idx="0">
                  <c:v>107.87234042553193</c:v>
                </c:pt>
                <c:pt idx="1">
                  <c:v>215.74468085106386</c:v>
                </c:pt>
                <c:pt idx="2">
                  <c:v>324.04255319148939</c:v>
                </c:pt>
                <c:pt idx="3">
                  <c:v>428.72340425531911</c:v>
                </c:pt>
                <c:pt idx="4">
                  <c:v>540.21276595744678</c:v>
                </c:pt>
                <c:pt idx="5">
                  <c:v>641.48936170212767</c:v>
                </c:pt>
                <c:pt idx="6">
                  <c:v>745.53191489361689</c:v>
                </c:pt>
                <c:pt idx="7">
                  <c:v>854.25531914893611</c:v>
                </c:pt>
                <c:pt idx="8">
                  <c:v>1073.8297872340424</c:v>
                </c:pt>
                <c:pt idx="9">
                  <c:v>1291.4893617021278</c:v>
                </c:pt>
                <c:pt idx="10">
                  <c:v>1472.1276595744682</c:v>
                </c:pt>
              </c:numCache>
            </c:numRef>
          </c:xVal>
          <c:yVal>
            <c:numRef>
              <c:f>'1-1IBIAS'!$F$2:$F$12</c:f>
              <c:numCache>
                <c:formatCode>0.00_);[Red]\(0.00\)</c:formatCode>
                <c:ptCount val="11"/>
                <c:pt idx="0">
                  <c:v>107.87234042553193</c:v>
                </c:pt>
                <c:pt idx="1">
                  <c:v>215.74468085106386</c:v>
                </c:pt>
                <c:pt idx="2">
                  <c:v>324.04255319148939</c:v>
                </c:pt>
                <c:pt idx="3">
                  <c:v>428.72340425531911</c:v>
                </c:pt>
                <c:pt idx="4">
                  <c:v>540.21276595744678</c:v>
                </c:pt>
                <c:pt idx="5">
                  <c:v>641.48936170212767</c:v>
                </c:pt>
                <c:pt idx="6">
                  <c:v>745.53191489361689</c:v>
                </c:pt>
                <c:pt idx="7">
                  <c:v>854.25531914893611</c:v>
                </c:pt>
                <c:pt idx="8">
                  <c:v>1073.8297872340424</c:v>
                </c:pt>
                <c:pt idx="9">
                  <c:v>1291.4893617021278</c:v>
                </c:pt>
                <c:pt idx="10">
                  <c:v>1472.1276595744682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5C-406C-B8F1-07732921CE0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341833695"/>
        <c:axId val="1341836095"/>
      </c:scatterChart>
      <c:valAx>
        <c:axId val="134183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/>
                  <a:t>IIN Measured (uA)</a:t>
                </a:r>
                <a:endParaRPr lang="zh-CN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836095"/>
        <c:crosses val="autoZero"/>
        <c:crossBetween val="midCat"/>
      </c:valAx>
      <c:valAx>
        <c:axId val="13418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/>
                  <a:t>IOUT</a:t>
                </a:r>
                <a:r>
                  <a:rPr lang="en-US" altLang="zh-CN" sz="1400" baseline="0"/>
                  <a:t> </a:t>
                </a:r>
                <a:r>
                  <a:rPr lang="en-US" altLang="zh-CN" sz="1400"/>
                  <a:t>Measured</a:t>
                </a:r>
                <a:r>
                  <a:rPr lang="en-US" altLang="zh-CN" sz="1400" baseline="0"/>
                  <a:t> (uA)</a:t>
                </a:r>
                <a:endParaRPr lang="zh-CN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833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1:1 Current Mirror IOUT-IIN (Rmeasure=4.7kΩ) </a:t>
            </a:r>
            <a:endParaRPr lang="zh-CN" altLang="en-US" sz="2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'1-1IBIAS'!$E$22</c:f>
              <c:strCache>
                <c:ptCount val="1"/>
                <c:pt idx="0">
                  <c:v>IOUT Calculated (uA)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'1-1IBIAS'!$D$23:$D$46</c:f>
              <c:numCache>
                <c:formatCode>0.00_ </c:formatCode>
                <c:ptCount val="24"/>
                <c:pt idx="0">
                  <c:v>85.425531914893625</c:v>
                </c:pt>
                <c:pt idx="1">
                  <c:v>106.70212765957446</c:v>
                </c:pt>
                <c:pt idx="2">
                  <c:v>128.29787234042553</c:v>
                </c:pt>
                <c:pt idx="3">
                  <c:v>150.25531914893617</c:v>
                </c:pt>
                <c:pt idx="4">
                  <c:v>170.17021276595742</c:v>
                </c:pt>
                <c:pt idx="5">
                  <c:v>193.12765957446811</c:v>
                </c:pt>
                <c:pt idx="6">
                  <c:v>214.04255319148936</c:v>
                </c:pt>
                <c:pt idx="7">
                  <c:v>231.06382978723403</c:v>
                </c:pt>
                <c:pt idx="8">
                  <c:v>257.65957446808505</c:v>
                </c:pt>
                <c:pt idx="9">
                  <c:v>281.27659574468083</c:v>
                </c:pt>
                <c:pt idx="10">
                  <c:v>302.12765957446805</c:v>
                </c:pt>
                <c:pt idx="11">
                  <c:v>331.06382978723406</c:v>
                </c:pt>
                <c:pt idx="12">
                  <c:v>354.46808510638294</c:v>
                </c:pt>
                <c:pt idx="13">
                  <c:v>368.08510638297872</c:v>
                </c:pt>
                <c:pt idx="14">
                  <c:v>425.531914893617</c:v>
                </c:pt>
                <c:pt idx="15">
                  <c:v>459.14893617021278</c:v>
                </c:pt>
                <c:pt idx="16">
                  <c:v>505.31914893617022</c:v>
                </c:pt>
                <c:pt idx="17">
                  <c:v>553.19148936170211</c:v>
                </c:pt>
                <c:pt idx="18">
                  <c:v>580.85106382978722</c:v>
                </c:pt>
                <c:pt idx="19">
                  <c:v>638.08510638297867</c:v>
                </c:pt>
                <c:pt idx="20">
                  <c:v>756.38297872340422</c:v>
                </c:pt>
                <c:pt idx="21">
                  <c:v>908.29787234042544</c:v>
                </c:pt>
                <c:pt idx="22">
                  <c:v>1067.0212765957447</c:v>
                </c:pt>
                <c:pt idx="23">
                  <c:v>1329.7872340425531</c:v>
                </c:pt>
              </c:numCache>
            </c:numRef>
          </c:xVal>
          <c:yVal>
            <c:numRef>
              <c:f>'1-1IBIAS'!$E$23:$E$46</c:f>
              <c:numCache>
                <c:formatCode>0.00_ </c:formatCode>
                <c:ptCount val="24"/>
                <c:pt idx="0">
                  <c:v>84.1563829787234</c:v>
                </c:pt>
                <c:pt idx="1">
                  <c:v>105.09255319148936</c:v>
                </c:pt>
                <c:pt idx="2">
                  <c:v>126.41170212765957</c:v>
                </c:pt>
                <c:pt idx="3">
                  <c:v>147.30531914893618</c:v>
                </c:pt>
                <c:pt idx="4">
                  <c:v>166.87978723404257</c:v>
                </c:pt>
                <c:pt idx="5">
                  <c:v>188.64574468085107</c:v>
                </c:pt>
                <c:pt idx="6">
                  <c:v>208.66702127659576</c:v>
                </c:pt>
                <c:pt idx="7">
                  <c:v>224.32659574468087</c:v>
                </c:pt>
                <c:pt idx="8">
                  <c:v>249.64574468085107</c:v>
                </c:pt>
                <c:pt idx="9">
                  <c:v>271.56063829787234</c:v>
                </c:pt>
                <c:pt idx="10">
                  <c:v>290.07127659574468</c:v>
                </c:pt>
                <c:pt idx="11">
                  <c:v>316.24148936170218</c:v>
                </c:pt>
                <c:pt idx="12">
                  <c:v>333.47553191489362</c:v>
                </c:pt>
                <c:pt idx="13">
                  <c:v>347.51808510638301</c:v>
                </c:pt>
                <c:pt idx="14">
                  <c:v>396.45425531914896</c:v>
                </c:pt>
                <c:pt idx="15">
                  <c:v>419.64574468085107</c:v>
                </c:pt>
                <c:pt idx="16">
                  <c:v>444.11382978723407</c:v>
                </c:pt>
                <c:pt idx="17">
                  <c:v>460.07127659574468</c:v>
                </c:pt>
                <c:pt idx="18">
                  <c:v>465.81595744680851</c:v>
                </c:pt>
                <c:pt idx="19">
                  <c:v>473.68829787234046</c:v>
                </c:pt>
                <c:pt idx="20">
                  <c:v>483.05</c:v>
                </c:pt>
                <c:pt idx="21">
                  <c:v>490.07127659574468</c:v>
                </c:pt>
                <c:pt idx="22">
                  <c:v>494.75212765957451</c:v>
                </c:pt>
                <c:pt idx="23">
                  <c:v>499.8585106382979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CC-49E5-B002-295999ED169C}"/>
            </c:ext>
          </c:extLst>
        </c:ser>
        <c:ser>
          <c:idx val="1"/>
          <c:order val="1"/>
          <c:tx>
            <c:strRef>
              <c:f>'1-1IBIAS'!$F$22</c:f>
              <c:strCache>
                <c:ptCount val="1"/>
                <c:pt idx="0">
                  <c:v>1:1 Ideal Line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'1-1IBIAS'!$D$23:$D$46</c:f>
              <c:numCache>
                <c:formatCode>0.00_ </c:formatCode>
                <c:ptCount val="24"/>
                <c:pt idx="0">
                  <c:v>85.425531914893625</c:v>
                </c:pt>
                <c:pt idx="1">
                  <c:v>106.70212765957446</c:v>
                </c:pt>
                <c:pt idx="2">
                  <c:v>128.29787234042553</c:v>
                </c:pt>
                <c:pt idx="3">
                  <c:v>150.25531914893617</c:v>
                </c:pt>
                <c:pt idx="4">
                  <c:v>170.17021276595742</c:v>
                </c:pt>
                <c:pt idx="5">
                  <c:v>193.12765957446811</c:v>
                </c:pt>
                <c:pt idx="6">
                  <c:v>214.04255319148936</c:v>
                </c:pt>
                <c:pt idx="7">
                  <c:v>231.06382978723403</c:v>
                </c:pt>
                <c:pt idx="8">
                  <c:v>257.65957446808505</c:v>
                </c:pt>
                <c:pt idx="9">
                  <c:v>281.27659574468083</c:v>
                </c:pt>
                <c:pt idx="10">
                  <c:v>302.12765957446805</c:v>
                </c:pt>
                <c:pt idx="11">
                  <c:v>331.06382978723406</c:v>
                </c:pt>
                <c:pt idx="12">
                  <c:v>354.46808510638294</c:v>
                </c:pt>
                <c:pt idx="13">
                  <c:v>368.08510638297872</c:v>
                </c:pt>
                <c:pt idx="14">
                  <c:v>425.531914893617</c:v>
                </c:pt>
                <c:pt idx="15">
                  <c:v>459.14893617021278</c:v>
                </c:pt>
                <c:pt idx="16">
                  <c:v>505.31914893617022</c:v>
                </c:pt>
                <c:pt idx="17">
                  <c:v>553.19148936170211</c:v>
                </c:pt>
                <c:pt idx="18">
                  <c:v>580.85106382978722</c:v>
                </c:pt>
                <c:pt idx="19">
                  <c:v>638.08510638297867</c:v>
                </c:pt>
                <c:pt idx="20">
                  <c:v>756.38297872340422</c:v>
                </c:pt>
                <c:pt idx="21">
                  <c:v>908.29787234042544</c:v>
                </c:pt>
                <c:pt idx="22">
                  <c:v>1067.0212765957447</c:v>
                </c:pt>
                <c:pt idx="23">
                  <c:v>1329.7872340425531</c:v>
                </c:pt>
              </c:numCache>
            </c:numRef>
          </c:xVal>
          <c:yVal>
            <c:numRef>
              <c:f>'1-1IBIAS'!$F$23:$F$46</c:f>
              <c:numCache>
                <c:formatCode>0.00_ </c:formatCode>
                <c:ptCount val="24"/>
                <c:pt idx="0">
                  <c:v>85.425531914893625</c:v>
                </c:pt>
                <c:pt idx="1">
                  <c:v>106.70212765957446</c:v>
                </c:pt>
                <c:pt idx="2">
                  <c:v>128.29787234042553</c:v>
                </c:pt>
                <c:pt idx="3">
                  <c:v>150.25531914893617</c:v>
                </c:pt>
                <c:pt idx="4">
                  <c:v>170.17021276595742</c:v>
                </c:pt>
                <c:pt idx="5">
                  <c:v>193.12765957446811</c:v>
                </c:pt>
                <c:pt idx="6">
                  <c:v>214.04255319148936</c:v>
                </c:pt>
                <c:pt idx="7">
                  <c:v>231.06382978723403</c:v>
                </c:pt>
                <c:pt idx="8">
                  <c:v>257.65957446808505</c:v>
                </c:pt>
                <c:pt idx="9">
                  <c:v>281.27659574468083</c:v>
                </c:pt>
                <c:pt idx="10">
                  <c:v>302.12765957446805</c:v>
                </c:pt>
                <c:pt idx="11">
                  <c:v>331.06382978723406</c:v>
                </c:pt>
                <c:pt idx="12">
                  <c:v>354.46808510638294</c:v>
                </c:pt>
                <c:pt idx="13">
                  <c:v>368.08510638297872</c:v>
                </c:pt>
                <c:pt idx="14">
                  <c:v>425.531914893617</c:v>
                </c:pt>
                <c:pt idx="15">
                  <c:v>459.14893617021278</c:v>
                </c:pt>
                <c:pt idx="16">
                  <c:v>505.31914893617022</c:v>
                </c:pt>
                <c:pt idx="17">
                  <c:v>553.19148936170211</c:v>
                </c:pt>
                <c:pt idx="18">
                  <c:v>580.85106382978722</c:v>
                </c:pt>
                <c:pt idx="19">
                  <c:v>638.08510638297867</c:v>
                </c:pt>
                <c:pt idx="20">
                  <c:v>756.38297872340422</c:v>
                </c:pt>
                <c:pt idx="21">
                  <c:v>908.29787234042544</c:v>
                </c:pt>
                <c:pt idx="22">
                  <c:v>1067.0212765957447</c:v>
                </c:pt>
                <c:pt idx="23">
                  <c:v>1329.7872340425531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CC-49E5-B002-295999ED169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72878431"/>
        <c:axId val="872869791"/>
      </c:scatterChart>
      <c:valAx>
        <c:axId val="872878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IIN Measured (uA)</a:t>
                </a:r>
                <a:endParaRPr lang="zh-CN" altLang="en-US"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2869791"/>
        <c:crosses val="autoZero"/>
        <c:crossBetween val="midCat"/>
      </c:valAx>
      <c:valAx>
        <c:axId val="87286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IOUT Measured (uA)</a:t>
                </a:r>
                <a:endParaRPr lang="zh-CN" altLang="en-US"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2878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r>
              <a:rPr lang="en-US" altLang="zh-CN" sz="2400" b="0">
                <a:latin typeface="+mj-ea"/>
                <a:ea typeface="+mj-ea"/>
              </a:rPr>
              <a:t>IOUT-VDS</a:t>
            </a:r>
            <a:r>
              <a:rPr lang="en-US" altLang="zh-CN" sz="2400" b="0" baseline="0">
                <a:latin typeface="+mj-ea"/>
                <a:ea typeface="+mj-ea"/>
              </a:rPr>
              <a:t> for 1:1 Current Mirror</a:t>
            </a:r>
            <a:endParaRPr lang="zh-CN" altLang="en-US" sz="2400" b="0">
              <a:latin typeface="+mj-ea"/>
              <a:ea typeface="+mj-ea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'1-1VDS200uA'!$D$1</c:f>
              <c:strCache>
                <c:ptCount val="1"/>
                <c:pt idx="0">
                  <c:v>Iout (IREF=200uA) @ Pin 20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'1-1VDS200uA'!$B$2:$B$18</c:f>
              <c:numCache>
                <c:formatCode>General</c:formatCode>
                <c:ptCount val="17"/>
                <c:pt idx="0">
                  <c:v>0.103158</c:v>
                </c:pt>
                <c:pt idx="1">
                  <c:v>0.20155500000000001</c:v>
                </c:pt>
                <c:pt idx="2">
                  <c:v>0.30471300000000001</c:v>
                </c:pt>
                <c:pt idx="3">
                  <c:v>0.35232400000000003</c:v>
                </c:pt>
                <c:pt idx="4">
                  <c:v>0.40311000000000002</c:v>
                </c:pt>
                <c:pt idx="5">
                  <c:v>0.50150700000000004</c:v>
                </c:pt>
                <c:pt idx="6">
                  <c:v>0.603078</c:v>
                </c:pt>
                <c:pt idx="7">
                  <c:v>0.70464899999999997</c:v>
                </c:pt>
                <c:pt idx="8">
                  <c:v>0.90461599999999998</c:v>
                </c:pt>
                <c:pt idx="9">
                  <c:v>1.10141</c:v>
                </c:pt>
                <c:pt idx="10">
                  <c:v>1.30138</c:v>
                </c:pt>
                <c:pt idx="11">
                  <c:v>1.50135</c:v>
                </c:pt>
                <c:pt idx="12">
                  <c:v>1.7013100000000001</c:v>
                </c:pt>
                <c:pt idx="13">
                  <c:v>1.9012800000000001</c:v>
                </c:pt>
                <c:pt idx="14">
                  <c:v>2.1044200000000002</c:v>
                </c:pt>
                <c:pt idx="15">
                  <c:v>2.3075700000000001</c:v>
                </c:pt>
                <c:pt idx="16">
                  <c:v>2.4011999999999998</c:v>
                </c:pt>
              </c:numCache>
            </c:numRef>
          </c:xVal>
          <c:yVal>
            <c:numRef>
              <c:f>'1-1VDS200uA'!$D$2:$D$18</c:f>
              <c:numCache>
                <c:formatCode>0.00_);[Red]\(0.00\)</c:formatCode>
                <c:ptCount val="17"/>
                <c:pt idx="0">
                  <c:v>101.14113636363636</c:v>
                </c:pt>
                <c:pt idx="1">
                  <c:v>155.245</c:v>
                </c:pt>
                <c:pt idx="2">
                  <c:v>175.55227272727274</c:v>
                </c:pt>
                <c:pt idx="3">
                  <c:v>184.10022727272724</c:v>
                </c:pt>
                <c:pt idx="4">
                  <c:v>187.70727272727274</c:v>
                </c:pt>
                <c:pt idx="5">
                  <c:v>191.31409090909094</c:v>
                </c:pt>
                <c:pt idx="6">
                  <c:v>194.92113636363635</c:v>
                </c:pt>
                <c:pt idx="7">
                  <c:v>198.52795454545452</c:v>
                </c:pt>
                <c:pt idx="8">
                  <c:v>202.13500000000002</c:v>
                </c:pt>
                <c:pt idx="9">
                  <c:v>205.74181818181819</c:v>
                </c:pt>
                <c:pt idx="10">
                  <c:v>209.3488636363636</c:v>
                </c:pt>
                <c:pt idx="11">
                  <c:v>212.9556818181818</c:v>
                </c:pt>
                <c:pt idx="12">
                  <c:v>216.56249999999997</c:v>
                </c:pt>
                <c:pt idx="13">
                  <c:v>220.16954545454547</c:v>
                </c:pt>
                <c:pt idx="14">
                  <c:v>223.77636363636367</c:v>
                </c:pt>
                <c:pt idx="15">
                  <c:v>230.99022727272725</c:v>
                </c:pt>
                <c:pt idx="16">
                  <c:v>234.59727272727272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0-48B0-9EF9-27FF11CA2F8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231209247"/>
        <c:axId val="231215487"/>
      </c:scatterChart>
      <c:valAx>
        <c:axId val="231209247"/>
        <c:scaling>
          <c:orientation val="minMax"/>
          <c:max val="2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/>
                  <a:t>VDS (V)</a:t>
                </a:r>
                <a:endParaRPr lang="zh-CN" altLang="en-US" sz="1400"/>
              </a:p>
            </c:rich>
          </c:tx>
          <c:layout>
            <c:manualLayout>
              <c:xMode val="edge"/>
              <c:yMode val="edge"/>
              <c:x val="0.4932516125671722"/>
              <c:y val="0.9222222222222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15487"/>
        <c:crosses val="autoZero"/>
        <c:crossBetween val="midCat"/>
      </c:valAx>
      <c:valAx>
        <c:axId val="231215487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/>
                  <a:t>IOUT (uA)</a:t>
                </a:r>
                <a:endParaRPr lang="zh-CN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09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/>
              <a:t>IOUT-VDS for</a:t>
            </a:r>
            <a:r>
              <a:rPr lang="en-US" altLang="zh-CN" sz="2400" baseline="0"/>
              <a:t> 1:1 Current Mirror</a:t>
            </a:r>
            <a:endParaRPr lang="en-US" altLang="zh-CN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'1-1VDSX4'!$D$1</c:f>
              <c:strCache>
                <c:ptCount val="1"/>
                <c:pt idx="0">
                  <c:v>Iout (IREF=135uA) @ Pin 20 /uA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'1-1VDSX4'!$B$2:$B$11</c:f>
              <c:numCache>
                <c:formatCode>General</c:formatCode>
                <c:ptCount val="10"/>
                <c:pt idx="0">
                  <c:v>0.101019</c:v>
                </c:pt>
                <c:pt idx="1">
                  <c:v>0.200382</c:v>
                </c:pt>
                <c:pt idx="2">
                  <c:v>0.30305700000000002</c:v>
                </c:pt>
                <c:pt idx="3">
                  <c:v>0.40076400000000001</c:v>
                </c:pt>
                <c:pt idx="4">
                  <c:v>0.60114599999999996</c:v>
                </c:pt>
                <c:pt idx="5">
                  <c:v>0.90254599999999996</c:v>
                </c:pt>
                <c:pt idx="6">
                  <c:v>1.10127</c:v>
                </c:pt>
                <c:pt idx="7">
                  <c:v>1.50038</c:v>
                </c:pt>
                <c:pt idx="8">
                  <c:v>1.9011400000000001</c:v>
                </c:pt>
                <c:pt idx="9">
                  <c:v>2.3002500000000001</c:v>
                </c:pt>
              </c:numCache>
            </c:numRef>
          </c:xVal>
          <c:yVal>
            <c:numRef>
              <c:f>'1-1VDSX4'!$D$2:$D$11</c:f>
              <c:numCache>
                <c:formatCode>0.00_);[Red]\(0.00\)</c:formatCode>
                <c:ptCount val="10"/>
                <c:pt idx="0">
                  <c:v>80.674545454545452</c:v>
                </c:pt>
                <c:pt idx="1">
                  <c:v>107.02068181818181</c:v>
                </c:pt>
                <c:pt idx="2">
                  <c:v>118.31204545454545</c:v>
                </c:pt>
                <c:pt idx="3">
                  <c:v>122.07568181818183</c:v>
                </c:pt>
                <c:pt idx="4">
                  <c:v>125.83954545454544</c:v>
                </c:pt>
                <c:pt idx="5">
                  <c:v>133.36704545454546</c:v>
                </c:pt>
                <c:pt idx="6">
                  <c:v>137.13068181818181</c:v>
                </c:pt>
                <c:pt idx="7">
                  <c:v>140.89431818181819</c:v>
                </c:pt>
                <c:pt idx="8">
                  <c:v>144.65818181818184</c:v>
                </c:pt>
                <c:pt idx="9">
                  <c:v>148.42181818181817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5D-4420-A55A-7CB958CE5B8E}"/>
            </c:ext>
          </c:extLst>
        </c:ser>
        <c:ser>
          <c:idx val="1"/>
          <c:order val="1"/>
          <c:tx>
            <c:strRef>
              <c:f>'1-1VDSX4'!$E$1</c:f>
              <c:strCache>
                <c:ptCount val="1"/>
                <c:pt idx="0">
                  <c:v>IREF=135uA @ Pin 19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'1-1VDSX4'!$B$2:$B$11</c:f>
              <c:numCache>
                <c:formatCode>General</c:formatCode>
                <c:ptCount val="10"/>
                <c:pt idx="0">
                  <c:v>0.101019</c:v>
                </c:pt>
                <c:pt idx="1">
                  <c:v>0.200382</c:v>
                </c:pt>
                <c:pt idx="2">
                  <c:v>0.30305700000000002</c:v>
                </c:pt>
                <c:pt idx="3">
                  <c:v>0.40076400000000001</c:v>
                </c:pt>
                <c:pt idx="4">
                  <c:v>0.60114599999999996</c:v>
                </c:pt>
                <c:pt idx="5">
                  <c:v>0.90254599999999996</c:v>
                </c:pt>
                <c:pt idx="6">
                  <c:v>1.10127</c:v>
                </c:pt>
                <c:pt idx="7">
                  <c:v>1.50038</c:v>
                </c:pt>
                <c:pt idx="8">
                  <c:v>1.9011400000000001</c:v>
                </c:pt>
                <c:pt idx="9">
                  <c:v>2.3002500000000001</c:v>
                </c:pt>
              </c:numCache>
            </c:numRef>
          </c:xVal>
          <c:yVal>
            <c:numRef>
              <c:f>'1-1VDSX4'!$E$2:$E$11</c:f>
              <c:numCache>
                <c:formatCode>General</c:formatCode>
                <c:ptCount val="10"/>
                <c:pt idx="0">
                  <c:v>135</c:v>
                </c:pt>
                <c:pt idx="1">
                  <c:v>135</c:v>
                </c:pt>
                <c:pt idx="2">
                  <c:v>135</c:v>
                </c:pt>
                <c:pt idx="3">
                  <c:v>135</c:v>
                </c:pt>
                <c:pt idx="4">
                  <c:v>135</c:v>
                </c:pt>
                <c:pt idx="5">
                  <c:v>135</c:v>
                </c:pt>
                <c:pt idx="6">
                  <c:v>135</c:v>
                </c:pt>
                <c:pt idx="7">
                  <c:v>135</c:v>
                </c:pt>
                <c:pt idx="8">
                  <c:v>135</c:v>
                </c:pt>
                <c:pt idx="9">
                  <c:v>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15D-4420-A55A-7CB958CE5B8E}"/>
            </c:ext>
          </c:extLst>
        </c:ser>
        <c:ser>
          <c:idx val="2"/>
          <c:order val="2"/>
          <c:tx>
            <c:strRef>
              <c:f>'1-1VDSX4'!$D$19</c:f>
              <c:strCache>
                <c:ptCount val="1"/>
                <c:pt idx="0">
                  <c:v>Iout (IREF=542uA) @ Pin 20 /uA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'1-1VDSX4'!$B$20:$B$41</c:f>
              <c:numCache>
                <c:formatCode>General</c:formatCode>
                <c:ptCount val="22"/>
                <c:pt idx="0">
                  <c:v>0.100853</c:v>
                </c:pt>
                <c:pt idx="1">
                  <c:v>0.20344599999999999</c:v>
                </c:pt>
                <c:pt idx="2">
                  <c:v>0.30603799999999998</c:v>
                </c:pt>
                <c:pt idx="3">
                  <c:v>0.40341300000000002</c:v>
                </c:pt>
                <c:pt idx="4">
                  <c:v>0.50078900000000004</c:v>
                </c:pt>
                <c:pt idx="5">
                  <c:v>0.60511999999999999</c:v>
                </c:pt>
                <c:pt idx="6">
                  <c:v>0.70075699999999996</c:v>
                </c:pt>
                <c:pt idx="7">
                  <c:v>0.80334899999999998</c:v>
                </c:pt>
                <c:pt idx="8">
                  <c:v>0.90246400000000004</c:v>
                </c:pt>
                <c:pt idx="9">
                  <c:v>1.0050600000000001</c:v>
                </c:pt>
                <c:pt idx="10">
                  <c:v>1.10243</c:v>
                </c:pt>
                <c:pt idx="11">
                  <c:v>1.20502</c:v>
                </c:pt>
                <c:pt idx="12">
                  <c:v>1.3024</c:v>
                </c:pt>
                <c:pt idx="13">
                  <c:v>1.4032500000000001</c:v>
                </c:pt>
                <c:pt idx="14">
                  <c:v>1.5006299999999999</c:v>
                </c:pt>
                <c:pt idx="15">
                  <c:v>1.6049599999999999</c:v>
                </c:pt>
                <c:pt idx="16">
                  <c:v>1.70407</c:v>
                </c:pt>
                <c:pt idx="17">
                  <c:v>1.8031900000000001</c:v>
                </c:pt>
                <c:pt idx="18">
                  <c:v>1.9023000000000001</c:v>
                </c:pt>
                <c:pt idx="19">
                  <c:v>2.0066299999999999</c:v>
                </c:pt>
                <c:pt idx="20">
                  <c:v>2.1022699999999999</c:v>
                </c:pt>
                <c:pt idx="21">
                  <c:v>2.2065999999999999</c:v>
                </c:pt>
              </c:numCache>
            </c:numRef>
          </c:xVal>
          <c:yVal>
            <c:numRef>
              <c:f>'1-1VDSX4'!$D$20:$D$41</c:f>
              <c:numCache>
                <c:formatCode>0.00_ </c:formatCode>
                <c:ptCount val="22"/>
                <c:pt idx="0">
                  <c:v>162.02931818181818</c:v>
                </c:pt>
                <c:pt idx="1">
                  <c:v>308.25</c:v>
                </c:pt>
                <c:pt idx="2">
                  <c:v>403.0977272727273</c:v>
                </c:pt>
                <c:pt idx="3">
                  <c:v>462.37727272727273</c:v>
                </c:pt>
                <c:pt idx="4">
                  <c:v>493.99090909090904</c:v>
                </c:pt>
                <c:pt idx="5">
                  <c:v>505.8477272727273</c:v>
                </c:pt>
                <c:pt idx="6">
                  <c:v>513.75227272727273</c:v>
                </c:pt>
                <c:pt idx="7">
                  <c:v>517.70227272727277</c:v>
                </c:pt>
                <c:pt idx="8">
                  <c:v>521.65454545454543</c:v>
                </c:pt>
                <c:pt idx="9">
                  <c:v>533.51136363636363</c:v>
                </c:pt>
                <c:pt idx="10">
                  <c:v>533.51136363636363</c:v>
                </c:pt>
                <c:pt idx="11">
                  <c:v>537.46363636363628</c:v>
                </c:pt>
                <c:pt idx="12">
                  <c:v>541.41590909090905</c:v>
                </c:pt>
                <c:pt idx="13">
                  <c:v>545.3659090909091</c:v>
                </c:pt>
                <c:pt idx="14">
                  <c:v>545.3659090909091</c:v>
                </c:pt>
                <c:pt idx="15">
                  <c:v>549.31818181818187</c:v>
                </c:pt>
                <c:pt idx="16">
                  <c:v>549.31818181818187</c:v>
                </c:pt>
                <c:pt idx="17">
                  <c:v>553.27045454545453</c:v>
                </c:pt>
                <c:pt idx="18">
                  <c:v>553.27045454545453</c:v>
                </c:pt>
                <c:pt idx="19">
                  <c:v>557.2227272727273</c:v>
                </c:pt>
                <c:pt idx="20">
                  <c:v>557.2227272727273</c:v>
                </c:pt>
                <c:pt idx="21">
                  <c:v>561.17500000000007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D0-4FC9-8F2A-7E182F2C61D3}"/>
            </c:ext>
          </c:extLst>
        </c:ser>
        <c:ser>
          <c:idx val="3"/>
          <c:order val="3"/>
          <c:tx>
            <c:strRef>
              <c:f>'1-1VDSX4'!$E$19</c:f>
              <c:strCache>
                <c:ptCount val="1"/>
                <c:pt idx="0">
                  <c:v>IREF=542uA @ Pin 19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'1-1VDSX4'!$B$20:$B$41</c:f>
              <c:numCache>
                <c:formatCode>General</c:formatCode>
                <c:ptCount val="22"/>
                <c:pt idx="0">
                  <c:v>0.100853</c:v>
                </c:pt>
                <c:pt idx="1">
                  <c:v>0.20344599999999999</c:v>
                </c:pt>
                <c:pt idx="2">
                  <c:v>0.30603799999999998</c:v>
                </c:pt>
                <c:pt idx="3">
                  <c:v>0.40341300000000002</c:v>
                </c:pt>
                <c:pt idx="4">
                  <c:v>0.50078900000000004</c:v>
                </c:pt>
                <c:pt idx="5">
                  <c:v>0.60511999999999999</c:v>
                </c:pt>
                <c:pt idx="6">
                  <c:v>0.70075699999999996</c:v>
                </c:pt>
                <c:pt idx="7">
                  <c:v>0.80334899999999998</c:v>
                </c:pt>
                <c:pt idx="8">
                  <c:v>0.90246400000000004</c:v>
                </c:pt>
                <c:pt idx="9">
                  <c:v>1.0050600000000001</c:v>
                </c:pt>
                <c:pt idx="10">
                  <c:v>1.10243</c:v>
                </c:pt>
                <c:pt idx="11">
                  <c:v>1.20502</c:v>
                </c:pt>
                <c:pt idx="12">
                  <c:v>1.3024</c:v>
                </c:pt>
                <c:pt idx="13">
                  <c:v>1.4032500000000001</c:v>
                </c:pt>
                <c:pt idx="14">
                  <c:v>1.5006299999999999</c:v>
                </c:pt>
                <c:pt idx="15">
                  <c:v>1.6049599999999999</c:v>
                </c:pt>
                <c:pt idx="16">
                  <c:v>1.70407</c:v>
                </c:pt>
                <c:pt idx="17">
                  <c:v>1.8031900000000001</c:v>
                </c:pt>
                <c:pt idx="18">
                  <c:v>1.9023000000000001</c:v>
                </c:pt>
                <c:pt idx="19">
                  <c:v>2.0066299999999999</c:v>
                </c:pt>
                <c:pt idx="20">
                  <c:v>2.1022699999999999</c:v>
                </c:pt>
                <c:pt idx="21">
                  <c:v>2.2065999999999999</c:v>
                </c:pt>
              </c:numCache>
            </c:numRef>
          </c:xVal>
          <c:yVal>
            <c:numRef>
              <c:f>'1-1VDSX4'!$E$20:$E$41</c:f>
              <c:numCache>
                <c:formatCode>General</c:formatCode>
                <c:ptCount val="22"/>
                <c:pt idx="0">
                  <c:v>542</c:v>
                </c:pt>
                <c:pt idx="1">
                  <c:v>542</c:v>
                </c:pt>
                <c:pt idx="2">
                  <c:v>542</c:v>
                </c:pt>
                <c:pt idx="3">
                  <c:v>542</c:v>
                </c:pt>
                <c:pt idx="4">
                  <c:v>542</c:v>
                </c:pt>
                <c:pt idx="5">
                  <c:v>542</c:v>
                </c:pt>
                <c:pt idx="6">
                  <c:v>542</c:v>
                </c:pt>
                <c:pt idx="7">
                  <c:v>542</c:v>
                </c:pt>
                <c:pt idx="8">
                  <c:v>542</c:v>
                </c:pt>
                <c:pt idx="9">
                  <c:v>542</c:v>
                </c:pt>
                <c:pt idx="10">
                  <c:v>542</c:v>
                </c:pt>
                <c:pt idx="11">
                  <c:v>542</c:v>
                </c:pt>
                <c:pt idx="12">
                  <c:v>542</c:v>
                </c:pt>
                <c:pt idx="13">
                  <c:v>542</c:v>
                </c:pt>
                <c:pt idx="14">
                  <c:v>542</c:v>
                </c:pt>
                <c:pt idx="15">
                  <c:v>542</c:v>
                </c:pt>
                <c:pt idx="16">
                  <c:v>542</c:v>
                </c:pt>
                <c:pt idx="17">
                  <c:v>542</c:v>
                </c:pt>
                <c:pt idx="18">
                  <c:v>542</c:v>
                </c:pt>
                <c:pt idx="19">
                  <c:v>542</c:v>
                </c:pt>
                <c:pt idx="20">
                  <c:v>542</c:v>
                </c:pt>
                <c:pt idx="21">
                  <c:v>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D0-4FC9-8F2A-7E182F2C61D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023910063"/>
        <c:axId val="1023904303"/>
      </c:scatterChart>
      <c:valAx>
        <c:axId val="1023910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/>
                  <a:t>VDS (V)</a:t>
                </a:r>
                <a:endParaRPr lang="zh-CN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3904303"/>
        <c:crosses val="autoZero"/>
        <c:crossBetween val="midCat"/>
      </c:valAx>
      <c:valAx>
        <c:axId val="102390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/>
                  <a:t>IOUT (uA)</a:t>
                </a:r>
                <a:endParaRPr lang="zh-CN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3910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/>
              <a:t>IOUT-VDS for</a:t>
            </a:r>
            <a:r>
              <a:rPr lang="en-US" altLang="zh-CN" sz="2400" baseline="0"/>
              <a:t> 1:1 Current Mirror</a:t>
            </a:r>
            <a:endParaRPr lang="en-US" altLang="zh-CN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'1-1VDSX4'!$D$1</c:f>
              <c:strCache>
                <c:ptCount val="1"/>
                <c:pt idx="0">
                  <c:v>Iout (IREF=135uA) @ Pin 20 /uA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'1-1VDSX4'!$B$2:$B$11</c:f>
              <c:numCache>
                <c:formatCode>General</c:formatCode>
                <c:ptCount val="10"/>
                <c:pt idx="0">
                  <c:v>0.101019</c:v>
                </c:pt>
                <c:pt idx="1">
                  <c:v>0.200382</c:v>
                </c:pt>
                <c:pt idx="2">
                  <c:v>0.30305700000000002</c:v>
                </c:pt>
                <c:pt idx="3">
                  <c:v>0.40076400000000001</c:v>
                </c:pt>
                <c:pt idx="4">
                  <c:v>0.60114599999999996</c:v>
                </c:pt>
                <c:pt idx="5">
                  <c:v>0.90254599999999996</c:v>
                </c:pt>
                <c:pt idx="6">
                  <c:v>1.10127</c:v>
                </c:pt>
                <c:pt idx="7">
                  <c:v>1.50038</c:v>
                </c:pt>
                <c:pt idx="8">
                  <c:v>1.9011400000000001</c:v>
                </c:pt>
                <c:pt idx="9">
                  <c:v>2.3002500000000001</c:v>
                </c:pt>
              </c:numCache>
            </c:numRef>
          </c:xVal>
          <c:yVal>
            <c:numRef>
              <c:f>'1-1VDSX4'!$D$2:$D$11</c:f>
              <c:numCache>
                <c:formatCode>0.00_);[Red]\(0.00\)</c:formatCode>
                <c:ptCount val="10"/>
                <c:pt idx="0">
                  <c:v>80.674545454545452</c:v>
                </c:pt>
                <c:pt idx="1">
                  <c:v>107.02068181818181</c:v>
                </c:pt>
                <c:pt idx="2">
                  <c:v>118.31204545454545</c:v>
                </c:pt>
                <c:pt idx="3">
                  <c:v>122.07568181818183</c:v>
                </c:pt>
                <c:pt idx="4">
                  <c:v>125.83954545454544</c:v>
                </c:pt>
                <c:pt idx="5">
                  <c:v>133.36704545454546</c:v>
                </c:pt>
                <c:pt idx="6">
                  <c:v>137.13068181818181</c:v>
                </c:pt>
                <c:pt idx="7">
                  <c:v>140.89431818181819</c:v>
                </c:pt>
                <c:pt idx="8">
                  <c:v>144.65818181818184</c:v>
                </c:pt>
                <c:pt idx="9">
                  <c:v>148.42181818181817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F1-4B9A-B082-60B41D9E72AF}"/>
            </c:ext>
          </c:extLst>
        </c:ser>
        <c:ser>
          <c:idx val="1"/>
          <c:order val="1"/>
          <c:tx>
            <c:strRef>
              <c:f>'1-1VDSX4'!$E$1</c:f>
              <c:strCache>
                <c:ptCount val="1"/>
                <c:pt idx="0">
                  <c:v>IREF=135uA @ Pin 19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'1-1VDSX4'!$B$2:$B$11</c:f>
              <c:numCache>
                <c:formatCode>General</c:formatCode>
                <c:ptCount val="10"/>
                <c:pt idx="0">
                  <c:v>0.101019</c:v>
                </c:pt>
                <c:pt idx="1">
                  <c:v>0.200382</c:v>
                </c:pt>
                <c:pt idx="2">
                  <c:v>0.30305700000000002</c:v>
                </c:pt>
                <c:pt idx="3">
                  <c:v>0.40076400000000001</c:v>
                </c:pt>
                <c:pt idx="4">
                  <c:v>0.60114599999999996</c:v>
                </c:pt>
                <c:pt idx="5">
                  <c:v>0.90254599999999996</c:v>
                </c:pt>
                <c:pt idx="6">
                  <c:v>1.10127</c:v>
                </c:pt>
                <c:pt idx="7">
                  <c:v>1.50038</c:v>
                </c:pt>
                <c:pt idx="8">
                  <c:v>1.9011400000000001</c:v>
                </c:pt>
                <c:pt idx="9">
                  <c:v>2.3002500000000001</c:v>
                </c:pt>
              </c:numCache>
            </c:numRef>
          </c:xVal>
          <c:yVal>
            <c:numRef>
              <c:f>'1-1VDSX4'!$E$2:$E$11</c:f>
              <c:numCache>
                <c:formatCode>General</c:formatCode>
                <c:ptCount val="10"/>
                <c:pt idx="0">
                  <c:v>135</c:v>
                </c:pt>
                <c:pt idx="1">
                  <c:v>135</c:v>
                </c:pt>
                <c:pt idx="2">
                  <c:v>135</c:v>
                </c:pt>
                <c:pt idx="3">
                  <c:v>135</c:v>
                </c:pt>
                <c:pt idx="4">
                  <c:v>135</c:v>
                </c:pt>
                <c:pt idx="5">
                  <c:v>135</c:v>
                </c:pt>
                <c:pt idx="6">
                  <c:v>135</c:v>
                </c:pt>
                <c:pt idx="7">
                  <c:v>135</c:v>
                </c:pt>
                <c:pt idx="8">
                  <c:v>135</c:v>
                </c:pt>
                <c:pt idx="9">
                  <c:v>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F1-4B9A-B082-60B41D9E72AF}"/>
            </c:ext>
          </c:extLst>
        </c:ser>
        <c:ser>
          <c:idx val="2"/>
          <c:order val="2"/>
          <c:tx>
            <c:strRef>
              <c:f>'1-1VDSX4'!$D$19</c:f>
              <c:strCache>
                <c:ptCount val="1"/>
                <c:pt idx="0">
                  <c:v>Iout (IREF=542uA) @ Pin 20 /uA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'1-1VDSX4'!$B$20:$B$41</c:f>
              <c:numCache>
                <c:formatCode>General</c:formatCode>
                <c:ptCount val="22"/>
                <c:pt idx="0">
                  <c:v>0.100853</c:v>
                </c:pt>
                <c:pt idx="1">
                  <c:v>0.20344599999999999</c:v>
                </c:pt>
                <c:pt idx="2">
                  <c:v>0.30603799999999998</c:v>
                </c:pt>
                <c:pt idx="3">
                  <c:v>0.40341300000000002</c:v>
                </c:pt>
                <c:pt idx="4">
                  <c:v>0.50078900000000004</c:v>
                </c:pt>
                <c:pt idx="5">
                  <c:v>0.60511999999999999</c:v>
                </c:pt>
                <c:pt idx="6">
                  <c:v>0.70075699999999996</c:v>
                </c:pt>
                <c:pt idx="7">
                  <c:v>0.80334899999999998</c:v>
                </c:pt>
                <c:pt idx="8">
                  <c:v>0.90246400000000004</c:v>
                </c:pt>
                <c:pt idx="9">
                  <c:v>1.0050600000000001</c:v>
                </c:pt>
                <c:pt idx="10">
                  <c:v>1.10243</c:v>
                </c:pt>
                <c:pt idx="11">
                  <c:v>1.20502</c:v>
                </c:pt>
                <c:pt idx="12">
                  <c:v>1.3024</c:v>
                </c:pt>
                <c:pt idx="13">
                  <c:v>1.4032500000000001</c:v>
                </c:pt>
                <c:pt idx="14">
                  <c:v>1.5006299999999999</c:v>
                </c:pt>
                <c:pt idx="15">
                  <c:v>1.6049599999999999</c:v>
                </c:pt>
                <c:pt idx="16">
                  <c:v>1.70407</c:v>
                </c:pt>
                <c:pt idx="17">
                  <c:v>1.8031900000000001</c:v>
                </c:pt>
                <c:pt idx="18">
                  <c:v>1.9023000000000001</c:v>
                </c:pt>
                <c:pt idx="19">
                  <c:v>2.0066299999999999</c:v>
                </c:pt>
                <c:pt idx="20">
                  <c:v>2.1022699999999999</c:v>
                </c:pt>
                <c:pt idx="21">
                  <c:v>2.2065999999999999</c:v>
                </c:pt>
              </c:numCache>
            </c:numRef>
          </c:xVal>
          <c:yVal>
            <c:numRef>
              <c:f>'1-1VDSX4'!$D$20:$D$41</c:f>
              <c:numCache>
                <c:formatCode>0.00_ </c:formatCode>
                <c:ptCount val="22"/>
                <c:pt idx="0">
                  <c:v>162.02931818181818</c:v>
                </c:pt>
                <c:pt idx="1">
                  <c:v>308.25</c:v>
                </c:pt>
                <c:pt idx="2">
                  <c:v>403.0977272727273</c:v>
                </c:pt>
                <c:pt idx="3">
                  <c:v>462.37727272727273</c:v>
                </c:pt>
                <c:pt idx="4">
                  <c:v>493.99090909090904</c:v>
                </c:pt>
                <c:pt idx="5">
                  <c:v>505.8477272727273</c:v>
                </c:pt>
                <c:pt idx="6">
                  <c:v>513.75227272727273</c:v>
                </c:pt>
                <c:pt idx="7">
                  <c:v>517.70227272727277</c:v>
                </c:pt>
                <c:pt idx="8">
                  <c:v>521.65454545454543</c:v>
                </c:pt>
                <c:pt idx="9">
                  <c:v>533.51136363636363</c:v>
                </c:pt>
                <c:pt idx="10">
                  <c:v>533.51136363636363</c:v>
                </c:pt>
                <c:pt idx="11">
                  <c:v>537.46363636363628</c:v>
                </c:pt>
                <c:pt idx="12">
                  <c:v>541.41590909090905</c:v>
                </c:pt>
                <c:pt idx="13">
                  <c:v>545.3659090909091</c:v>
                </c:pt>
                <c:pt idx="14">
                  <c:v>545.3659090909091</c:v>
                </c:pt>
                <c:pt idx="15">
                  <c:v>549.31818181818187</c:v>
                </c:pt>
                <c:pt idx="16">
                  <c:v>549.31818181818187</c:v>
                </c:pt>
                <c:pt idx="17">
                  <c:v>553.27045454545453</c:v>
                </c:pt>
                <c:pt idx="18">
                  <c:v>553.27045454545453</c:v>
                </c:pt>
                <c:pt idx="19">
                  <c:v>557.2227272727273</c:v>
                </c:pt>
                <c:pt idx="20">
                  <c:v>557.2227272727273</c:v>
                </c:pt>
                <c:pt idx="21">
                  <c:v>561.17500000000007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F1-4B9A-B082-60B41D9E72AF}"/>
            </c:ext>
          </c:extLst>
        </c:ser>
        <c:ser>
          <c:idx val="3"/>
          <c:order val="3"/>
          <c:tx>
            <c:strRef>
              <c:f>'1-1VDSX4'!$E$19</c:f>
              <c:strCache>
                <c:ptCount val="1"/>
                <c:pt idx="0">
                  <c:v>IREF=542uA @ Pin 19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'1-1VDSX4'!$B$20:$B$41</c:f>
              <c:numCache>
                <c:formatCode>General</c:formatCode>
                <c:ptCount val="22"/>
                <c:pt idx="0">
                  <c:v>0.100853</c:v>
                </c:pt>
                <c:pt idx="1">
                  <c:v>0.20344599999999999</c:v>
                </c:pt>
                <c:pt idx="2">
                  <c:v>0.30603799999999998</c:v>
                </c:pt>
                <c:pt idx="3">
                  <c:v>0.40341300000000002</c:v>
                </c:pt>
                <c:pt idx="4">
                  <c:v>0.50078900000000004</c:v>
                </c:pt>
                <c:pt idx="5">
                  <c:v>0.60511999999999999</c:v>
                </c:pt>
                <c:pt idx="6">
                  <c:v>0.70075699999999996</c:v>
                </c:pt>
                <c:pt idx="7">
                  <c:v>0.80334899999999998</c:v>
                </c:pt>
                <c:pt idx="8">
                  <c:v>0.90246400000000004</c:v>
                </c:pt>
                <c:pt idx="9">
                  <c:v>1.0050600000000001</c:v>
                </c:pt>
                <c:pt idx="10">
                  <c:v>1.10243</c:v>
                </c:pt>
                <c:pt idx="11">
                  <c:v>1.20502</c:v>
                </c:pt>
                <c:pt idx="12">
                  <c:v>1.3024</c:v>
                </c:pt>
                <c:pt idx="13">
                  <c:v>1.4032500000000001</c:v>
                </c:pt>
                <c:pt idx="14">
                  <c:v>1.5006299999999999</c:v>
                </c:pt>
                <c:pt idx="15">
                  <c:v>1.6049599999999999</c:v>
                </c:pt>
                <c:pt idx="16">
                  <c:v>1.70407</c:v>
                </c:pt>
                <c:pt idx="17">
                  <c:v>1.8031900000000001</c:v>
                </c:pt>
                <c:pt idx="18">
                  <c:v>1.9023000000000001</c:v>
                </c:pt>
                <c:pt idx="19">
                  <c:v>2.0066299999999999</c:v>
                </c:pt>
                <c:pt idx="20">
                  <c:v>2.1022699999999999</c:v>
                </c:pt>
                <c:pt idx="21">
                  <c:v>2.2065999999999999</c:v>
                </c:pt>
              </c:numCache>
            </c:numRef>
          </c:xVal>
          <c:yVal>
            <c:numRef>
              <c:f>'1-1VDSX4'!$E$20:$E$41</c:f>
              <c:numCache>
                <c:formatCode>General</c:formatCode>
                <c:ptCount val="22"/>
                <c:pt idx="0">
                  <c:v>542</c:v>
                </c:pt>
                <c:pt idx="1">
                  <c:v>542</c:v>
                </c:pt>
                <c:pt idx="2">
                  <c:v>542</c:v>
                </c:pt>
                <c:pt idx="3">
                  <c:v>542</c:v>
                </c:pt>
                <c:pt idx="4">
                  <c:v>542</c:v>
                </c:pt>
                <c:pt idx="5">
                  <c:v>542</c:v>
                </c:pt>
                <c:pt idx="6">
                  <c:v>542</c:v>
                </c:pt>
                <c:pt idx="7">
                  <c:v>542</c:v>
                </c:pt>
                <c:pt idx="8">
                  <c:v>542</c:v>
                </c:pt>
                <c:pt idx="9">
                  <c:v>542</c:v>
                </c:pt>
                <c:pt idx="10">
                  <c:v>542</c:v>
                </c:pt>
                <c:pt idx="11">
                  <c:v>542</c:v>
                </c:pt>
                <c:pt idx="12">
                  <c:v>542</c:v>
                </c:pt>
                <c:pt idx="13">
                  <c:v>542</c:v>
                </c:pt>
                <c:pt idx="14">
                  <c:v>542</c:v>
                </c:pt>
                <c:pt idx="15">
                  <c:v>542</c:v>
                </c:pt>
                <c:pt idx="16">
                  <c:v>542</c:v>
                </c:pt>
                <c:pt idx="17">
                  <c:v>542</c:v>
                </c:pt>
                <c:pt idx="18">
                  <c:v>542</c:v>
                </c:pt>
                <c:pt idx="19">
                  <c:v>542</c:v>
                </c:pt>
                <c:pt idx="20">
                  <c:v>542</c:v>
                </c:pt>
                <c:pt idx="21">
                  <c:v>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F1-4B9A-B082-60B41D9E72A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023910063"/>
        <c:axId val="1023904303"/>
      </c:scatterChart>
      <c:valAx>
        <c:axId val="1023910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/>
                  <a:t>VDS (V)</a:t>
                </a:r>
                <a:endParaRPr lang="zh-CN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3904303"/>
        <c:crosses val="autoZero"/>
        <c:crossBetween val="midCat"/>
      </c:valAx>
      <c:valAx>
        <c:axId val="102390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/>
                  <a:t>IOUT (uA)</a:t>
                </a:r>
                <a:endParaRPr lang="zh-CN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3910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/>
              <a:t>IOUT-VDS for 1:1 Current Mirror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'1-1VDSX4_V2'!$D$1</c:f>
              <c:strCache>
                <c:ptCount val="1"/>
                <c:pt idx="0">
                  <c:v>Iout (IREF=200uA) @ Pin 20 /uA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2.8191470894175504E-2"/>
                  <c:y val="3.0462472127561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54-44C7-A416-823626D27969}"/>
                </c:ext>
              </c:extLst>
            </c:dLbl>
            <c:dLbl>
              <c:idx val="4"/>
              <c:layout>
                <c:manualLayout>
                  <c:x val="-2.819147089417548E-2"/>
                  <c:y val="-4.61480660672700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54-44C7-A416-823626D27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'1-1VDSX4_V2'!$B$2:$B$18</c:f>
              <c:numCache>
                <c:formatCode>General</c:formatCode>
                <c:ptCount val="17"/>
                <c:pt idx="0">
                  <c:v>0.103158</c:v>
                </c:pt>
                <c:pt idx="1">
                  <c:v>0.20155500000000001</c:v>
                </c:pt>
                <c:pt idx="2">
                  <c:v>0.30471300000000001</c:v>
                </c:pt>
                <c:pt idx="3">
                  <c:v>0.35232400000000003</c:v>
                </c:pt>
                <c:pt idx="4">
                  <c:v>0.40311000000000002</c:v>
                </c:pt>
                <c:pt idx="5">
                  <c:v>0.50150700000000004</c:v>
                </c:pt>
                <c:pt idx="6">
                  <c:v>0.603078</c:v>
                </c:pt>
                <c:pt idx="7">
                  <c:v>0.70464899999999997</c:v>
                </c:pt>
                <c:pt idx="8">
                  <c:v>0.90461599999999998</c:v>
                </c:pt>
                <c:pt idx="9">
                  <c:v>1.10141</c:v>
                </c:pt>
                <c:pt idx="10">
                  <c:v>1.30138</c:v>
                </c:pt>
                <c:pt idx="11">
                  <c:v>1.50135</c:v>
                </c:pt>
                <c:pt idx="12">
                  <c:v>1.7013100000000001</c:v>
                </c:pt>
                <c:pt idx="13">
                  <c:v>1.9012800000000001</c:v>
                </c:pt>
                <c:pt idx="14">
                  <c:v>2.1044200000000002</c:v>
                </c:pt>
                <c:pt idx="15">
                  <c:v>2.3075700000000001</c:v>
                </c:pt>
                <c:pt idx="16">
                  <c:v>2.4011999999999998</c:v>
                </c:pt>
              </c:numCache>
            </c:numRef>
          </c:xVal>
          <c:yVal>
            <c:numRef>
              <c:f>'1-1VDSX4_V2'!$D$2:$D$18</c:f>
              <c:numCache>
                <c:formatCode>0.00_);[Red]\(0.00\)</c:formatCode>
                <c:ptCount val="17"/>
                <c:pt idx="0">
                  <c:v>107.45127659574467</c:v>
                </c:pt>
                <c:pt idx="1">
                  <c:v>158.10170212765959</c:v>
                </c:pt>
                <c:pt idx="2">
                  <c:v>177.11276595744678</c:v>
                </c:pt>
                <c:pt idx="3">
                  <c:v>185.11510638297872</c:v>
                </c:pt>
                <c:pt idx="4">
                  <c:v>188.49191489361704</c:v>
                </c:pt>
                <c:pt idx="5">
                  <c:v>191.86851063829789</c:v>
                </c:pt>
                <c:pt idx="6">
                  <c:v>195.24531914893615</c:v>
                </c:pt>
                <c:pt idx="7">
                  <c:v>198.621914893617</c:v>
                </c:pt>
                <c:pt idx="8">
                  <c:v>201.99872340425532</c:v>
                </c:pt>
                <c:pt idx="9">
                  <c:v>205.37531914893617</c:v>
                </c:pt>
                <c:pt idx="10">
                  <c:v>208.75212765957446</c:v>
                </c:pt>
                <c:pt idx="11">
                  <c:v>212.12872340425531</c:v>
                </c:pt>
                <c:pt idx="12">
                  <c:v>215.50531914893617</c:v>
                </c:pt>
                <c:pt idx="13">
                  <c:v>218.88212765957445</c:v>
                </c:pt>
                <c:pt idx="14">
                  <c:v>222.25872340425533</c:v>
                </c:pt>
                <c:pt idx="15">
                  <c:v>229.01212765957447</c:v>
                </c:pt>
                <c:pt idx="16">
                  <c:v>232.38893617021276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54-44C7-A416-823626D27969}"/>
            </c:ext>
          </c:extLst>
        </c:ser>
        <c:ser>
          <c:idx val="1"/>
          <c:order val="1"/>
          <c:tx>
            <c:strRef>
              <c:f>'1-1VDSX4_V2'!$D$24</c:f>
              <c:strCache>
                <c:ptCount val="1"/>
                <c:pt idx="0">
                  <c:v>Iout (IREF=800uA) @ Pin 20 /uA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'1-1VDSX4_V2'!$B$25:$B$40</c:f>
              <c:numCache>
                <c:formatCode>General</c:formatCode>
                <c:ptCount val="16"/>
                <c:pt idx="0">
                  <c:v>0.103158</c:v>
                </c:pt>
                <c:pt idx="1">
                  <c:v>0.20314199999999999</c:v>
                </c:pt>
                <c:pt idx="2">
                  <c:v>0.301539</c:v>
                </c:pt>
                <c:pt idx="3">
                  <c:v>0.40152300000000002</c:v>
                </c:pt>
                <c:pt idx="4">
                  <c:v>0.50150700000000004</c:v>
                </c:pt>
                <c:pt idx="5">
                  <c:v>0.60625200000000001</c:v>
                </c:pt>
                <c:pt idx="6">
                  <c:v>0.70147400000000004</c:v>
                </c:pt>
                <c:pt idx="7">
                  <c:v>0.80463200000000001</c:v>
                </c:pt>
                <c:pt idx="8">
                  <c:v>0.90302899999999997</c:v>
                </c:pt>
                <c:pt idx="9">
                  <c:v>1.00301</c:v>
                </c:pt>
                <c:pt idx="10">
                  <c:v>1.103</c:v>
                </c:pt>
                <c:pt idx="11">
                  <c:v>1.30138</c:v>
                </c:pt>
                <c:pt idx="12">
                  <c:v>1.5029300000000001</c:v>
                </c:pt>
                <c:pt idx="13">
                  <c:v>1.7029000000000001</c:v>
                </c:pt>
                <c:pt idx="14">
                  <c:v>1.90604</c:v>
                </c:pt>
                <c:pt idx="15">
                  <c:v>2.0107900000000001</c:v>
                </c:pt>
              </c:numCache>
            </c:numRef>
          </c:xVal>
          <c:yVal>
            <c:numRef>
              <c:f>'1-1VDSX4_V2'!$D$25:$D$40</c:f>
              <c:numCache>
                <c:formatCode>0.00_ </c:formatCode>
                <c:ptCount val="16"/>
                <c:pt idx="0">
                  <c:v>203.10978723404256</c:v>
                </c:pt>
                <c:pt idx="1">
                  <c:v>388.8276595744681</c:v>
                </c:pt>
                <c:pt idx="2">
                  <c:v>527.27234042553187</c:v>
                </c:pt>
                <c:pt idx="3">
                  <c:v>631.95106382978736</c:v>
                </c:pt>
                <c:pt idx="4">
                  <c:v>699.48297872340424</c:v>
                </c:pt>
                <c:pt idx="5">
                  <c:v>743.38085106382982</c:v>
                </c:pt>
                <c:pt idx="6">
                  <c:v>760.26382978723416</c:v>
                </c:pt>
                <c:pt idx="7">
                  <c:v>777.14893617021278</c:v>
                </c:pt>
                <c:pt idx="8">
                  <c:v>780.52553191489358</c:v>
                </c:pt>
                <c:pt idx="9">
                  <c:v>790.6553191489362</c:v>
                </c:pt>
                <c:pt idx="10">
                  <c:v>797.40851063829791</c:v>
                </c:pt>
                <c:pt idx="11">
                  <c:v>807.53829787234054</c:v>
                </c:pt>
                <c:pt idx="12">
                  <c:v>814.29148936170213</c:v>
                </c:pt>
                <c:pt idx="13">
                  <c:v>821.04468085106384</c:v>
                </c:pt>
                <c:pt idx="14">
                  <c:v>831.17446808510635</c:v>
                </c:pt>
                <c:pt idx="15">
                  <c:v>836.30851063829778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54-44C7-A416-823626D2796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1306192"/>
        <c:axId val="19130571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'1-1VDSX4_V2'!$E$1</c15:sqref>
                        </c15:formulaRef>
                      </c:ext>
                    </c:extLst>
                    <c:strCache>
                      <c:ptCount val="1"/>
                      <c:pt idx="0">
                        <c:v>IREF=200uA @ Pin 19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'1-1VDSX4_V2'!$E$2:$E$18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200</c:v>
                      </c:pt>
                      <c:pt idx="1">
                        <c:v>200</c:v>
                      </c:pt>
                      <c:pt idx="2">
                        <c:v>200</c:v>
                      </c:pt>
                      <c:pt idx="3">
                        <c:v>200</c:v>
                      </c:pt>
                      <c:pt idx="4">
                        <c:v>200</c:v>
                      </c:pt>
                      <c:pt idx="5">
                        <c:v>200</c:v>
                      </c:pt>
                      <c:pt idx="6">
                        <c:v>200</c:v>
                      </c:pt>
                      <c:pt idx="7">
                        <c:v>200</c:v>
                      </c:pt>
                      <c:pt idx="8">
                        <c:v>200</c:v>
                      </c:pt>
                      <c:pt idx="9">
                        <c:v>200</c:v>
                      </c:pt>
                      <c:pt idx="10">
                        <c:v>200</c:v>
                      </c:pt>
                      <c:pt idx="11">
                        <c:v>200</c:v>
                      </c:pt>
                      <c:pt idx="12">
                        <c:v>200</c:v>
                      </c:pt>
                      <c:pt idx="13">
                        <c:v>200</c:v>
                      </c:pt>
                      <c:pt idx="14">
                        <c:v>200</c:v>
                      </c:pt>
                      <c:pt idx="15">
                        <c:v>200</c:v>
                      </c:pt>
                      <c:pt idx="16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'1-1VDSX4_V2'!$B$2:$B$18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0.103158</c:v>
                      </c:pt>
                      <c:pt idx="1">
                        <c:v>0.20155500000000001</c:v>
                      </c:pt>
                      <c:pt idx="2">
                        <c:v>0.30471300000000001</c:v>
                      </c:pt>
                      <c:pt idx="3">
                        <c:v>0.35232400000000003</c:v>
                      </c:pt>
                      <c:pt idx="4">
                        <c:v>0.40311000000000002</c:v>
                      </c:pt>
                      <c:pt idx="5">
                        <c:v>0.50150700000000004</c:v>
                      </c:pt>
                      <c:pt idx="6">
                        <c:v>0.603078</c:v>
                      </c:pt>
                      <c:pt idx="7">
                        <c:v>0.70464899999999997</c:v>
                      </c:pt>
                      <c:pt idx="8">
                        <c:v>0.90461599999999998</c:v>
                      </c:pt>
                      <c:pt idx="9">
                        <c:v>1.10141</c:v>
                      </c:pt>
                      <c:pt idx="10">
                        <c:v>1.30138</c:v>
                      </c:pt>
                      <c:pt idx="11">
                        <c:v>1.50135</c:v>
                      </c:pt>
                      <c:pt idx="12">
                        <c:v>1.7013100000000001</c:v>
                      </c:pt>
                      <c:pt idx="13">
                        <c:v>1.9012800000000001</c:v>
                      </c:pt>
                      <c:pt idx="14">
                        <c:v>2.1044200000000002</c:v>
                      </c:pt>
                      <c:pt idx="15">
                        <c:v>2.3075700000000001</c:v>
                      </c:pt>
                      <c:pt idx="16">
                        <c:v>2.4011999999999998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6054-44C7-A416-823626D2796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'1-1VDSX4_V2'!$E$24</c15:sqref>
                        </c15:formulaRef>
                      </c:ext>
                    </c:extLst>
                    <c:strCache>
                      <c:ptCount val="1"/>
                      <c:pt idx="0">
                        <c:v>IREF=800uA @ Pin 19 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'1-1VDSX4_V2'!$E$25:$E$40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800</c:v>
                      </c:pt>
                      <c:pt idx="1">
                        <c:v>800</c:v>
                      </c:pt>
                      <c:pt idx="2">
                        <c:v>800</c:v>
                      </c:pt>
                      <c:pt idx="3">
                        <c:v>800</c:v>
                      </c:pt>
                      <c:pt idx="4">
                        <c:v>800</c:v>
                      </c:pt>
                      <c:pt idx="5">
                        <c:v>800</c:v>
                      </c:pt>
                      <c:pt idx="6">
                        <c:v>800</c:v>
                      </c:pt>
                      <c:pt idx="7">
                        <c:v>800</c:v>
                      </c:pt>
                      <c:pt idx="8">
                        <c:v>800</c:v>
                      </c:pt>
                      <c:pt idx="9">
                        <c:v>800</c:v>
                      </c:pt>
                      <c:pt idx="10">
                        <c:v>800</c:v>
                      </c:pt>
                      <c:pt idx="11">
                        <c:v>800</c:v>
                      </c:pt>
                      <c:pt idx="12">
                        <c:v>800</c:v>
                      </c:pt>
                      <c:pt idx="13">
                        <c:v>800</c:v>
                      </c:pt>
                      <c:pt idx="14">
                        <c:v>800</c:v>
                      </c:pt>
                      <c:pt idx="15">
                        <c:v>800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'1-1VDSX4_V2'!$B$25:$B$40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0.103158</c:v>
                      </c:pt>
                      <c:pt idx="1">
                        <c:v>0.20314199999999999</c:v>
                      </c:pt>
                      <c:pt idx="2">
                        <c:v>0.301539</c:v>
                      </c:pt>
                      <c:pt idx="3">
                        <c:v>0.40152300000000002</c:v>
                      </c:pt>
                      <c:pt idx="4">
                        <c:v>0.50150700000000004</c:v>
                      </c:pt>
                      <c:pt idx="5">
                        <c:v>0.60625200000000001</c:v>
                      </c:pt>
                      <c:pt idx="6">
                        <c:v>0.70147400000000004</c:v>
                      </c:pt>
                      <c:pt idx="7">
                        <c:v>0.80463200000000001</c:v>
                      </c:pt>
                      <c:pt idx="8">
                        <c:v>0.90302899999999997</c:v>
                      </c:pt>
                      <c:pt idx="9">
                        <c:v>1.00301</c:v>
                      </c:pt>
                      <c:pt idx="10">
                        <c:v>1.103</c:v>
                      </c:pt>
                      <c:pt idx="11">
                        <c:v>1.30138</c:v>
                      </c:pt>
                      <c:pt idx="12">
                        <c:v>1.5029300000000001</c:v>
                      </c:pt>
                      <c:pt idx="13">
                        <c:v>1.7029000000000001</c:v>
                      </c:pt>
                      <c:pt idx="14">
                        <c:v>1.90604</c:v>
                      </c:pt>
                      <c:pt idx="15">
                        <c:v>2.0107900000000001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6054-44C7-A416-823626D27969}"/>
                  </c:ext>
                </c:extLst>
              </c15:ser>
            </c15:filteredScatterSeries>
          </c:ext>
        </c:extLst>
      </c:scatterChart>
      <c:valAx>
        <c:axId val="191306192"/>
        <c:scaling>
          <c:orientation val="minMax"/>
          <c:max val="2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VDS (V)</a:t>
                </a:r>
                <a:endParaRPr lang="zh-CN" altLang="en-US"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305712"/>
        <c:crosses val="autoZero"/>
        <c:crossBetween val="midCat"/>
      </c:valAx>
      <c:valAx>
        <c:axId val="1913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IOUT (uA)</a:t>
                </a:r>
                <a:endParaRPr lang="zh-CN" altLang="en-US"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306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1:1 1:2 1:4 and 1:8 with 1xIREF=300uA</a:t>
            </a:r>
            <a:endParaRPr lang="zh-CN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'1-XCurrent'!$D$1</c:f>
              <c:strCache>
                <c:ptCount val="1"/>
                <c:pt idx="0">
                  <c:v>Iout @ Pin 20 /uA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'1-XCurrent'!$B$2:$B$23</c:f>
              <c:numCache>
                <c:formatCode>General</c:formatCode>
                <c:ptCount val="22"/>
                <c:pt idx="0">
                  <c:v>0.102592</c:v>
                </c:pt>
                <c:pt idx="1">
                  <c:v>0.201707</c:v>
                </c:pt>
                <c:pt idx="2">
                  <c:v>0.30256</c:v>
                </c:pt>
                <c:pt idx="3">
                  <c:v>0.40515200000000001</c:v>
                </c:pt>
                <c:pt idx="4">
                  <c:v>0.50078900000000004</c:v>
                </c:pt>
                <c:pt idx="5">
                  <c:v>0.60685900000000004</c:v>
                </c:pt>
                <c:pt idx="6">
                  <c:v>0.70249600000000001</c:v>
                </c:pt>
                <c:pt idx="7">
                  <c:v>0.80508800000000003</c:v>
                </c:pt>
                <c:pt idx="8">
                  <c:v>0.900725</c:v>
                </c:pt>
                <c:pt idx="9">
                  <c:v>1.0015799999999999</c:v>
                </c:pt>
                <c:pt idx="10">
                  <c:v>1.1059099999999999</c:v>
                </c:pt>
                <c:pt idx="11">
                  <c:v>1.2119800000000001</c:v>
                </c:pt>
                <c:pt idx="12">
                  <c:v>1.30762</c:v>
                </c:pt>
                <c:pt idx="13">
                  <c:v>1.40151</c:v>
                </c:pt>
                <c:pt idx="14">
                  <c:v>1.5006299999999999</c:v>
                </c:pt>
                <c:pt idx="15">
                  <c:v>1.60148</c:v>
                </c:pt>
                <c:pt idx="16">
                  <c:v>1.70581</c:v>
                </c:pt>
                <c:pt idx="17">
                  <c:v>1.80145</c:v>
                </c:pt>
                <c:pt idx="18">
                  <c:v>2.00142</c:v>
                </c:pt>
                <c:pt idx="19">
                  <c:v>2.20486</c:v>
                </c:pt>
                <c:pt idx="20">
                  <c:v>2.40483</c:v>
                </c:pt>
                <c:pt idx="21">
                  <c:v>2.5022099999999998</c:v>
                </c:pt>
              </c:numCache>
            </c:numRef>
          </c:xVal>
          <c:yVal>
            <c:numRef>
              <c:f>'1-XCurrent'!$D$2:$D$23</c:f>
              <c:numCache>
                <c:formatCode>0.00_);[Red]\(0.00\)</c:formatCode>
                <c:ptCount val="22"/>
                <c:pt idx="0">
                  <c:v>118.9583153347732</c:v>
                </c:pt>
                <c:pt idx="1">
                  <c:v>201.95745140388769</c:v>
                </c:pt>
                <c:pt idx="2">
                  <c:v>249.65442764578839</c:v>
                </c:pt>
                <c:pt idx="3">
                  <c:v>269.183585313175</c:v>
                </c:pt>
                <c:pt idx="4">
                  <c:v>277.82073434125272</c:v>
                </c:pt>
                <c:pt idx="5">
                  <c:v>282.70410367170632</c:v>
                </c:pt>
                <c:pt idx="6">
                  <c:v>286.08423326133908</c:v>
                </c:pt>
                <c:pt idx="7">
                  <c:v>289.0885529157668</c:v>
                </c:pt>
                <c:pt idx="8">
                  <c:v>290.96544276457882</c:v>
                </c:pt>
                <c:pt idx="9">
                  <c:v>292.84233261339097</c:v>
                </c:pt>
                <c:pt idx="10">
                  <c:v>295.09719222462206</c:v>
                </c:pt>
                <c:pt idx="11">
                  <c:v>296.9740820734342</c:v>
                </c:pt>
                <c:pt idx="12">
                  <c:v>299.22894168466524</c:v>
                </c:pt>
                <c:pt idx="13">
                  <c:v>300.73002159827217</c:v>
                </c:pt>
                <c:pt idx="14">
                  <c:v>301.85745140388775</c:v>
                </c:pt>
                <c:pt idx="15">
                  <c:v>302.98272138228947</c:v>
                </c:pt>
                <c:pt idx="16">
                  <c:v>304.86177105831536</c:v>
                </c:pt>
                <c:pt idx="17">
                  <c:v>306.36285097192223</c:v>
                </c:pt>
                <c:pt idx="18">
                  <c:v>308.61771058315338</c:v>
                </c:pt>
                <c:pt idx="19">
                  <c:v>311.62203023758099</c:v>
                </c:pt>
                <c:pt idx="20">
                  <c:v>313.87473002159828</c:v>
                </c:pt>
                <c:pt idx="21">
                  <c:v>315.00215982721386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85-462B-906E-C99D76EEA8E6}"/>
            </c:ext>
          </c:extLst>
        </c:ser>
        <c:ser>
          <c:idx val="1"/>
          <c:order val="1"/>
          <c:tx>
            <c:strRef>
              <c:f>'1-XCurrent'!$E$1</c:f>
              <c:strCache>
                <c:ptCount val="1"/>
                <c:pt idx="0">
                  <c:v>IREF=296uA @ Pin 19 /uA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'1-XCurrent'!$B$2:$B$23</c:f>
              <c:numCache>
                <c:formatCode>General</c:formatCode>
                <c:ptCount val="22"/>
                <c:pt idx="0">
                  <c:v>0.102592</c:v>
                </c:pt>
                <c:pt idx="1">
                  <c:v>0.201707</c:v>
                </c:pt>
                <c:pt idx="2">
                  <c:v>0.30256</c:v>
                </c:pt>
                <c:pt idx="3">
                  <c:v>0.40515200000000001</c:v>
                </c:pt>
                <c:pt idx="4">
                  <c:v>0.50078900000000004</c:v>
                </c:pt>
                <c:pt idx="5">
                  <c:v>0.60685900000000004</c:v>
                </c:pt>
                <c:pt idx="6">
                  <c:v>0.70249600000000001</c:v>
                </c:pt>
                <c:pt idx="7">
                  <c:v>0.80508800000000003</c:v>
                </c:pt>
                <c:pt idx="8">
                  <c:v>0.900725</c:v>
                </c:pt>
                <c:pt idx="9">
                  <c:v>1.0015799999999999</c:v>
                </c:pt>
                <c:pt idx="10">
                  <c:v>1.1059099999999999</c:v>
                </c:pt>
                <c:pt idx="11">
                  <c:v>1.2119800000000001</c:v>
                </c:pt>
                <c:pt idx="12">
                  <c:v>1.30762</c:v>
                </c:pt>
                <c:pt idx="13">
                  <c:v>1.40151</c:v>
                </c:pt>
                <c:pt idx="14">
                  <c:v>1.5006299999999999</c:v>
                </c:pt>
                <c:pt idx="15">
                  <c:v>1.60148</c:v>
                </c:pt>
                <c:pt idx="16">
                  <c:v>1.70581</c:v>
                </c:pt>
                <c:pt idx="17">
                  <c:v>1.80145</c:v>
                </c:pt>
                <c:pt idx="18">
                  <c:v>2.00142</c:v>
                </c:pt>
                <c:pt idx="19">
                  <c:v>2.20486</c:v>
                </c:pt>
                <c:pt idx="20">
                  <c:v>2.40483</c:v>
                </c:pt>
                <c:pt idx="21">
                  <c:v>2.5022099999999998</c:v>
                </c:pt>
              </c:numCache>
            </c:numRef>
          </c:xVal>
          <c:yVal>
            <c:numRef>
              <c:f>'1-XCurrent'!$E$2:$E$23</c:f>
              <c:numCache>
                <c:formatCode>General</c:formatCode>
                <c:ptCount val="22"/>
                <c:pt idx="0">
                  <c:v>296</c:v>
                </c:pt>
                <c:pt idx="1">
                  <c:v>296</c:v>
                </c:pt>
                <c:pt idx="2">
                  <c:v>296</c:v>
                </c:pt>
                <c:pt idx="3">
                  <c:v>296</c:v>
                </c:pt>
                <c:pt idx="4">
                  <c:v>296</c:v>
                </c:pt>
                <c:pt idx="5">
                  <c:v>296</c:v>
                </c:pt>
                <c:pt idx="6">
                  <c:v>296</c:v>
                </c:pt>
                <c:pt idx="7">
                  <c:v>296</c:v>
                </c:pt>
                <c:pt idx="8">
                  <c:v>296</c:v>
                </c:pt>
                <c:pt idx="9">
                  <c:v>296</c:v>
                </c:pt>
                <c:pt idx="10">
                  <c:v>296</c:v>
                </c:pt>
                <c:pt idx="11">
                  <c:v>296</c:v>
                </c:pt>
                <c:pt idx="12">
                  <c:v>296</c:v>
                </c:pt>
                <c:pt idx="13">
                  <c:v>296</c:v>
                </c:pt>
                <c:pt idx="14">
                  <c:v>296</c:v>
                </c:pt>
                <c:pt idx="15">
                  <c:v>296</c:v>
                </c:pt>
                <c:pt idx="16">
                  <c:v>296</c:v>
                </c:pt>
                <c:pt idx="17">
                  <c:v>296</c:v>
                </c:pt>
                <c:pt idx="18">
                  <c:v>296</c:v>
                </c:pt>
                <c:pt idx="19">
                  <c:v>296</c:v>
                </c:pt>
                <c:pt idx="20">
                  <c:v>296</c:v>
                </c:pt>
                <c:pt idx="21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85-462B-906E-C99D76EEA8E6}"/>
            </c:ext>
          </c:extLst>
        </c:ser>
        <c:ser>
          <c:idx val="2"/>
          <c:order val="2"/>
          <c:tx>
            <c:strRef>
              <c:f>'1-XCurrent'!$D$28</c:f>
              <c:strCache>
                <c:ptCount val="1"/>
                <c:pt idx="0">
                  <c:v>Iout @ Pin 21 /uA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'1-XCurrent'!$B$29:$B$46</c:f>
              <c:numCache>
                <c:formatCode>General</c:formatCode>
                <c:ptCount val="18"/>
                <c:pt idx="0">
                  <c:v>0.100853</c:v>
                </c:pt>
                <c:pt idx="1">
                  <c:v>0.201707</c:v>
                </c:pt>
                <c:pt idx="2">
                  <c:v>0.30082100000000001</c:v>
                </c:pt>
                <c:pt idx="3">
                  <c:v>0.401675</c:v>
                </c:pt>
                <c:pt idx="4">
                  <c:v>0.50252799999999997</c:v>
                </c:pt>
                <c:pt idx="5">
                  <c:v>0.60685900000000004</c:v>
                </c:pt>
                <c:pt idx="6">
                  <c:v>0.70075699999999996</c:v>
                </c:pt>
                <c:pt idx="7">
                  <c:v>0.80856600000000001</c:v>
                </c:pt>
                <c:pt idx="8">
                  <c:v>0.905941</c:v>
                </c:pt>
                <c:pt idx="9">
                  <c:v>1.0067900000000001</c:v>
                </c:pt>
                <c:pt idx="10">
                  <c:v>1.1041700000000001</c:v>
                </c:pt>
                <c:pt idx="11">
                  <c:v>1.2032799999999999</c:v>
                </c:pt>
                <c:pt idx="12">
                  <c:v>1.3041400000000001</c:v>
                </c:pt>
                <c:pt idx="13">
                  <c:v>1.40151</c:v>
                </c:pt>
                <c:pt idx="14">
                  <c:v>1.6049599999999999</c:v>
                </c:pt>
                <c:pt idx="15">
                  <c:v>1.8031900000000001</c:v>
                </c:pt>
                <c:pt idx="16">
                  <c:v>2.0066299999999999</c:v>
                </c:pt>
                <c:pt idx="17">
                  <c:v>2.10053</c:v>
                </c:pt>
              </c:numCache>
            </c:numRef>
          </c:xVal>
          <c:yVal>
            <c:numRef>
              <c:f>'1-XCurrent'!$D$29:$D$46</c:f>
              <c:numCache>
                <c:formatCode>0.00_);[Red]\(0.00\)</c:formatCode>
                <c:ptCount val="18"/>
                <c:pt idx="0">
                  <c:v>234.86388888888885</c:v>
                </c:pt>
                <c:pt idx="1">
                  <c:v>400.69861111111112</c:v>
                </c:pt>
                <c:pt idx="2">
                  <c:v>488.44444444444446</c:v>
                </c:pt>
                <c:pt idx="3">
                  <c:v>532.72222222222229</c:v>
                </c:pt>
                <c:pt idx="4">
                  <c:v>550.43518518518522</c:v>
                </c:pt>
                <c:pt idx="5">
                  <c:v>560.09259259259261</c:v>
                </c:pt>
                <c:pt idx="6">
                  <c:v>567.33796296296305</c:v>
                </c:pt>
                <c:pt idx="7">
                  <c:v>572.16666666666663</c:v>
                </c:pt>
                <c:pt idx="8">
                  <c:v>576.19444444444446</c:v>
                </c:pt>
                <c:pt idx="9">
                  <c:v>581.02314814814827</c:v>
                </c:pt>
                <c:pt idx="10">
                  <c:v>584.24537037037044</c:v>
                </c:pt>
                <c:pt idx="11">
                  <c:v>589.07407407407413</c:v>
                </c:pt>
                <c:pt idx="12">
                  <c:v>593.09722222222229</c:v>
                </c:pt>
                <c:pt idx="13">
                  <c:v>597.125</c:v>
                </c:pt>
                <c:pt idx="14">
                  <c:v>603.56481481481478</c:v>
                </c:pt>
                <c:pt idx="15">
                  <c:v>605.98148148148152</c:v>
                </c:pt>
                <c:pt idx="16">
                  <c:v>610.00462962962968</c:v>
                </c:pt>
                <c:pt idx="17">
                  <c:v>613.22685185185185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85-462B-906E-C99D76EEA8E6}"/>
            </c:ext>
          </c:extLst>
        </c:ser>
        <c:ser>
          <c:idx val="3"/>
          <c:order val="3"/>
          <c:tx>
            <c:strRef>
              <c:f>'1-XCurrent'!$E$28</c:f>
              <c:strCache>
                <c:ptCount val="1"/>
                <c:pt idx="0">
                  <c:v>2*IREF=591uA @ Pin 19 /uA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'1-XCurrent'!$B$29:$B$46</c:f>
              <c:numCache>
                <c:formatCode>General</c:formatCode>
                <c:ptCount val="18"/>
                <c:pt idx="0">
                  <c:v>0.100853</c:v>
                </c:pt>
                <c:pt idx="1">
                  <c:v>0.201707</c:v>
                </c:pt>
                <c:pt idx="2">
                  <c:v>0.30082100000000001</c:v>
                </c:pt>
                <c:pt idx="3">
                  <c:v>0.401675</c:v>
                </c:pt>
                <c:pt idx="4">
                  <c:v>0.50252799999999997</c:v>
                </c:pt>
                <c:pt idx="5">
                  <c:v>0.60685900000000004</c:v>
                </c:pt>
                <c:pt idx="6">
                  <c:v>0.70075699999999996</c:v>
                </c:pt>
                <c:pt idx="7">
                  <c:v>0.80856600000000001</c:v>
                </c:pt>
                <c:pt idx="8">
                  <c:v>0.905941</c:v>
                </c:pt>
                <c:pt idx="9">
                  <c:v>1.0067900000000001</c:v>
                </c:pt>
                <c:pt idx="10">
                  <c:v>1.1041700000000001</c:v>
                </c:pt>
                <c:pt idx="11">
                  <c:v>1.2032799999999999</c:v>
                </c:pt>
                <c:pt idx="12">
                  <c:v>1.3041400000000001</c:v>
                </c:pt>
                <c:pt idx="13">
                  <c:v>1.40151</c:v>
                </c:pt>
                <c:pt idx="14">
                  <c:v>1.6049599999999999</c:v>
                </c:pt>
                <c:pt idx="15">
                  <c:v>1.8031900000000001</c:v>
                </c:pt>
                <c:pt idx="16">
                  <c:v>2.0066299999999999</c:v>
                </c:pt>
                <c:pt idx="17">
                  <c:v>2.10053</c:v>
                </c:pt>
              </c:numCache>
            </c:numRef>
          </c:xVal>
          <c:yVal>
            <c:numRef>
              <c:f>'1-XCurrent'!$E$29:$E$46</c:f>
              <c:numCache>
                <c:formatCode>General</c:formatCode>
                <c:ptCount val="18"/>
                <c:pt idx="0">
                  <c:v>591</c:v>
                </c:pt>
                <c:pt idx="1">
                  <c:v>591</c:v>
                </c:pt>
                <c:pt idx="2">
                  <c:v>591</c:v>
                </c:pt>
                <c:pt idx="3">
                  <c:v>591</c:v>
                </c:pt>
                <c:pt idx="4">
                  <c:v>591</c:v>
                </c:pt>
                <c:pt idx="5">
                  <c:v>591</c:v>
                </c:pt>
                <c:pt idx="6">
                  <c:v>591</c:v>
                </c:pt>
                <c:pt idx="7">
                  <c:v>591</c:v>
                </c:pt>
                <c:pt idx="8">
                  <c:v>591</c:v>
                </c:pt>
                <c:pt idx="9">
                  <c:v>591</c:v>
                </c:pt>
                <c:pt idx="10">
                  <c:v>591</c:v>
                </c:pt>
                <c:pt idx="11">
                  <c:v>591</c:v>
                </c:pt>
                <c:pt idx="12">
                  <c:v>591</c:v>
                </c:pt>
                <c:pt idx="13">
                  <c:v>591</c:v>
                </c:pt>
                <c:pt idx="14">
                  <c:v>591</c:v>
                </c:pt>
                <c:pt idx="15">
                  <c:v>591</c:v>
                </c:pt>
                <c:pt idx="16">
                  <c:v>591</c:v>
                </c:pt>
                <c:pt idx="17">
                  <c:v>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85-462B-906E-C99D76EEA8E6}"/>
            </c:ext>
          </c:extLst>
        </c:ser>
        <c:ser>
          <c:idx val="4"/>
          <c:order val="4"/>
          <c:tx>
            <c:strRef>
              <c:f>'1-XCurrent'!$I$1</c:f>
              <c:strCache>
                <c:ptCount val="1"/>
                <c:pt idx="0">
                  <c:v>Iout @ Pin 22 /uA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'1-XCurrent'!$G$2:$G$17</c:f>
              <c:numCache>
                <c:formatCode>General</c:formatCode>
                <c:ptCount val="16"/>
                <c:pt idx="0">
                  <c:v>0.100853</c:v>
                </c:pt>
                <c:pt idx="1">
                  <c:v>0.20344599999999999</c:v>
                </c:pt>
                <c:pt idx="2">
                  <c:v>0.30256</c:v>
                </c:pt>
                <c:pt idx="3">
                  <c:v>0.40341300000000002</c:v>
                </c:pt>
                <c:pt idx="4">
                  <c:v>0.50426700000000002</c:v>
                </c:pt>
                <c:pt idx="5">
                  <c:v>0.60859799999999997</c:v>
                </c:pt>
                <c:pt idx="6">
                  <c:v>0.70771200000000001</c:v>
                </c:pt>
                <c:pt idx="7">
                  <c:v>0.80508800000000003</c:v>
                </c:pt>
                <c:pt idx="8">
                  <c:v>0.905941</c:v>
                </c:pt>
                <c:pt idx="9">
                  <c:v>1.0015799999999999</c:v>
                </c:pt>
                <c:pt idx="10">
                  <c:v>1.1041700000000001</c:v>
                </c:pt>
                <c:pt idx="11">
                  <c:v>1.2015499999999999</c:v>
                </c:pt>
                <c:pt idx="12">
                  <c:v>1.40499</c:v>
                </c:pt>
                <c:pt idx="13">
                  <c:v>1.6049599999999999</c:v>
                </c:pt>
                <c:pt idx="14">
                  <c:v>1.80667</c:v>
                </c:pt>
                <c:pt idx="15">
                  <c:v>1.9944599999999999</c:v>
                </c:pt>
              </c:numCache>
            </c:numRef>
          </c:xVal>
          <c:yVal>
            <c:numRef>
              <c:f>'1-XCurrent'!$I$2:$I$17</c:f>
              <c:numCache>
                <c:formatCode>0.00_);[Red]\(0.00\)</c:formatCode>
                <c:ptCount val="16"/>
                <c:pt idx="0">
                  <c:v>479.6827586206897</c:v>
                </c:pt>
                <c:pt idx="1">
                  <c:v>798.97155172413795</c:v>
                </c:pt>
                <c:pt idx="2">
                  <c:v>996.84482758620675</c:v>
                </c:pt>
                <c:pt idx="3">
                  <c:v>1088.2844827586207</c:v>
                </c:pt>
                <c:pt idx="4">
                  <c:v>1122.7586206896551</c:v>
                </c:pt>
                <c:pt idx="5">
                  <c:v>1140.75</c:v>
                </c:pt>
                <c:pt idx="6">
                  <c:v>1152.7413793103449</c:v>
                </c:pt>
                <c:pt idx="7">
                  <c:v>1166.2327586206895</c:v>
                </c:pt>
                <c:pt idx="8">
                  <c:v>1175.2241379310344</c:v>
                </c:pt>
                <c:pt idx="9">
                  <c:v>1184.2155172413795</c:v>
                </c:pt>
                <c:pt idx="10">
                  <c:v>1191.7155172413793</c:v>
                </c:pt>
                <c:pt idx="11">
                  <c:v>1197.7068965517242</c:v>
                </c:pt>
                <c:pt idx="12">
                  <c:v>1205.206896551724</c:v>
                </c:pt>
                <c:pt idx="13">
                  <c:v>1214.1982758620691</c:v>
                </c:pt>
                <c:pt idx="14">
                  <c:v>1224.6896551724137</c:v>
                </c:pt>
                <c:pt idx="15">
                  <c:v>1241.1810344827586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85-462B-906E-C99D76EEA8E6}"/>
            </c:ext>
          </c:extLst>
        </c:ser>
        <c:ser>
          <c:idx val="5"/>
          <c:order val="5"/>
          <c:tx>
            <c:strRef>
              <c:f>'1-XCurrent'!$J$1</c:f>
              <c:strCache>
                <c:ptCount val="1"/>
                <c:pt idx="0">
                  <c:v>4*IREF=1184uA @ Pin 19 /uA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'1-XCurrent'!$G$2:$G$17</c:f>
              <c:numCache>
                <c:formatCode>General</c:formatCode>
                <c:ptCount val="16"/>
                <c:pt idx="0">
                  <c:v>0.100853</c:v>
                </c:pt>
                <c:pt idx="1">
                  <c:v>0.20344599999999999</c:v>
                </c:pt>
                <c:pt idx="2">
                  <c:v>0.30256</c:v>
                </c:pt>
                <c:pt idx="3">
                  <c:v>0.40341300000000002</c:v>
                </c:pt>
                <c:pt idx="4">
                  <c:v>0.50426700000000002</c:v>
                </c:pt>
                <c:pt idx="5">
                  <c:v>0.60859799999999997</c:v>
                </c:pt>
                <c:pt idx="6">
                  <c:v>0.70771200000000001</c:v>
                </c:pt>
                <c:pt idx="7">
                  <c:v>0.80508800000000003</c:v>
                </c:pt>
                <c:pt idx="8">
                  <c:v>0.905941</c:v>
                </c:pt>
                <c:pt idx="9">
                  <c:v>1.0015799999999999</c:v>
                </c:pt>
                <c:pt idx="10">
                  <c:v>1.1041700000000001</c:v>
                </c:pt>
                <c:pt idx="11">
                  <c:v>1.2015499999999999</c:v>
                </c:pt>
                <c:pt idx="12">
                  <c:v>1.40499</c:v>
                </c:pt>
                <c:pt idx="13">
                  <c:v>1.6049599999999999</c:v>
                </c:pt>
                <c:pt idx="14">
                  <c:v>1.80667</c:v>
                </c:pt>
                <c:pt idx="15">
                  <c:v>1.9944599999999999</c:v>
                </c:pt>
              </c:numCache>
            </c:numRef>
          </c:xVal>
          <c:yVal>
            <c:numRef>
              <c:f>'1-XCurrent'!$J$2:$J$17</c:f>
              <c:numCache>
                <c:formatCode>0.00_ </c:formatCode>
                <c:ptCount val="16"/>
                <c:pt idx="0">
                  <c:v>1183</c:v>
                </c:pt>
                <c:pt idx="1">
                  <c:v>1183</c:v>
                </c:pt>
                <c:pt idx="2">
                  <c:v>1183</c:v>
                </c:pt>
                <c:pt idx="3">
                  <c:v>1183</c:v>
                </c:pt>
                <c:pt idx="4">
                  <c:v>1183</c:v>
                </c:pt>
                <c:pt idx="5">
                  <c:v>1183</c:v>
                </c:pt>
                <c:pt idx="6">
                  <c:v>1183</c:v>
                </c:pt>
                <c:pt idx="7">
                  <c:v>1183</c:v>
                </c:pt>
                <c:pt idx="8">
                  <c:v>1183</c:v>
                </c:pt>
                <c:pt idx="9">
                  <c:v>1183</c:v>
                </c:pt>
                <c:pt idx="10">
                  <c:v>1183</c:v>
                </c:pt>
                <c:pt idx="11">
                  <c:v>1183</c:v>
                </c:pt>
                <c:pt idx="12">
                  <c:v>1183</c:v>
                </c:pt>
                <c:pt idx="13">
                  <c:v>1183</c:v>
                </c:pt>
                <c:pt idx="14">
                  <c:v>1183</c:v>
                </c:pt>
                <c:pt idx="15">
                  <c:v>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5-462B-906E-C99D76EEA8E6}"/>
            </c:ext>
          </c:extLst>
        </c:ser>
        <c:ser>
          <c:idx val="6"/>
          <c:order val="6"/>
          <c:tx>
            <c:strRef>
              <c:f>'1-XCurrent'!$I$28</c:f>
              <c:strCache>
                <c:ptCount val="1"/>
                <c:pt idx="0">
                  <c:v>Iout @ Pin 23 /uA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'1-XCurrent'!$G$29:$G$47</c:f>
              <c:numCache>
                <c:formatCode>General</c:formatCode>
                <c:ptCount val="19"/>
                <c:pt idx="0">
                  <c:v>0.10433099999999999</c:v>
                </c:pt>
                <c:pt idx="1">
                  <c:v>0.201707</c:v>
                </c:pt>
                <c:pt idx="2">
                  <c:v>0.30082100000000001</c:v>
                </c:pt>
                <c:pt idx="3">
                  <c:v>0.40341300000000002</c:v>
                </c:pt>
                <c:pt idx="4">
                  <c:v>0.50252799999999997</c:v>
                </c:pt>
                <c:pt idx="5">
                  <c:v>0.60511999999999999</c:v>
                </c:pt>
                <c:pt idx="6">
                  <c:v>0.70423500000000006</c:v>
                </c:pt>
                <c:pt idx="7">
                  <c:v>0.80334899999999998</c:v>
                </c:pt>
                <c:pt idx="8">
                  <c:v>0.905941</c:v>
                </c:pt>
                <c:pt idx="9">
                  <c:v>1.00332</c:v>
                </c:pt>
                <c:pt idx="10">
                  <c:v>1.10243</c:v>
                </c:pt>
                <c:pt idx="11">
                  <c:v>1.2032799999999999</c:v>
                </c:pt>
                <c:pt idx="12">
                  <c:v>1.3006599999999999</c:v>
                </c:pt>
                <c:pt idx="13">
                  <c:v>1.40673</c:v>
                </c:pt>
                <c:pt idx="14">
                  <c:v>1.5041100000000001</c:v>
                </c:pt>
                <c:pt idx="15">
                  <c:v>1.6049599999999999</c:v>
                </c:pt>
                <c:pt idx="16">
                  <c:v>1.7110300000000001</c:v>
                </c:pt>
                <c:pt idx="17">
                  <c:v>1.80145</c:v>
                </c:pt>
                <c:pt idx="18">
                  <c:v>1.90056</c:v>
                </c:pt>
              </c:numCache>
            </c:numRef>
          </c:xVal>
          <c:yVal>
            <c:numRef>
              <c:f>'1-XCurrent'!$I$29:$I$47</c:f>
              <c:numCache>
                <c:formatCode>0.00_);[Red]\(0.00\)</c:formatCode>
                <c:ptCount val="19"/>
                <c:pt idx="0">
                  <c:v>884.41551724137935</c:v>
                </c:pt>
                <c:pt idx="1">
                  <c:v>1505.0051724137932</c:v>
                </c:pt>
                <c:pt idx="2">
                  <c:v>1930.7241379310346</c:v>
                </c:pt>
                <c:pt idx="3">
                  <c:v>2149.5862068965516</c:v>
                </c:pt>
                <c:pt idx="4">
                  <c:v>2257.5</c:v>
                </c:pt>
                <c:pt idx="5">
                  <c:v>2302.4827586206893</c:v>
                </c:pt>
                <c:pt idx="6">
                  <c:v>2332.4655172413791</c:v>
                </c:pt>
                <c:pt idx="7">
                  <c:v>2350.4482758620688</c:v>
                </c:pt>
                <c:pt idx="8">
                  <c:v>2371.4310344827586</c:v>
                </c:pt>
                <c:pt idx="9">
                  <c:v>2386.4310344827586</c:v>
                </c:pt>
                <c:pt idx="10">
                  <c:v>2389.4137931034484</c:v>
                </c:pt>
                <c:pt idx="11">
                  <c:v>2404.4137931034484</c:v>
                </c:pt>
                <c:pt idx="12">
                  <c:v>2413.3965517241377</c:v>
                </c:pt>
                <c:pt idx="13">
                  <c:v>2425.3965517241381</c:v>
                </c:pt>
                <c:pt idx="14">
                  <c:v>2437.3965517241377</c:v>
                </c:pt>
                <c:pt idx="15">
                  <c:v>2446.3793103448279</c:v>
                </c:pt>
                <c:pt idx="16">
                  <c:v>2461.3793103448274</c:v>
                </c:pt>
                <c:pt idx="17">
                  <c:v>2479.3620689655172</c:v>
                </c:pt>
                <c:pt idx="18">
                  <c:v>2488.3620689655168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85-462B-906E-C99D76EEA8E6}"/>
            </c:ext>
          </c:extLst>
        </c:ser>
        <c:ser>
          <c:idx val="7"/>
          <c:order val="7"/>
          <c:tx>
            <c:strRef>
              <c:f>'1-XCurrent'!$J$28</c:f>
              <c:strCache>
                <c:ptCount val="1"/>
                <c:pt idx="0">
                  <c:v>8*IREF=2368uA @ Pin 19 /uA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'1-XCurrent'!$G$29:$G$47</c:f>
              <c:numCache>
                <c:formatCode>General</c:formatCode>
                <c:ptCount val="19"/>
                <c:pt idx="0">
                  <c:v>0.10433099999999999</c:v>
                </c:pt>
                <c:pt idx="1">
                  <c:v>0.201707</c:v>
                </c:pt>
                <c:pt idx="2">
                  <c:v>0.30082100000000001</c:v>
                </c:pt>
                <c:pt idx="3">
                  <c:v>0.40341300000000002</c:v>
                </c:pt>
                <c:pt idx="4">
                  <c:v>0.50252799999999997</c:v>
                </c:pt>
                <c:pt idx="5">
                  <c:v>0.60511999999999999</c:v>
                </c:pt>
                <c:pt idx="6">
                  <c:v>0.70423500000000006</c:v>
                </c:pt>
                <c:pt idx="7">
                  <c:v>0.80334899999999998</c:v>
                </c:pt>
                <c:pt idx="8">
                  <c:v>0.905941</c:v>
                </c:pt>
                <c:pt idx="9">
                  <c:v>1.00332</c:v>
                </c:pt>
                <c:pt idx="10">
                  <c:v>1.10243</c:v>
                </c:pt>
                <c:pt idx="11">
                  <c:v>1.2032799999999999</c:v>
                </c:pt>
                <c:pt idx="12">
                  <c:v>1.3006599999999999</c:v>
                </c:pt>
                <c:pt idx="13">
                  <c:v>1.40673</c:v>
                </c:pt>
                <c:pt idx="14">
                  <c:v>1.5041100000000001</c:v>
                </c:pt>
                <c:pt idx="15">
                  <c:v>1.6049599999999999</c:v>
                </c:pt>
                <c:pt idx="16">
                  <c:v>1.7110300000000001</c:v>
                </c:pt>
                <c:pt idx="17">
                  <c:v>1.80145</c:v>
                </c:pt>
                <c:pt idx="18">
                  <c:v>1.90056</c:v>
                </c:pt>
              </c:numCache>
            </c:numRef>
          </c:xVal>
          <c:yVal>
            <c:numRef>
              <c:f>'1-XCurrent'!$J$29:$J$47</c:f>
              <c:numCache>
                <c:formatCode>General</c:formatCode>
                <c:ptCount val="19"/>
                <c:pt idx="0">
                  <c:v>2368</c:v>
                </c:pt>
                <c:pt idx="1">
                  <c:v>2368</c:v>
                </c:pt>
                <c:pt idx="2">
                  <c:v>2368</c:v>
                </c:pt>
                <c:pt idx="3">
                  <c:v>2368</c:v>
                </c:pt>
                <c:pt idx="4">
                  <c:v>2368</c:v>
                </c:pt>
                <c:pt idx="5">
                  <c:v>2368</c:v>
                </c:pt>
                <c:pt idx="6">
                  <c:v>2368</c:v>
                </c:pt>
                <c:pt idx="7">
                  <c:v>2368</c:v>
                </c:pt>
                <c:pt idx="8">
                  <c:v>2368</c:v>
                </c:pt>
                <c:pt idx="9">
                  <c:v>2368</c:v>
                </c:pt>
                <c:pt idx="10">
                  <c:v>2368</c:v>
                </c:pt>
                <c:pt idx="11">
                  <c:v>2368</c:v>
                </c:pt>
                <c:pt idx="12">
                  <c:v>2368</c:v>
                </c:pt>
                <c:pt idx="13">
                  <c:v>2368</c:v>
                </c:pt>
                <c:pt idx="14">
                  <c:v>2368</c:v>
                </c:pt>
                <c:pt idx="15">
                  <c:v>2368</c:v>
                </c:pt>
                <c:pt idx="16">
                  <c:v>2368</c:v>
                </c:pt>
                <c:pt idx="17">
                  <c:v>2368</c:v>
                </c:pt>
                <c:pt idx="18">
                  <c:v>2368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85-462B-906E-C99D76EEA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830175"/>
        <c:axId val="755830655"/>
      </c:scatterChart>
      <c:valAx>
        <c:axId val="755830175"/>
        <c:scaling>
          <c:orientation val="minMax"/>
          <c:max val="2.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VDS (V)</a:t>
                </a:r>
                <a:r>
                  <a:rPr lang="en-US" altLang="zh-CN" baseline="0"/>
                  <a:t> 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5830655"/>
        <c:crosses val="autoZero"/>
        <c:crossBetween val="midCat"/>
      </c:valAx>
      <c:valAx>
        <c:axId val="7558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IOUT</a:t>
                </a:r>
                <a:r>
                  <a:rPr lang="en-US" altLang="zh-CN" baseline="0"/>
                  <a:t> (uA)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5830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chart" Target="../charts/chart7.xml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581164</xdr:colOff>
      <xdr:row>17</xdr:row>
      <xdr:rowOff>152053</xdr:rowOff>
    </xdr:from>
    <xdr:to>
      <xdr:col>21</xdr:col>
      <xdr:colOff>292239</xdr:colOff>
      <xdr:row>52</xdr:row>
      <xdr:rowOff>121892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997CCB-97DD-D238-AA37-305490F11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2540001</xdr:colOff>
      <xdr:row>48</xdr:row>
      <xdr:rowOff>98054</xdr:rowOff>
    </xdr:from>
    <xdr:to>
      <xdr:col>8</xdr:col>
      <xdr:colOff>282288</xdr:colOff>
      <xdr:row>83</xdr:row>
      <xdr:rowOff>79457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18F71B0-537A-DB82-299F-6260048B4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3247241</xdr:colOff>
      <xdr:row>42</xdr:row>
      <xdr:rowOff>108198</xdr:rowOff>
    </xdr:from>
    <xdr:to>
      <xdr:col>4</xdr:col>
      <xdr:colOff>1333500</xdr:colOff>
      <xdr:row>70</xdr:row>
      <xdr:rowOff>76448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DF67128-815A-DBD4-0583-3ADE773DB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127000</xdr:colOff>
      <xdr:row>0</xdr:row>
      <xdr:rowOff>0</xdr:rowOff>
    </xdr:from>
    <xdr:to>
      <xdr:col>24</xdr:col>
      <xdr:colOff>90395</xdr:colOff>
      <xdr:row>39</xdr:row>
      <xdr:rowOff>14941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7EE9D09-15C8-C8E0-1130-4151E8BE5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639001</xdr:colOff>
      <xdr:row>39</xdr:row>
      <xdr:rowOff>48855</xdr:rowOff>
    </xdr:from>
    <xdr:to>
      <xdr:col>22</xdr:col>
      <xdr:colOff>401621</xdr:colOff>
      <xdr:row>67</xdr:row>
      <xdr:rowOff>95812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6662BAB-D0CF-594E-4971-FBF59C48C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67456" y="6802946"/>
          <a:ext cx="8317801" cy="4896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311728</xdr:colOff>
      <xdr:row>47</xdr:row>
      <xdr:rowOff>69273</xdr:rowOff>
    </xdr:from>
    <xdr:to>
      <xdr:col>22</xdr:col>
      <xdr:colOff>217394</xdr:colOff>
      <xdr:row>84</xdr:row>
      <xdr:rowOff>125447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747E279-1D45-40AE-AC54-4CF2ECD42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81643</xdr:colOff>
      <xdr:row>3</xdr:row>
      <xdr:rowOff>154214</xdr:rowOff>
    </xdr:from>
    <xdr:to>
      <xdr:col>21</xdr:col>
      <xdr:colOff>508001</xdr:colOff>
      <xdr:row>38</xdr:row>
      <xdr:rowOff>108857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1D30C6-0B92-4324-0B0C-C3A3277B9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4121150</xdr:colOff>
      <xdr:row>58</xdr:row>
      <xdr:rowOff>76200</xdr:rowOff>
    </xdr:from>
    <xdr:to>
      <xdr:col>5</xdr:col>
      <xdr:colOff>1997075</xdr:colOff>
      <xdr:row>94</xdr:row>
      <xdr:rowOff>70556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C405599-2752-7D14-9C5E-3BCF8588B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1150" y="10388600"/>
          <a:ext cx="10398125" cy="6395156"/>
        </a:xfrm>
        <a:prstGeom prst="rect">
          <a:avLst/>
        </a:prstGeom>
      </xdr:spPr>
    </xdr:pic>
    <xdr:clientData/>
  </xdr:twoCellAnchor>
  <xdr:twoCellAnchor editAs="oneCell">
    <xdr:from>
      <xdr:col>0</xdr:col>
      <xdr:colOff>4089401</xdr:colOff>
      <xdr:row>94</xdr:row>
      <xdr:rowOff>76200</xdr:rowOff>
    </xdr:from>
    <xdr:to>
      <xdr:col>5</xdr:col>
      <xdr:colOff>1999587</xdr:colOff>
      <xdr:row>127</xdr:row>
      <xdr:rowOff>100012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78D35FF-8260-1E98-DBCA-ECD172CF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9401" y="16789400"/>
          <a:ext cx="10432386" cy="5891212"/>
        </a:xfrm>
        <a:prstGeom prst="rect">
          <a:avLst/>
        </a:prstGeom>
      </xdr:spPr>
    </xdr:pic>
    <xdr:clientData/>
  </xdr:twoCellAnchor>
  <xdr:twoCellAnchor editAs="oneCell">
    <xdr:from>
      <xdr:col>5</xdr:col>
      <xdr:colOff>2028825</xdr:colOff>
      <xdr:row>58</xdr:row>
      <xdr:rowOff>76200</xdr:rowOff>
    </xdr:from>
    <xdr:to>
      <xdr:col>9</xdr:col>
      <xdr:colOff>2378238</xdr:colOff>
      <xdr:row>94</xdr:row>
      <xdr:rowOff>123825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3042B29-4BBD-396A-9892-BF0E792E1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51025" y="10388600"/>
          <a:ext cx="10358828" cy="6448425"/>
        </a:xfrm>
        <a:prstGeom prst="rect">
          <a:avLst/>
        </a:prstGeom>
      </xdr:spPr>
    </xdr:pic>
    <xdr:clientData/>
  </xdr:twoCellAnchor>
  <xdr:twoCellAnchor editAs="oneCell">
    <xdr:from>
      <xdr:col>5</xdr:col>
      <xdr:colOff>2032000</xdr:colOff>
      <xdr:row>94</xdr:row>
      <xdr:rowOff>101600</xdr:rowOff>
    </xdr:from>
    <xdr:to>
      <xdr:col>10</xdr:col>
      <xdr:colOff>7257</xdr:colOff>
      <xdr:row>130</xdr:row>
      <xdr:rowOff>146083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74492AD-610B-7F29-2D7F-5104047F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54200" y="16814800"/>
          <a:ext cx="10388600" cy="6445283"/>
        </a:xfrm>
        <a:prstGeom prst="rect">
          <a:avLst/>
        </a:prstGeom>
      </xdr:spPr>
    </xdr:pic>
    <xdr:clientData/>
  </xdr:twoCellAnchor>
  <xdr:twoCellAnchor>
    <xdr:from>
      <xdr:col>2</xdr:col>
      <xdr:colOff>1626877</xdr:colOff>
      <xdr:row>37</xdr:row>
      <xdr:rowOff>87426</xdr:rowOff>
    </xdr:from>
    <xdr:to>
      <xdr:col>6</xdr:col>
      <xdr:colOff>210291</xdr:colOff>
      <xdr:row>68</xdr:row>
      <xdr:rowOff>109682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D3997A8-520C-042C-5F4F-50C6832F2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"/>
  <sheetViews>
    <sheetView zoomScale="55" zoomScaleNormal="55" workbookViewId="0">
      <selection activeCell="B17" sqref="B17"/>
    </sheetView>
  </sheetViews>
  <sheetFormatPr defaultRowHeight="14" x14ac:dyDescent="0.3"/>
  <cols>
    <col min="1" max="1" width="43.9140625" customWidth="1"/>
    <col min="2" max="2" width="41.75" customWidth="1"/>
    <col min="3" max="3" width="33.58203125" customWidth="1"/>
    <col min="4" max="4" width="30.75" style="1" customWidth="1"/>
    <col min="5" max="5" width="32.58203125" customWidth="1"/>
    <col min="6" max="6" width="31.83203125" customWidth="1"/>
  </cols>
  <sheetData>
    <row r="1" spans="1:6" s="1" customFormat="1" x14ac:dyDescent="0.3">
      <c r="A1" s="1" t="s">
        <v>12</v>
      </c>
      <c r="B1" s="1" t="s">
        <v>5</v>
      </c>
      <c r="C1" s="1" t="s">
        <v>6</v>
      </c>
      <c r="D1" s="1" t="s">
        <v>14</v>
      </c>
      <c r="E1" s="3" t="s">
        <v>15</v>
      </c>
      <c r="F1" s="1" t="s">
        <v>13</v>
      </c>
    </row>
    <row r="2" spans="1:6" x14ac:dyDescent="0.3">
      <c r="A2" s="9">
        <v>3.9350000000000001</v>
      </c>
      <c r="B2" s="9">
        <v>50.7</v>
      </c>
      <c r="C2" s="9">
        <v>48.3</v>
      </c>
      <c r="D2" s="6" cm="1">
        <f t="array" ref="D2:D12">B2:B12/A4*1000</f>
        <v>107.87234042553193</v>
      </c>
      <c r="E2" s="5" cm="1">
        <f t="array" ref="E2:E12">(C2:C12+A2)/A4*1000</f>
        <v>111.13829787234042</v>
      </c>
      <c r="F2" s="5" cm="1">
        <f t="array" ref="F2:F12">D2:D12</f>
        <v>107.87234042553193</v>
      </c>
    </row>
    <row r="3" spans="1:6" x14ac:dyDescent="0.3">
      <c r="A3" s="1" t="s">
        <v>9</v>
      </c>
      <c r="B3" s="9">
        <v>101.4</v>
      </c>
      <c r="C3" s="9">
        <v>98.1</v>
      </c>
      <c r="D3" s="6">
        <v>215.74468085106386</v>
      </c>
      <c r="E3" s="5">
        <v>217.09574468085106</v>
      </c>
      <c r="F3" s="5">
        <v>215.74468085106386</v>
      </c>
    </row>
    <row r="4" spans="1:6" x14ac:dyDescent="0.3">
      <c r="A4">
        <v>470</v>
      </c>
      <c r="B4" s="9">
        <v>152.30000000000001</v>
      </c>
      <c r="C4" s="9">
        <v>149.69999999999999</v>
      </c>
      <c r="D4" s="6">
        <v>324.04255319148939</v>
      </c>
      <c r="E4" s="5">
        <v>326.88297872340422</v>
      </c>
      <c r="F4" s="5">
        <v>324.04255319148939</v>
      </c>
    </row>
    <row r="5" spans="1:6" x14ac:dyDescent="0.3">
      <c r="A5" s="1"/>
      <c r="B5" s="9">
        <v>201.5</v>
      </c>
      <c r="C5" s="9">
        <v>199.2</v>
      </c>
      <c r="D5" s="6">
        <v>428.72340425531911</v>
      </c>
      <c r="E5" s="5">
        <v>432.20212765957444</v>
      </c>
      <c r="F5" s="5">
        <v>428.72340425531911</v>
      </c>
    </row>
    <row r="6" spans="1:6" x14ac:dyDescent="0.3">
      <c r="B6" s="9">
        <v>253.9</v>
      </c>
      <c r="C6" s="9">
        <v>251.5</v>
      </c>
      <c r="D6" s="6">
        <v>540.21276595744678</v>
      </c>
      <c r="E6" s="5">
        <v>543.47872340425533</v>
      </c>
      <c r="F6" s="5">
        <v>540.21276595744678</v>
      </c>
    </row>
    <row r="7" spans="1:6" x14ac:dyDescent="0.3">
      <c r="A7" s="1" t="s">
        <v>7</v>
      </c>
      <c r="B7" s="9">
        <v>301.5</v>
      </c>
      <c r="C7" s="9">
        <v>299.2</v>
      </c>
      <c r="D7" s="6">
        <v>641.48936170212767</v>
      </c>
      <c r="E7" s="5">
        <v>644.96808510638289</v>
      </c>
      <c r="F7" s="5">
        <v>641.48936170212767</v>
      </c>
    </row>
    <row r="8" spans="1:6" x14ac:dyDescent="0.3">
      <c r="A8" t="s">
        <v>8</v>
      </c>
      <c r="B8" s="9">
        <v>350.4</v>
      </c>
      <c r="C8" s="9">
        <v>345.7</v>
      </c>
      <c r="D8" s="6">
        <v>745.53191489361689</v>
      </c>
      <c r="E8" s="5">
        <v>743.90425531914889</v>
      </c>
      <c r="F8" s="5">
        <v>745.53191489361689</v>
      </c>
    </row>
    <row r="9" spans="1:6" x14ac:dyDescent="0.3">
      <c r="B9" s="9">
        <v>401.5</v>
      </c>
      <c r="C9" s="9">
        <v>396</v>
      </c>
      <c r="D9" s="6">
        <v>854.25531914893611</v>
      </c>
      <c r="E9" s="5">
        <v>850.92553191489367</v>
      </c>
      <c r="F9" s="5">
        <v>854.25531914893611</v>
      </c>
    </row>
    <row r="10" spans="1:6" x14ac:dyDescent="0.3">
      <c r="B10" s="9">
        <v>504.7</v>
      </c>
      <c r="C10" s="9">
        <v>500.7</v>
      </c>
      <c r="D10" s="6">
        <v>1073.8297872340424</v>
      </c>
      <c r="E10" s="5">
        <v>1073.691489361702</v>
      </c>
      <c r="F10" s="5">
        <v>1073.8297872340424</v>
      </c>
    </row>
    <row r="11" spans="1:6" x14ac:dyDescent="0.3">
      <c r="A11" s="24" t="s">
        <v>67</v>
      </c>
      <c r="B11" s="9">
        <v>607</v>
      </c>
      <c r="C11" s="9">
        <v>600.6</v>
      </c>
      <c r="D11" s="6">
        <v>1291.4893617021278</v>
      </c>
      <c r="E11" s="5">
        <v>1286.2446808510638</v>
      </c>
      <c r="F11" s="5">
        <v>1291.4893617021278</v>
      </c>
    </row>
    <row r="12" spans="1:6" x14ac:dyDescent="0.3">
      <c r="B12" s="9">
        <v>691.9</v>
      </c>
      <c r="C12" s="9">
        <v>681.7</v>
      </c>
      <c r="D12" s="6">
        <v>1472.1276595744682</v>
      </c>
      <c r="E12" s="5">
        <v>1458.7978723404256</v>
      </c>
      <c r="F12" s="5">
        <v>1472.1276595744682</v>
      </c>
    </row>
    <row r="13" spans="1:6" x14ac:dyDescent="0.3">
      <c r="A13" s="1"/>
      <c r="D13" s="2"/>
    </row>
    <row r="15" spans="1:6" x14ac:dyDescent="0.3">
      <c r="E15" s="1" t="s">
        <v>10</v>
      </c>
    </row>
    <row r="16" spans="1:6" x14ac:dyDescent="0.3">
      <c r="D16" t="s">
        <v>16</v>
      </c>
      <c r="E16" t="s">
        <v>11</v>
      </c>
    </row>
    <row r="22" spans="1:6" x14ac:dyDescent="0.3">
      <c r="B22" s="1" t="s">
        <v>5</v>
      </c>
      <c r="C22" s="1" t="s">
        <v>6</v>
      </c>
      <c r="D22" s="1" t="s">
        <v>14</v>
      </c>
      <c r="E22" s="3" t="s">
        <v>15</v>
      </c>
      <c r="F22" s="1" t="s">
        <v>13</v>
      </c>
    </row>
    <row r="23" spans="1:6" x14ac:dyDescent="0.3">
      <c r="A23" s="1" t="s">
        <v>12</v>
      </c>
      <c r="B23" s="9">
        <v>40.15</v>
      </c>
      <c r="C23" s="9">
        <v>387.2</v>
      </c>
      <c r="D23" s="8" cm="1">
        <f t="array" ref="D23:D46">B23:B46/A28*1000</f>
        <v>85.425531914893625</v>
      </c>
      <c r="E23" s="4" cm="1">
        <f t="array" ref="E23:E46">(C23:C46+A24)/A26*1000</f>
        <v>84.1563829787234</v>
      </c>
      <c r="F23" s="4">
        <v>85.425531914893625</v>
      </c>
    </row>
    <row r="24" spans="1:6" x14ac:dyDescent="0.3">
      <c r="A24" s="9">
        <v>8.3350000000000009</v>
      </c>
      <c r="B24" s="9">
        <v>50.15</v>
      </c>
      <c r="C24" s="9">
        <v>485.6</v>
      </c>
      <c r="D24" s="8">
        <v>106.70212765957446</v>
      </c>
      <c r="E24" s="4">
        <v>105.09255319148936</v>
      </c>
      <c r="F24" s="4">
        <v>106.70212765957446</v>
      </c>
    </row>
    <row r="25" spans="1:6" x14ac:dyDescent="0.3">
      <c r="A25" s="1" t="s">
        <v>17</v>
      </c>
      <c r="B25" s="9">
        <v>60.3</v>
      </c>
      <c r="C25" s="9">
        <v>585.79999999999995</v>
      </c>
      <c r="D25" s="8">
        <v>128.29787234042553</v>
      </c>
      <c r="E25" s="4">
        <v>126.41170212765957</v>
      </c>
      <c r="F25" s="4">
        <v>128.29787234042553</v>
      </c>
    </row>
    <row r="26" spans="1:6" x14ac:dyDescent="0.3">
      <c r="A26" s="7">
        <v>4700</v>
      </c>
      <c r="B26" s="9">
        <v>70.62</v>
      </c>
      <c r="C26" s="9">
        <v>684</v>
      </c>
      <c r="D26" s="8">
        <v>150.25531914893617</v>
      </c>
      <c r="E26" s="4">
        <v>147.30531914893618</v>
      </c>
      <c r="F26" s="4">
        <v>150.25531914893617</v>
      </c>
    </row>
    <row r="27" spans="1:6" x14ac:dyDescent="0.3">
      <c r="A27" s="1" t="s">
        <v>18</v>
      </c>
      <c r="B27" s="9">
        <v>79.97999999999999</v>
      </c>
      <c r="C27" s="9">
        <v>776</v>
      </c>
      <c r="D27" s="8">
        <v>170.17021276595742</v>
      </c>
      <c r="E27" s="4">
        <v>166.87978723404257</v>
      </c>
      <c r="F27" s="4">
        <v>170.17021276595742</v>
      </c>
    </row>
    <row r="28" spans="1:6" x14ac:dyDescent="0.3">
      <c r="A28">
        <v>470</v>
      </c>
      <c r="B28" s="9">
        <v>90.77000000000001</v>
      </c>
      <c r="C28" s="9">
        <v>878.3</v>
      </c>
      <c r="D28" s="8">
        <v>193.12765957446811</v>
      </c>
      <c r="E28" s="4">
        <v>188.64574468085107</v>
      </c>
      <c r="F28" s="4">
        <v>193.12765957446811</v>
      </c>
    </row>
    <row r="29" spans="1:6" x14ac:dyDescent="0.3">
      <c r="A29" s="1" t="s">
        <v>7</v>
      </c>
      <c r="B29" s="9">
        <v>100.6</v>
      </c>
      <c r="C29" s="9">
        <v>972.4</v>
      </c>
      <c r="D29" s="8">
        <v>214.04255319148936</v>
      </c>
      <c r="E29" s="4">
        <v>208.66702127659576</v>
      </c>
      <c r="F29" s="4">
        <v>214.04255319148936</v>
      </c>
    </row>
    <row r="30" spans="1:6" x14ac:dyDescent="0.3">
      <c r="A30" t="s">
        <v>8</v>
      </c>
      <c r="B30" s="9">
        <v>108.6</v>
      </c>
      <c r="C30" s="9">
        <v>1046</v>
      </c>
      <c r="D30" s="8">
        <v>231.06382978723403</v>
      </c>
      <c r="E30" s="4">
        <v>224.32659574468087</v>
      </c>
      <c r="F30" s="4">
        <v>231.06382978723403</v>
      </c>
    </row>
    <row r="31" spans="1:6" x14ac:dyDescent="0.3">
      <c r="B31" s="9">
        <v>121.1</v>
      </c>
      <c r="C31" s="9">
        <v>1165</v>
      </c>
      <c r="D31" s="8">
        <v>257.65957446808505</v>
      </c>
      <c r="E31" s="4">
        <v>249.64574468085107</v>
      </c>
      <c r="F31" s="4">
        <v>257.65957446808505</v>
      </c>
    </row>
    <row r="32" spans="1:6" x14ac:dyDescent="0.3">
      <c r="B32" s="9">
        <v>132.19999999999999</v>
      </c>
      <c r="C32" s="9">
        <v>1268</v>
      </c>
      <c r="D32" s="8">
        <v>281.27659574468083</v>
      </c>
      <c r="E32" s="4">
        <v>271.56063829787234</v>
      </c>
      <c r="F32" s="4">
        <v>281.27659574468083</v>
      </c>
    </row>
    <row r="33" spans="2:6" x14ac:dyDescent="0.3">
      <c r="B33" s="9">
        <v>142</v>
      </c>
      <c r="C33" s="9">
        <v>1355</v>
      </c>
      <c r="D33" s="8">
        <v>302.12765957446805</v>
      </c>
      <c r="E33" s="4">
        <v>290.07127659574468</v>
      </c>
      <c r="F33" s="4">
        <v>302.12765957446805</v>
      </c>
    </row>
    <row r="34" spans="2:6" x14ac:dyDescent="0.3">
      <c r="B34" s="9">
        <v>155.6</v>
      </c>
      <c r="C34" s="9">
        <v>1478</v>
      </c>
      <c r="D34" s="8">
        <v>331.06382978723406</v>
      </c>
      <c r="E34" s="4">
        <v>316.24148936170218</v>
      </c>
      <c r="F34" s="4">
        <v>331.06382978723406</v>
      </c>
    </row>
    <row r="35" spans="2:6" x14ac:dyDescent="0.3">
      <c r="B35" s="9">
        <v>166.6</v>
      </c>
      <c r="C35" s="9">
        <v>1559</v>
      </c>
      <c r="D35" s="8">
        <v>354.46808510638294</v>
      </c>
      <c r="E35" s="4">
        <v>333.47553191489362</v>
      </c>
      <c r="F35" s="4">
        <v>354.46808510638294</v>
      </c>
    </row>
    <row r="36" spans="2:6" x14ac:dyDescent="0.3">
      <c r="B36" s="9">
        <v>173</v>
      </c>
      <c r="C36" s="9">
        <v>1625</v>
      </c>
      <c r="D36" s="8">
        <v>368.08510638297872</v>
      </c>
      <c r="E36" s="4">
        <v>347.51808510638301</v>
      </c>
      <c r="F36" s="4">
        <v>368.08510638297872</v>
      </c>
    </row>
    <row r="37" spans="2:6" x14ac:dyDescent="0.3">
      <c r="B37" s="9">
        <v>200</v>
      </c>
      <c r="C37" s="9">
        <v>1855</v>
      </c>
      <c r="D37" s="8">
        <v>425.531914893617</v>
      </c>
      <c r="E37" s="4">
        <v>396.45425531914896</v>
      </c>
      <c r="F37" s="4">
        <v>425.531914893617</v>
      </c>
    </row>
    <row r="38" spans="2:6" x14ac:dyDescent="0.3">
      <c r="B38" s="9">
        <v>215.8</v>
      </c>
      <c r="C38" s="9">
        <v>1964</v>
      </c>
      <c r="D38" s="8">
        <v>459.14893617021278</v>
      </c>
      <c r="E38" s="4">
        <v>419.64574468085107</v>
      </c>
      <c r="F38" s="4">
        <v>459.14893617021278</v>
      </c>
    </row>
    <row r="39" spans="2:6" x14ac:dyDescent="0.3">
      <c r="B39" s="9">
        <v>237.5</v>
      </c>
      <c r="C39" s="9">
        <v>2079</v>
      </c>
      <c r="D39" s="8">
        <v>505.31914893617022</v>
      </c>
      <c r="E39" s="4">
        <v>444.11382978723407</v>
      </c>
      <c r="F39" s="4">
        <v>505.31914893617022</v>
      </c>
    </row>
    <row r="40" spans="2:6" x14ac:dyDescent="0.3">
      <c r="B40" s="9">
        <v>260</v>
      </c>
      <c r="C40" s="9">
        <v>2154</v>
      </c>
      <c r="D40" s="8">
        <v>553.19148936170211</v>
      </c>
      <c r="E40" s="4">
        <v>460.07127659574468</v>
      </c>
      <c r="F40" s="4">
        <v>553.19148936170211</v>
      </c>
    </row>
    <row r="41" spans="2:6" x14ac:dyDescent="0.3">
      <c r="B41" s="9">
        <v>273</v>
      </c>
      <c r="C41" s="9">
        <v>2181</v>
      </c>
      <c r="D41" s="8">
        <v>580.85106382978722</v>
      </c>
      <c r="E41" s="4">
        <v>465.81595744680851</v>
      </c>
      <c r="F41" s="4">
        <v>580.85106382978722</v>
      </c>
    </row>
    <row r="42" spans="2:6" x14ac:dyDescent="0.3">
      <c r="B42" s="9">
        <v>299.89999999999998</v>
      </c>
      <c r="C42" s="9">
        <v>2218</v>
      </c>
      <c r="D42" s="8">
        <v>638.08510638297867</v>
      </c>
      <c r="E42" s="4">
        <v>473.68829787234046</v>
      </c>
      <c r="F42" s="4">
        <v>638.08510638297867</v>
      </c>
    </row>
    <row r="43" spans="2:6" x14ac:dyDescent="0.3">
      <c r="B43" s="9">
        <v>355.5</v>
      </c>
      <c r="C43" s="9">
        <v>2262</v>
      </c>
      <c r="D43" s="8">
        <v>756.38297872340422</v>
      </c>
      <c r="E43" s="4">
        <v>483.05</v>
      </c>
      <c r="F43" s="4">
        <v>756.38297872340422</v>
      </c>
    </row>
    <row r="44" spans="2:6" x14ac:dyDescent="0.3">
      <c r="B44" s="9">
        <v>426.9</v>
      </c>
      <c r="C44" s="9">
        <v>2295</v>
      </c>
      <c r="D44" s="8">
        <v>908.29787234042544</v>
      </c>
      <c r="E44" s="4">
        <v>490.07127659574468</v>
      </c>
      <c r="F44" s="4">
        <v>908.29787234042544</v>
      </c>
    </row>
    <row r="45" spans="2:6" x14ac:dyDescent="0.3">
      <c r="B45" s="9">
        <v>501.5</v>
      </c>
      <c r="C45" s="9">
        <v>2317</v>
      </c>
      <c r="D45" s="8">
        <v>1067.0212765957447</v>
      </c>
      <c r="E45" s="4">
        <v>494.75212765957451</v>
      </c>
      <c r="F45" s="4">
        <v>1067.0212765957447</v>
      </c>
    </row>
    <row r="46" spans="2:6" x14ac:dyDescent="0.3">
      <c r="B46" s="9">
        <v>625</v>
      </c>
      <c r="C46" s="9">
        <v>2341</v>
      </c>
      <c r="D46" s="8">
        <v>1329.7872340425531</v>
      </c>
      <c r="E46" s="4">
        <v>499.8585106382979</v>
      </c>
      <c r="F46" s="4">
        <v>1329.7872340425531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517F0-8032-456E-ACC1-D6C4DC79D82A}">
  <dimension ref="A1:E18"/>
  <sheetViews>
    <sheetView tabSelected="1" topLeftCell="A28" zoomScale="85" zoomScaleNormal="85" workbookViewId="0">
      <selection activeCell="H33" sqref="H33"/>
    </sheetView>
  </sheetViews>
  <sheetFormatPr defaultRowHeight="14" x14ac:dyDescent="0.3"/>
  <cols>
    <col min="1" max="1" width="60.9140625" customWidth="1"/>
    <col min="2" max="2" width="23.75" customWidth="1"/>
    <col min="3" max="3" width="22.83203125" customWidth="1"/>
    <col min="4" max="4" width="31.5" customWidth="1"/>
    <col min="5" max="5" width="21.4140625" customWidth="1"/>
  </cols>
  <sheetData>
    <row r="1" spans="1:5" x14ac:dyDescent="0.3">
      <c r="A1" s="1" t="s">
        <v>0</v>
      </c>
      <c r="B1" s="15" t="s">
        <v>3</v>
      </c>
      <c r="C1" s="15" t="s">
        <v>19</v>
      </c>
      <c r="D1" s="15" t="s">
        <v>58</v>
      </c>
      <c r="E1" s="15" t="s">
        <v>57</v>
      </c>
    </row>
    <row r="2" spans="1:5" x14ac:dyDescent="0.3">
      <c r="A2">
        <v>440</v>
      </c>
      <c r="B2" s="25">
        <v>0.103158</v>
      </c>
      <c r="C2" s="25">
        <v>3.6502100000000003E-2</v>
      </c>
      <c r="D2" s="5" cm="1">
        <f t="array" ref="D2:D18">(C2:C18+A12/1000)/A2*1000000</f>
        <v>101.14113636363636</v>
      </c>
      <c r="E2" s="10">
        <v>200</v>
      </c>
    </row>
    <row r="3" spans="1:5" x14ac:dyDescent="0.3">
      <c r="A3" s="1" t="s">
        <v>1</v>
      </c>
      <c r="B3" s="25">
        <v>0.20155500000000001</v>
      </c>
      <c r="C3" s="25">
        <v>6.0307800000000002E-2</v>
      </c>
      <c r="D3" s="5">
        <v>155.245</v>
      </c>
      <c r="E3" s="10">
        <v>200</v>
      </c>
    </row>
    <row r="4" spans="1:5" x14ac:dyDescent="0.3">
      <c r="A4" t="s">
        <v>56</v>
      </c>
      <c r="B4" s="25">
        <v>0.30471300000000001</v>
      </c>
      <c r="C4" s="25">
        <v>6.9242999999999999E-2</v>
      </c>
      <c r="D4" s="5">
        <v>175.55227272727274</v>
      </c>
      <c r="E4" s="10">
        <v>200</v>
      </c>
    </row>
    <row r="5" spans="1:5" x14ac:dyDescent="0.3">
      <c r="A5" s="10">
        <v>200</v>
      </c>
      <c r="B5" s="26">
        <v>0.35232400000000003</v>
      </c>
      <c r="C5" s="25">
        <v>7.3004100000000002E-2</v>
      </c>
      <c r="D5" s="5">
        <v>184.10022727272724</v>
      </c>
      <c r="E5" s="10">
        <v>200</v>
      </c>
    </row>
    <row r="6" spans="1:5" x14ac:dyDescent="0.3">
      <c r="A6" s="1" t="s">
        <v>20</v>
      </c>
      <c r="B6" s="25">
        <v>0.40311000000000002</v>
      </c>
      <c r="C6" s="25">
        <v>7.4591199999999996E-2</v>
      </c>
      <c r="D6" s="5">
        <v>187.70727272727274</v>
      </c>
      <c r="E6" s="10">
        <v>200</v>
      </c>
    </row>
    <row r="7" spans="1:5" x14ac:dyDescent="0.3">
      <c r="A7">
        <v>0.98</v>
      </c>
      <c r="B7" s="25">
        <v>0.50150700000000004</v>
      </c>
      <c r="C7" s="25">
        <v>7.6178200000000001E-2</v>
      </c>
      <c r="D7" s="5">
        <v>191.31409090909094</v>
      </c>
      <c r="E7" s="10">
        <v>200</v>
      </c>
    </row>
    <row r="8" spans="1:5" x14ac:dyDescent="0.3">
      <c r="A8" s="1" t="s">
        <v>4</v>
      </c>
      <c r="B8" s="25">
        <v>0.603078</v>
      </c>
      <c r="C8" s="25">
        <v>7.7765299999999996E-2</v>
      </c>
      <c r="D8" s="5">
        <v>194.92113636363635</v>
      </c>
      <c r="E8" s="10">
        <v>200</v>
      </c>
    </row>
    <row r="9" spans="1:5" x14ac:dyDescent="0.3">
      <c r="A9" s="10" t="s">
        <v>62</v>
      </c>
      <c r="B9" s="25">
        <v>0.70464899999999997</v>
      </c>
      <c r="C9" s="25">
        <v>7.9352300000000001E-2</v>
      </c>
      <c r="D9" s="5">
        <v>198.52795454545452</v>
      </c>
      <c r="E9" s="10">
        <v>200</v>
      </c>
    </row>
    <row r="10" spans="1:5" x14ac:dyDescent="0.3">
      <c r="B10" s="25">
        <v>0.90461599999999998</v>
      </c>
      <c r="C10" s="25">
        <v>8.0939399999999995E-2</v>
      </c>
      <c r="D10" s="5">
        <v>202.13500000000002</v>
      </c>
      <c r="E10" s="10">
        <v>200</v>
      </c>
    </row>
    <row r="11" spans="1:5" x14ac:dyDescent="0.3">
      <c r="A11" s="1" t="s">
        <v>27</v>
      </c>
      <c r="B11" s="25">
        <v>1.10141</v>
      </c>
      <c r="C11" s="25">
        <v>8.25264E-2</v>
      </c>
      <c r="D11" s="5">
        <v>205.74181818181819</v>
      </c>
      <c r="E11" s="10">
        <v>200</v>
      </c>
    </row>
    <row r="12" spans="1:5" x14ac:dyDescent="0.3">
      <c r="A12">
        <v>8</v>
      </c>
      <c r="B12" s="25">
        <v>1.30138</v>
      </c>
      <c r="C12" s="25">
        <v>8.4113499999999994E-2</v>
      </c>
      <c r="D12" s="5">
        <v>209.3488636363636</v>
      </c>
      <c r="E12" s="10">
        <v>200</v>
      </c>
    </row>
    <row r="13" spans="1:5" x14ac:dyDescent="0.3">
      <c r="B13" s="25">
        <v>1.50135</v>
      </c>
      <c r="C13" s="25">
        <v>8.5700499999999999E-2</v>
      </c>
      <c r="D13" s="5">
        <v>212.9556818181818</v>
      </c>
      <c r="E13" s="10">
        <v>200</v>
      </c>
    </row>
    <row r="14" spans="1:5" x14ac:dyDescent="0.3">
      <c r="A14" t="s">
        <v>32</v>
      </c>
      <c r="B14" s="25">
        <v>1.7013100000000001</v>
      </c>
      <c r="C14" s="25">
        <v>8.7287500000000004E-2</v>
      </c>
      <c r="D14" s="5">
        <v>216.56249999999997</v>
      </c>
      <c r="E14" s="10">
        <v>200</v>
      </c>
    </row>
    <row r="15" spans="1:5" x14ac:dyDescent="0.3">
      <c r="A15" t="s">
        <v>33</v>
      </c>
      <c r="B15" s="25">
        <v>1.9012800000000001</v>
      </c>
      <c r="C15" s="25">
        <v>8.8874599999999998E-2</v>
      </c>
      <c r="D15" s="5">
        <v>220.16954545454547</v>
      </c>
      <c r="E15" s="10">
        <v>200</v>
      </c>
    </row>
    <row r="16" spans="1:5" x14ac:dyDescent="0.3">
      <c r="B16" s="25">
        <v>2.1044200000000002</v>
      </c>
      <c r="C16" s="25">
        <v>9.0461600000000003E-2</v>
      </c>
      <c r="D16" s="5">
        <v>223.77636363636367</v>
      </c>
      <c r="E16" s="10">
        <v>200</v>
      </c>
    </row>
    <row r="17" spans="2:5" x14ac:dyDescent="0.3">
      <c r="B17" s="25">
        <v>2.3075700000000001</v>
      </c>
      <c r="C17" s="25">
        <v>9.3635700000000002E-2</v>
      </c>
      <c r="D17" s="5">
        <v>230.99022727272725</v>
      </c>
      <c r="E17" s="10">
        <v>200</v>
      </c>
    </row>
    <row r="18" spans="2:5" x14ac:dyDescent="0.3">
      <c r="B18" s="25">
        <v>2.4011999999999998</v>
      </c>
      <c r="C18" s="25">
        <v>9.5222799999999996E-2</v>
      </c>
      <c r="D18" s="5">
        <v>234.59727272727272</v>
      </c>
      <c r="E18" s="10">
        <v>200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E3BE0-63CD-47C5-9EBB-A4408779A055}">
  <dimension ref="A1:CU47"/>
  <sheetViews>
    <sheetView topLeftCell="F1" zoomScale="40" zoomScaleNormal="40" workbookViewId="0">
      <selection sqref="A1:E41"/>
    </sheetView>
  </sheetViews>
  <sheetFormatPr defaultRowHeight="14" x14ac:dyDescent="0.3"/>
  <cols>
    <col min="1" max="1" width="64.58203125" customWidth="1"/>
    <col min="2" max="2" width="21.9140625" customWidth="1"/>
    <col min="3" max="3" width="26.1640625" customWidth="1"/>
    <col min="4" max="4" width="21.1640625" customWidth="1"/>
    <col min="5" max="5" width="22.6640625" customWidth="1"/>
    <col min="6" max="6" width="17.33203125" customWidth="1"/>
  </cols>
  <sheetData>
    <row r="1" spans="1:5" s="1" customFormat="1" x14ac:dyDescent="0.3">
      <c r="A1" s="1" t="s">
        <v>0</v>
      </c>
      <c r="B1" s="15" t="s">
        <v>3</v>
      </c>
      <c r="C1" s="15" t="s">
        <v>19</v>
      </c>
      <c r="D1" s="15" t="s">
        <v>29</v>
      </c>
      <c r="E1" s="15" t="s">
        <v>31</v>
      </c>
    </row>
    <row r="2" spans="1:5" x14ac:dyDescent="0.3">
      <c r="A2">
        <v>440</v>
      </c>
      <c r="B2" s="22">
        <v>0.101019</v>
      </c>
      <c r="C2" s="22">
        <v>2.6496800000000001E-2</v>
      </c>
      <c r="D2" s="5" cm="1">
        <f t="array" ref="D2:D11">(C2:C11+A12/1000)/A2*1000000</f>
        <v>80.674545454545452</v>
      </c>
      <c r="E2" s="10">
        <v>135</v>
      </c>
    </row>
    <row r="3" spans="1:5" x14ac:dyDescent="0.3">
      <c r="A3" s="1" t="s">
        <v>1</v>
      </c>
      <c r="B3" s="22">
        <v>0.200382</v>
      </c>
      <c r="C3" s="22">
        <v>3.8089100000000001E-2</v>
      </c>
      <c r="D3" s="5">
        <v>107.02068181818181</v>
      </c>
      <c r="E3" s="10">
        <v>135</v>
      </c>
    </row>
    <row r="4" spans="1:5" x14ac:dyDescent="0.3">
      <c r="A4" t="s">
        <v>25</v>
      </c>
      <c r="B4" s="22">
        <v>0.30305700000000002</v>
      </c>
      <c r="C4" s="22">
        <v>4.30573E-2</v>
      </c>
      <c r="D4" s="5">
        <v>118.31204545454545</v>
      </c>
      <c r="E4" s="10">
        <v>135</v>
      </c>
    </row>
    <row r="5" spans="1:5" x14ac:dyDescent="0.3">
      <c r="A5" s="10">
        <v>135</v>
      </c>
      <c r="B5" s="22">
        <v>0.40076400000000001</v>
      </c>
      <c r="C5" s="22">
        <v>4.4713299999999997E-2</v>
      </c>
      <c r="D5" s="5">
        <v>122.07568181818183</v>
      </c>
      <c r="E5" s="10">
        <v>135</v>
      </c>
    </row>
    <row r="6" spans="1:5" x14ac:dyDescent="0.3">
      <c r="A6" s="1" t="s">
        <v>20</v>
      </c>
      <c r="B6" s="22">
        <v>0.60114599999999996</v>
      </c>
      <c r="C6" s="22">
        <v>4.6369399999999998E-2</v>
      </c>
      <c r="D6" s="5">
        <v>125.83954545454544</v>
      </c>
      <c r="E6" s="10">
        <v>135</v>
      </c>
    </row>
    <row r="7" spans="1:5" x14ac:dyDescent="0.3">
      <c r="A7">
        <v>0.81</v>
      </c>
      <c r="B7" s="22">
        <v>0.90254599999999996</v>
      </c>
      <c r="C7" s="22">
        <v>4.9681500000000003E-2</v>
      </c>
      <c r="D7" s="5">
        <v>133.36704545454546</v>
      </c>
      <c r="E7" s="10">
        <v>135</v>
      </c>
    </row>
    <row r="8" spans="1:5" x14ac:dyDescent="0.3">
      <c r="A8" s="1" t="s">
        <v>4</v>
      </c>
      <c r="B8" s="22">
        <v>1.10127</v>
      </c>
      <c r="C8" s="22">
        <v>5.1337500000000001E-2</v>
      </c>
      <c r="D8" s="5">
        <v>137.13068181818181</v>
      </c>
      <c r="E8" s="10">
        <v>135</v>
      </c>
    </row>
    <row r="9" spans="1:5" x14ac:dyDescent="0.3">
      <c r="A9" s="10" t="s">
        <v>60</v>
      </c>
      <c r="B9" s="22">
        <v>1.50038</v>
      </c>
      <c r="C9" s="22">
        <v>5.2993499999999999E-2</v>
      </c>
      <c r="D9" s="5">
        <v>140.89431818181819</v>
      </c>
      <c r="E9" s="10">
        <v>135</v>
      </c>
    </row>
    <row r="10" spans="1:5" x14ac:dyDescent="0.3">
      <c r="B10" s="22">
        <v>1.9011400000000001</v>
      </c>
      <c r="C10" s="22">
        <v>5.46496E-2</v>
      </c>
      <c r="D10" s="5">
        <v>144.65818181818184</v>
      </c>
      <c r="E10" s="10">
        <v>135</v>
      </c>
    </row>
    <row r="11" spans="1:5" x14ac:dyDescent="0.3">
      <c r="A11" s="1" t="s">
        <v>27</v>
      </c>
      <c r="B11" s="22">
        <v>2.3002500000000001</v>
      </c>
      <c r="C11" s="22">
        <v>5.6305599999999997E-2</v>
      </c>
      <c r="D11" s="5">
        <v>148.42181818181817</v>
      </c>
      <c r="E11" s="10">
        <v>135</v>
      </c>
    </row>
    <row r="12" spans="1:5" x14ac:dyDescent="0.3">
      <c r="A12">
        <v>9</v>
      </c>
      <c r="B12" s="13"/>
      <c r="C12" s="13"/>
      <c r="D12" s="5"/>
      <c r="E12" s="10"/>
    </row>
    <row r="13" spans="1:5" x14ac:dyDescent="0.3">
      <c r="B13" s="13"/>
      <c r="C13" s="13"/>
      <c r="D13" s="5"/>
      <c r="E13" s="10"/>
    </row>
    <row r="14" spans="1:5" x14ac:dyDescent="0.3">
      <c r="A14" t="s">
        <v>32</v>
      </c>
      <c r="B14" s="13"/>
      <c r="C14" s="13"/>
      <c r="D14" s="5"/>
      <c r="E14" s="10"/>
    </row>
    <row r="15" spans="1:5" x14ac:dyDescent="0.3">
      <c r="A15" t="s">
        <v>33</v>
      </c>
      <c r="B15" s="13"/>
      <c r="C15" s="13"/>
      <c r="D15" s="5"/>
      <c r="E15" s="10"/>
    </row>
    <row r="16" spans="1:5" x14ac:dyDescent="0.3">
      <c r="B16" s="13"/>
      <c r="C16" s="13"/>
      <c r="D16" s="5"/>
      <c r="E16" s="10"/>
    </row>
    <row r="17" spans="1:99" x14ac:dyDescent="0.3">
      <c r="B17" s="13"/>
      <c r="C17" s="13"/>
      <c r="D17" s="5"/>
      <c r="E17" s="10"/>
      <c r="AI17" t="s">
        <v>23</v>
      </c>
    </row>
    <row r="18" spans="1:99" x14ac:dyDescent="0.3">
      <c r="B18" s="13"/>
      <c r="C18" s="13"/>
      <c r="D18" s="5"/>
      <c r="E18" s="10"/>
    </row>
    <row r="19" spans="1:99" x14ac:dyDescent="0.3">
      <c r="A19" s="12"/>
      <c r="B19" s="14" t="s">
        <v>3</v>
      </c>
      <c r="C19" s="14" t="s">
        <v>19</v>
      </c>
      <c r="D19" s="14" t="s">
        <v>28</v>
      </c>
      <c r="E19" s="14" t="s">
        <v>30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</row>
    <row r="20" spans="1:99" x14ac:dyDescent="0.3">
      <c r="B20" s="22">
        <v>0.100853</v>
      </c>
      <c r="C20" s="22">
        <v>7.1292900000000006E-2</v>
      </c>
      <c r="D20" s="4" cm="1">
        <f t="array" ref="D20:D41">(C20:C41)/440*1000000</f>
        <v>162.02931818181818</v>
      </c>
      <c r="E20" s="10">
        <v>542</v>
      </c>
    </row>
    <row r="21" spans="1:99" x14ac:dyDescent="0.3">
      <c r="A21" s="1" t="s">
        <v>0</v>
      </c>
      <c r="B21" s="22">
        <v>0.20344599999999999</v>
      </c>
      <c r="C21" s="22">
        <v>0.13563</v>
      </c>
      <c r="D21" s="4">
        <v>308.25</v>
      </c>
      <c r="E21" s="10">
        <v>542</v>
      </c>
    </row>
    <row r="22" spans="1:99" x14ac:dyDescent="0.3">
      <c r="A22">
        <v>440</v>
      </c>
      <c r="B22" s="22">
        <v>0.30603799999999998</v>
      </c>
      <c r="C22" s="22">
        <v>0.17736299999999999</v>
      </c>
      <c r="D22" s="4">
        <v>403.0977272727273</v>
      </c>
      <c r="E22" s="10">
        <v>542</v>
      </c>
    </row>
    <row r="23" spans="1:99" x14ac:dyDescent="0.3">
      <c r="A23" s="1" t="s">
        <v>1</v>
      </c>
      <c r="B23" s="22">
        <v>0.40341300000000002</v>
      </c>
      <c r="C23" s="22">
        <v>0.20344599999999999</v>
      </c>
      <c r="D23" s="4">
        <v>462.37727272727273</v>
      </c>
      <c r="E23" s="10">
        <v>542</v>
      </c>
    </row>
    <row r="24" spans="1:99" x14ac:dyDescent="0.3">
      <c r="A24" t="s">
        <v>26</v>
      </c>
      <c r="B24" s="22">
        <v>0.50078900000000004</v>
      </c>
      <c r="C24" s="22">
        <v>0.21735599999999999</v>
      </c>
      <c r="D24" s="4">
        <v>493.99090909090904</v>
      </c>
      <c r="E24" s="10">
        <v>542</v>
      </c>
    </row>
    <row r="25" spans="1:99" x14ac:dyDescent="0.3">
      <c r="A25" s="10">
        <v>542</v>
      </c>
      <c r="B25" s="22">
        <v>0.60511999999999999</v>
      </c>
      <c r="C25" s="22">
        <v>0.22257299999999999</v>
      </c>
      <c r="D25" s="4">
        <v>505.8477272727273</v>
      </c>
      <c r="E25" s="10">
        <v>542</v>
      </c>
    </row>
    <row r="26" spans="1:99" x14ac:dyDescent="0.3">
      <c r="A26" s="1" t="s">
        <v>20</v>
      </c>
      <c r="B26" s="22">
        <v>0.70075699999999996</v>
      </c>
      <c r="C26" s="22">
        <v>0.226051</v>
      </c>
      <c r="D26" s="4">
        <v>513.75227272727273</v>
      </c>
      <c r="E26" s="10">
        <v>542</v>
      </c>
    </row>
    <row r="27" spans="1:99" x14ac:dyDescent="0.3">
      <c r="A27">
        <v>1.248</v>
      </c>
      <c r="B27" s="22">
        <v>0.80334899999999998</v>
      </c>
      <c r="C27" s="22">
        <v>0.22778899999999999</v>
      </c>
      <c r="D27" s="4">
        <v>517.70227272727277</v>
      </c>
      <c r="E27" s="10">
        <v>542</v>
      </c>
    </row>
    <row r="28" spans="1:99" x14ac:dyDescent="0.3">
      <c r="A28" s="1" t="s">
        <v>4</v>
      </c>
      <c r="B28" s="22">
        <v>0.90246400000000004</v>
      </c>
      <c r="C28" s="22">
        <v>0.22952800000000001</v>
      </c>
      <c r="D28" s="4">
        <v>521.65454545454543</v>
      </c>
      <c r="E28" s="10">
        <v>542</v>
      </c>
    </row>
    <row r="29" spans="1:99" s="12" customFormat="1" x14ac:dyDescent="0.3">
      <c r="A29" s="10" t="s">
        <v>61</v>
      </c>
      <c r="B29" s="22">
        <v>1.0050600000000001</v>
      </c>
      <c r="C29" s="22">
        <v>0.23474500000000001</v>
      </c>
      <c r="D29" s="4">
        <v>533.51136363636363</v>
      </c>
      <c r="E29" s="10">
        <v>542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</row>
    <row r="30" spans="1:99" x14ac:dyDescent="0.3">
      <c r="B30" s="22">
        <v>1.10243</v>
      </c>
      <c r="C30" s="22">
        <v>0.23474500000000001</v>
      </c>
      <c r="D30" s="4">
        <v>533.51136363636363</v>
      </c>
      <c r="E30" s="10">
        <v>542</v>
      </c>
    </row>
    <row r="31" spans="1:99" x14ac:dyDescent="0.3">
      <c r="B31" s="22">
        <v>1.20502</v>
      </c>
      <c r="C31" s="22">
        <v>0.236484</v>
      </c>
      <c r="D31" s="4">
        <v>537.46363636363628</v>
      </c>
      <c r="E31" s="10">
        <v>542</v>
      </c>
    </row>
    <row r="32" spans="1:99" x14ac:dyDescent="0.3">
      <c r="B32" s="22">
        <v>1.3024</v>
      </c>
      <c r="C32" s="22">
        <v>0.23822299999999999</v>
      </c>
      <c r="D32" s="4">
        <v>541.41590909090905</v>
      </c>
      <c r="E32" s="10">
        <v>542</v>
      </c>
    </row>
    <row r="33" spans="2:5" x14ac:dyDescent="0.3">
      <c r="B33" s="22">
        <v>1.4032500000000001</v>
      </c>
      <c r="C33" s="22">
        <v>0.23996100000000001</v>
      </c>
      <c r="D33" s="4">
        <v>545.3659090909091</v>
      </c>
      <c r="E33" s="10">
        <v>542</v>
      </c>
    </row>
    <row r="34" spans="2:5" x14ac:dyDescent="0.3">
      <c r="B34" s="22">
        <v>1.5006299999999999</v>
      </c>
      <c r="C34" s="22">
        <v>0.23996100000000001</v>
      </c>
      <c r="D34" s="4">
        <v>545.3659090909091</v>
      </c>
      <c r="E34" s="10">
        <v>542</v>
      </c>
    </row>
    <row r="35" spans="2:5" x14ac:dyDescent="0.3">
      <c r="B35" s="22">
        <v>1.6049599999999999</v>
      </c>
      <c r="C35" s="22">
        <v>0.2417</v>
      </c>
      <c r="D35" s="4">
        <v>549.31818181818187</v>
      </c>
      <c r="E35" s="10">
        <v>542</v>
      </c>
    </row>
    <row r="36" spans="2:5" x14ac:dyDescent="0.3">
      <c r="B36" s="22">
        <v>1.70407</v>
      </c>
      <c r="C36" s="22">
        <v>0.2417</v>
      </c>
      <c r="D36" s="4">
        <v>549.31818181818187</v>
      </c>
      <c r="E36" s="10">
        <v>542</v>
      </c>
    </row>
    <row r="37" spans="2:5" x14ac:dyDescent="0.3">
      <c r="B37" s="22">
        <v>1.8031900000000001</v>
      </c>
      <c r="C37" s="22">
        <v>0.24343899999999999</v>
      </c>
      <c r="D37" s="4">
        <v>553.27045454545453</v>
      </c>
      <c r="E37" s="10">
        <v>542</v>
      </c>
    </row>
    <row r="38" spans="2:5" x14ac:dyDescent="0.3">
      <c r="B38" s="22">
        <v>1.9023000000000001</v>
      </c>
      <c r="C38" s="22">
        <v>0.24343899999999999</v>
      </c>
      <c r="D38" s="4">
        <v>553.27045454545453</v>
      </c>
      <c r="E38" s="10">
        <v>542</v>
      </c>
    </row>
    <row r="39" spans="2:5" x14ac:dyDescent="0.3">
      <c r="B39" s="22">
        <v>2.0066299999999999</v>
      </c>
      <c r="C39" s="22">
        <v>0.24517800000000001</v>
      </c>
      <c r="D39" s="4">
        <v>557.2227272727273</v>
      </c>
      <c r="E39" s="10">
        <v>542</v>
      </c>
    </row>
    <row r="40" spans="2:5" x14ac:dyDescent="0.3">
      <c r="B40" s="22">
        <v>2.1022699999999999</v>
      </c>
      <c r="C40" s="22">
        <v>0.24517800000000001</v>
      </c>
      <c r="D40" s="4">
        <v>557.2227272727273</v>
      </c>
      <c r="E40" s="10">
        <v>542</v>
      </c>
    </row>
    <row r="41" spans="2:5" x14ac:dyDescent="0.3">
      <c r="B41" s="22">
        <v>2.2065999999999999</v>
      </c>
      <c r="C41" s="22">
        <v>0.246917</v>
      </c>
      <c r="D41" s="4">
        <v>561.17500000000007</v>
      </c>
      <c r="E41" s="10">
        <v>542</v>
      </c>
    </row>
    <row r="47" spans="2:5" x14ac:dyDescent="0.3">
      <c r="D47" t="s">
        <v>24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4BE26-7F1B-4DCB-A600-49B91721A2A2}">
  <dimension ref="A1:E46"/>
  <sheetViews>
    <sheetView zoomScale="70" zoomScaleNormal="70" workbookViewId="0">
      <selection activeCell="B2" sqref="B2:E18"/>
    </sheetView>
  </sheetViews>
  <sheetFormatPr defaultRowHeight="14" x14ac:dyDescent="0.3"/>
  <cols>
    <col min="1" max="1" width="35.58203125" customWidth="1"/>
    <col min="2" max="2" width="17" customWidth="1"/>
    <col min="3" max="3" width="16.58203125" customWidth="1"/>
    <col min="4" max="4" width="25.4140625" customWidth="1"/>
    <col min="5" max="5" width="21.5" customWidth="1"/>
  </cols>
  <sheetData>
    <row r="1" spans="1:5" x14ac:dyDescent="0.3">
      <c r="A1" s="1" t="s">
        <v>0</v>
      </c>
      <c r="B1" s="15" t="s">
        <v>3</v>
      </c>
      <c r="C1" s="15" t="s">
        <v>19</v>
      </c>
      <c r="D1" s="15" t="s">
        <v>68</v>
      </c>
      <c r="E1" s="15" t="s">
        <v>57</v>
      </c>
    </row>
    <row r="2" spans="1:5" x14ac:dyDescent="0.3">
      <c r="A2">
        <v>470</v>
      </c>
      <c r="B2" s="25">
        <v>0.103158</v>
      </c>
      <c r="C2" s="25">
        <v>3.6502100000000003E-2</v>
      </c>
      <c r="D2" s="5" cm="1">
        <f t="array" ref="D2:D18">(C2:C18+A12/1000)/A2*1000000</f>
        <v>107.45127659574467</v>
      </c>
      <c r="E2" s="10">
        <v>200</v>
      </c>
    </row>
    <row r="3" spans="1:5" x14ac:dyDescent="0.3">
      <c r="A3" s="1" t="s">
        <v>1</v>
      </c>
      <c r="B3" s="25">
        <v>0.20155500000000001</v>
      </c>
      <c r="C3" s="25">
        <v>6.0307800000000002E-2</v>
      </c>
      <c r="D3" s="5">
        <v>158.10170212765959</v>
      </c>
      <c r="E3" s="10">
        <v>200</v>
      </c>
    </row>
    <row r="4" spans="1:5" x14ac:dyDescent="0.3">
      <c r="A4">
        <v>200</v>
      </c>
      <c r="B4" s="25">
        <v>0.30471300000000001</v>
      </c>
      <c r="C4" s="25">
        <v>6.9242999999999999E-2</v>
      </c>
      <c r="D4" s="5">
        <v>177.11276595744678</v>
      </c>
      <c r="E4" s="10">
        <v>200</v>
      </c>
    </row>
    <row r="5" spans="1:5" x14ac:dyDescent="0.3">
      <c r="A5" s="10"/>
      <c r="B5" s="26">
        <v>0.35232400000000003</v>
      </c>
      <c r="C5" s="25">
        <v>7.3004100000000002E-2</v>
      </c>
      <c r="D5" s="5">
        <v>185.11510638297872</v>
      </c>
      <c r="E5" s="10">
        <v>200</v>
      </c>
    </row>
    <row r="6" spans="1:5" x14ac:dyDescent="0.3">
      <c r="A6" s="1" t="s">
        <v>20</v>
      </c>
      <c r="B6" s="25">
        <v>0.40311000000000002</v>
      </c>
      <c r="C6" s="25">
        <v>7.4591199999999996E-2</v>
      </c>
      <c r="D6" s="5">
        <v>188.49191489361704</v>
      </c>
      <c r="E6" s="10">
        <v>200</v>
      </c>
    </row>
    <row r="7" spans="1:5" x14ac:dyDescent="0.3">
      <c r="A7">
        <v>0.81</v>
      </c>
      <c r="B7" s="25">
        <v>0.50150700000000004</v>
      </c>
      <c r="C7" s="25">
        <v>7.6178200000000001E-2</v>
      </c>
      <c r="D7" s="5">
        <v>191.86851063829789</v>
      </c>
      <c r="E7" s="10">
        <v>200</v>
      </c>
    </row>
    <row r="8" spans="1:5" x14ac:dyDescent="0.3">
      <c r="A8" s="1" t="s">
        <v>4</v>
      </c>
      <c r="B8" s="25">
        <v>0.603078</v>
      </c>
      <c r="C8" s="25">
        <v>7.7765299999999996E-2</v>
      </c>
      <c r="D8" s="5">
        <v>195.24531914893615</v>
      </c>
      <c r="E8" s="10">
        <v>200</v>
      </c>
    </row>
    <row r="9" spans="1:5" x14ac:dyDescent="0.3">
      <c r="A9" s="10" t="s">
        <v>60</v>
      </c>
      <c r="B9" s="25">
        <v>0.70464899999999997</v>
      </c>
      <c r="C9" s="25">
        <v>7.9352300000000001E-2</v>
      </c>
      <c r="D9" s="5">
        <v>198.621914893617</v>
      </c>
      <c r="E9" s="10">
        <v>200</v>
      </c>
    </row>
    <row r="10" spans="1:5" x14ac:dyDescent="0.3">
      <c r="B10" s="25">
        <v>0.90461599999999998</v>
      </c>
      <c r="C10" s="25">
        <v>8.0939399999999995E-2</v>
      </c>
      <c r="D10" s="5">
        <v>201.99872340425532</v>
      </c>
      <c r="E10" s="10">
        <v>200</v>
      </c>
    </row>
    <row r="11" spans="1:5" x14ac:dyDescent="0.3">
      <c r="A11" s="1" t="s">
        <v>27</v>
      </c>
      <c r="B11" s="25">
        <v>1.10141</v>
      </c>
      <c r="C11" s="25">
        <v>8.25264E-2</v>
      </c>
      <c r="D11" s="5">
        <v>205.37531914893617</v>
      </c>
      <c r="E11" s="10">
        <v>200</v>
      </c>
    </row>
    <row r="12" spans="1:5" x14ac:dyDescent="0.3">
      <c r="A12">
        <v>14</v>
      </c>
      <c r="B12" s="25">
        <v>1.30138</v>
      </c>
      <c r="C12" s="25">
        <v>8.4113499999999994E-2</v>
      </c>
      <c r="D12" s="5">
        <v>208.75212765957446</v>
      </c>
      <c r="E12" s="10">
        <v>200</v>
      </c>
    </row>
    <row r="13" spans="1:5" x14ac:dyDescent="0.3">
      <c r="B13" s="25">
        <v>1.50135</v>
      </c>
      <c r="C13" s="25">
        <v>8.5700499999999999E-2</v>
      </c>
      <c r="D13" s="5">
        <v>212.12872340425531</v>
      </c>
      <c r="E13" s="10">
        <v>200</v>
      </c>
    </row>
    <row r="14" spans="1:5" x14ac:dyDescent="0.3">
      <c r="B14" s="25">
        <v>1.7013100000000001</v>
      </c>
      <c r="C14" s="25">
        <v>8.7287500000000004E-2</v>
      </c>
      <c r="D14" s="5">
        <v>215.50531914893617</v>
      </c>
      <c r="E14" s="10">
        <v>200</v>
      </c>
    </row>
    <row r="15" spans="1:5" x14ac:dyDescent="0.3">
      <c r="B15" s="25">
        <v>1.9012800000000001</v>
      </c>
      <c r="C15" s="25">
        <v>8.8874599999999998E-2</v>
      </c>
      <c r="D15" s="5">
        <v>218.88212765957445</v>
      </c>
      <c r="E15" s="10">
        <v>200</v>
      </c>
    </row>
    <row r="16" spans="1:5" x14ac:dyDescent="0.3">
      <c r="B16" s="25">
        <v>2.1044200000000002</v>
      </c>
      <c r="C16" s="25">
        <v>9.0461600000000003E-2</v>
      </c>
      <c r="D16" s="5">
        <v>222.25872340425533</v>
      </c>
      <c r="E16" s="10">
        <v>200</v>
      </c>
    </row>
    <row r="17" spans="1:5" x14ac:dyDescent="0.3">
      <c r="B17" s="25">
        <v>2.3075700000000001</v>
      </c>
      <c r="C17" s="25">
        <v>9.3635700000000002E-2</v>
      </c>
      <c r="D17" s="5">
        <v>229.01212765957447</v>
      </c>
      <c r="E17" s="10">
        <v>200</v>
      </c>
    </row>
    <row r="18" spans="1:5" x14ac:dyDescent="0.3">
      <c r="B18" s="25">
        <v>2.4011999999999998</v>
      </c>
      <c r="C18" s="25">
        <v>9.5222799999999996E-2</v>
      </c>
      <c r="D18" s="5">
        <v>232.38893617021276</v>
      </c>
      <c r="E18" s="10">
        <v>200</v>
      </c>
    </row>
    <row r="19" spans="1:5" x14ac:dyDescent="0.3">
      <c r="A19" t="s">
        <v>32</v>
      </c>
      <c r="B19" s="13"/>
      <c r="C19" s="13"/>
      <c r="D19" s="5"/>
      <c r="E19" s="10"/>
    </row>
    <row r="20" spans="1:5" x14ac:dyDescent="0.3">
      <c r="A20" t="s">
        <v>33</v>
      </c>
      <c r="B20" s="13"/>
      <c r="C20" s="13"/>
      <c r="D20" s="5"/>
      <c r="E20" s="10"/>
    </row>
    <row r="21" spans="1:5" x14ac:dyDescent="0.3">
      <c r="B21" s="13"/>
      <c r="C21" s="13"/>
      <c r="D21" s="5"/>
      <c r="E21" s="10"/>
    </row>
    <row r="22" spans="1:5" x14ac:dyDescent="0.3">
      <c r="B22" s="13"/>
      <c r="C22" s="13"/>
      <c r="D22" s="5"/>
      <c r="E22" s="10"/>
    </row>
    <row r="23" spans="1:5" x14ac:dyDescent="0.3">
      <c r="B23" s="13"/>
      <c r="C23" s="13"/>
      <c r="D23" s="5"/>
      <c r="E23" s="10"/>
    </row>
    <row r="24" spans="1:5" x14ac:dyDescent="0.3">
      <c r="A24" s="12"/>
      <c r="B24" s="14" t="s">
        <v>3</v>
      </c>
      <c r="C24" s="14" t="s">
        <v>19</v>
      </c>
      <c r="D24" s="14" t="s">
        <v>70</v>
      </c>
      <c r="E24" s="14" t="s">
        <v>69</v>
      </c>
    </row>
    <row r="25" spans="1:5" x14ac:dyDescent="0.3">
      <c r="B25" s="25">
        <v>0.103158</v>
      </c>
      <c r="C25" s="25">
        <v>9.0461600000000003E-2</v>
      </c>
      <c r="D25" s="4" cm="1">
        <f t="array" ref="D25:D40">(C25:C40+5/1000)/470*1000000</f>
        <v>203.10978723404256</v>
      </c>
      <c r="E25" s="10">
        <v>800</v>
      </c>
    </row>
    <row r="26" spans="1:5" x14ac:dyDescent="0.3">
      <c r="A26" s="1" t="s">
        <v>0</v>
      </c>
      <c r="B26" s="25">
        <v>0.20314199999999999</v>
      </c>
      <c r="C26" s="25">
        <v>0.17774899999999999</v>
      </c>
      <c r="D26" s="4">
        <v>388.8276595744681</v>
      </c>
      <c r="E26" s="10">
        <v>800</v>
      </c>
    </row>
    <row r="27" spans="1:5" x14ac:dyDescent="0.3">
      <c r="A27">
        <v>470</v>
      </c>
      <c r="B27" s="25">
        <v>0.301539</v>
      </c>
      <c r="C27" s="25">
        <v>0.24281800000000001</v>
      </c>
      <c r="D27" s="4">
        <v>527.27234042553187</v>
      </c>
      <c r="E27" s="10">
        <v>800</v>
      </c>
    </row>
    <row r="28" spans="1:5" x14ac:dyDescent="0.3">
      <c r="A28" s="1" t="s">
        <v>1</v>
      </c>
      <c r="B28" s="25">
        <v>0.40152300000000002</v>
      </c>
      <c r="C28" s="25">
        <v>0.29201700000000003</v>
      </c>
      <c r="D28" s="4">
        <v>631.95106382978736</v>
      </c>
      <c r="E28" s="10">
        <v>800</v>
      </c>
    </row>
    <row r="29" spans="1:5" x14ac:dyDescent="0.3">
      <c r="A29">
        <v>800</v>
      </c>
      <c r="B29" s="25">
        <v>0.50150700000000004</v>
      </c>
      <c r="C29" s="25">
        <v>0.32375700000000002</v>
      </c>
      <c r="D29" s="4">
        <v>699.48297872340424</v>
      </c>
      <c r="E29" s="10">
        <v>800</v>
      </c>
    </row>
    <row r="30" spans="1:5" x14ac:dyDescent="0.3">
      <c r="A30" s="10"/>
      <c r="B30" s="25">
        <v>0.60625200000000001</v>
      </c>
      <c r="C30" s="25">
        <v>0.344389</v>
      </c>
      <c r="D30" s="4">
        <v>743.38085106382982</v>
      </c>
      <c r="E30" s="10">
        <v>800</v>
      </c>
    </row>
    <row r="31" spans="1:5" x14ac:dyDescent="0.3">
      <c r="A31" s="1" t="s">
        <v>20</v>
      </c>
      <c r="B31" s="25">
        <v>0.70147400000000004</v>
      </c>
      <c r="C31" s="25">
        <v>0.35232400000000003</v>
      </c>
      <c r="D31" s="4">
        <v>760.26382978723416</v>
      </c>
      <c r="E31" s="10">
        <v>800</v>
      </c>
    </row>
    <row r="32" spans="1:5" x14ac:dyDescent="0.3">
      <c r="A32">
        <v>1.248</v>
      </c>
      <c r="B32" s="25">
        <v>0.80463200000000001</v>
      </c>
      <c r="C32" s="25">
        <v>0.36026000000000002</v>
      </c>
      <c r="D32" s="4">
        <v>777.14893617021278</v>
      </c>
      <c r="E32" s="10">
        <v>800</v>
      </c>
    </row>
    <row r="33" spans="1:5" x14ac:dyDescent="0.3">
      <c r="A33" s="1" t="s">
        <v>4</v>
      </c>
      <c r="B33" s="25">
        <v>0.90302899999999997</v>
      </c>
      <c r="C33" s="25">
        <v>0.36184699999999997</v>
      </c>
      <c r="D33" s="4">
        <v>780.52553191489358</v>
      </c>
      <c r="E33" s="10">
        <v>800</v>
      </c>
    </row>
    <row r="34" spans="1:5" x14ac:dyDescent="0.3">
      <c r="A34" s="10" t="s">
        <v>61</v>
      </c>
      <c r="B34" s="25">
        <v>1.00301</v>
      </c>
      <c r="C34" s="25">
        <v>0.36660799999999999</v>
      </c>
      <c r="D34" s="4">
        <v>790.6553191489362</v>
      </c>
      <c r="E34" s="10">
        <v>800</v>
      </c>
    </row>
    <row r="35" spans="1:5" x14ac:dyDescent="0.3">
      <c r="B35" s="25">
        <v>1.103</v>
      </c>
      <c r="C35" s="25">
        <v>0.369782</v>
      </c>
      <c r="D35" s="4">
        <v>797.40851063829791</v>
      </c>
      <c r="E35" s="10">
        <v>800</v>
      </c>
    </row>
    <row r="36" spans="1:5" x14ac:dyDescent="0.3">
      <c r="B36" s="25">
        <v>1.30138</v>
      </c>
      <c r="C36" s="25">
        <v>0.37454300000000001</v>
      </c>
      <c r="D36" s="4">
        <v>807.53829787234054</v>
      </c>
      <c r="E36" s="10">
        <v>800</v>
      </c>
    </row>
    <row r="37" spans="1:5" x14ac:dyDescent="0.3">
      <c r="B37" s="25">
        <v>1.5029300000000001</v>
      </c>
      <c r="C37" s="25">
        <v>0.37771700000000002</v>
      </c>
      <c r="D37" s="4">
        <v>814.29148936170213</v>
      </c>
      <c r="E37" s="10">
        <v>800</v>
      </c>
    </row>
    <row r="38" spans="1:5" x14ac:dyDescent="0.3">
      <c r="B38" s="25">
        <v>1.7029000000000001</v>
      </c>
      <c r="C38" s="25">
        <v>0.38089099999999998</v>
      </c>
      <c r="D38" s="4">
        <v>821.04468085106384</v>
      </c>
      <c r="E38" s="10">
        <v>800</v>
      </c>
    </row>
    <row r="39" spans="1:5" x14ac:dyDescent="0.3">
      <c r="B39" s="25">
        <v>1.90604</v>
      </c>
      <c r="C39" s="25">
        <v>0.38565199999999999</v>
      </c>
      <c r="D39" s="4">
        <v>831.17446808510635</v>
      </c>
      <c r="E39" s="10">
        <v>800</v>
      </c>
    </row>
    <row r="40" spans="1:5" x14ac:dyDescent="0.3">
      <c r="B40" s="25">
        <v>2.0107900000000001</v>
      </c>
      <c r="C40" s="25">
        <v>0.38806499999999999</v>
      </c>
      <c r="D40" s="4">
        <v>836.30851063829778</v>
      </c>
      <c r="E40" s="10">
        <v>800</v>
      </c>
    </row>
    <row r="41" spans="1:5" x14ac:dyDescent="0.3">
      <c r="B41" s="22"/>
      <c r="C41" s="22"/>
      <c r="D41" s="4"/>
      <c r="E41" s="10"/>
    </row>
    <row r="42" spans="1:5" x14ac:dyDescent="0.3">
      <c r="B42" s="22"/>
      <c r="C42" s="22"/>
      <c r="D42" s="4"/>
      <c r="E42" s="10"/>
    </row>
    <row r="43" spans="1:5" x14ac:dyDescent="0.3">
      <c r="B43" s="22"/>
      <c r="C43" s="22"/>
      <c r="D43" s="4"/>
      <c r="E43" s="10"/>
    </row>
    <row r="44" spans="1:5" x14ac:dyDescent="0.3">
      <c r="B44" s="22"/>
      <c r="C44" s="22"/>
      <c r="D44" s="4"/>
      <c r="E44" s="10"/>
    </row>
    <row r="45" spans="1:5" x14ac:dyDescent="0.3">
      <c r="B45" s="22"/>
      <c r="C45" s="22"/>
      <c r="D45" s="4"/>
      <c r="E45" s="10"/>
    </row>
    <row r="46" spans="1:5" x14ac:dyDescent="0.3">
      <c r="B46" s="22"/>
      <c r="C46" s="22"/>
      <c r="D46" s="4"/>
      <c r="E46" s="10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814B0-9026-4762-A3F7-8A2131E5658E}">
  <dimension ref="A1:J47"/>
  <sheetViews>
    <sheetView zoomScale="70" zoomScaleNormal="70" workbookViewId="0">
      <selection activeCell="F25" sqref="F25"/>
    </sheetView>
  </sheetViews>
  <sheetFormatPr defaultRowHeight="14" x14ac:dyDescent="0.3"/>
  <cols>
    <col min="1" max="1" width="59.75" customWidth="1"/>
    <col min="2" max="2" width="16.08203125" customWidth="1"/>
    <col min="3" max="3" width="28.1640625" customWidth="1"/>
    <col min="4" max="4" width="32.4140625" customWidth="1"/>
    <col min="5" max="5" width="27.83203125" customWidth="1"/>
    <col min="6" max="6" width="52.4140625" customWidth="1"/>
    <col min="7" max="7" width="25.9140625" customWidth="1"/>
    <col min="8" max="8" width="28.75" customWidth="1"/>
    <col min="9" max="9" width="24.33203125" customWidth="1"/>
    <col min="10" max="10" width="31.58203125" customWidth="1"/>
  </cols>
  <sheetData>
    <row r="1" spans="1:10" x14ac:dyDescent="0.3">
      <c r="A1" s="1" t="s">
        <v>0</v>
      </c>
      <c r="B1" s="15" t="s">
        <v>3</v>
      </c>
      <c r="C1" s="15" t="s">
        <v>38</v>
      </c>
      <c r="D1" s="15" t="s">
        <v>40</v>
      </c>
      <c r="E1" s="14" t="s">
        <v>51</v>
      </c>
      <c r="F1" s="1" t="s">
        <v>0</v>
      </c>
      <c r="G1" s="17" t="s">
        <v>42</v>
      </c>
      <c r="H1" s="17" t="s">
        <v>43</v>
      </c>
      <c r="I1" s="17" t="s">
        <v>45</v>
      </c>
      <c r="J1" s="17" t="s">
        <v>59</v>
      </c>
    </row>
    <row r="2" spans="1:10" x14ac:dyDescent="0.3">
      <c r="A2" s="23">
        <v>4630</v>
      </c>
      <c r="B2" s="22">
        <v>0.102592</v>
      </c>
      <c r="C2" s="22">
        <v>0.54947699999999999</v>
      </c>
      <c r="D2" s="5" cm="1">
        <f t="array" ref="D2:D23">(C2:C23+0.0013)/A2*1000000</f>
        <v>118.9583153347732</v>
      </c>
      <c r="E2" s="10">
        <v>296</v>
      </c>
      <c r="F2" s="23">
        <v>1160</v>
      </c>
      <c r="G2" s="22">
        <v>0.100853</v>
      </c>
      <c r="H2" s="22">
        <v>0.55643200000000004</v>
      </c>
      <c r="I2" s="5" cm="1">
        <f t="array" ref="I2:I17">(H2:H17)/F2*1000000</f>
        <v>479.6827586206897</v>
      </c>
      <c r="J2" s="4">
        <v>1183</v>
      </c>
    </row>
    <row r="3" spans="1:10" x14ac:dyDescent="0.3">
      <c r="A3" s="1" t="s">
        <v>1</v>
      </c>
      <c r="B3" s="22">
        <v>0.201707</v>
      </c>
      <c r="C3" s="22">
        <v>0.93376300000000001</v>
      </c>
      <c r="D3" s="5">
        <v>201.95745140388769</v>
      </c>
      <c r="E3" s="10">
        <v>296</v>
      </c>
      <c r="F3" s="1" t="s">
        <v>4</v>
      </c>
      <c r="G3" s="22">
        <v>0.20344599999999999</v>
      </c>
      <c r="H3" s="22">
        <v>0.92680700000000005</v>
      </c>
      <c r="I3" s="5">
        <v>798.97155172413795</v>
      </c>
      <c r="J3" s="4">
        <v>1183</v>
      </c>
    </row>
    <row r="4" spans="1:10" x14ac:dyDescent="0.3">
      <c r="A4" s="11" t="s">
        <v>50</v>
      </c>
      <c r="B4" s="22">
        <v>0.30256</v>
      </c>
      <c r="C4" s="22">
        <v>1.1546000000000001</v>
      </c>
      <c r="D4" s="5">
        <v>249.65442764578839</v>
      </c>
      <c r="E4" s="10">
        <v>296</v>
      </c>
      <c r="F4" s="10" t="s">
        <v>65</v>
      </c>
      <c r="G4" s="22">
        <v>0.30256</v>
      </c>
      <c r="H4" s="22">
        <v>1.1563399999999999</v>
      </c>
      <c r="I4" s="5">
        <v>996.84482758620675</v>
      </c>
      <c r="J4" s="4">
        <v>1183</v>
      </c>
    </row>
    <row r="5" spans="1:10" x14ac:dyDescent="0.3">
      <c r="A5" s="1" t="s">
        <v>2</v>
      </c>
      <c r="B5" s="22">
        <v>0.40515200000000001</v>
      </c>
      <c r="C5" s="22">
        <v>1.24502</v>
      </c>
      <c r="D5" s="5">
        <v>269.183585313175</v>
      </c>
      <c r="E5" s="10">
        <v>296</v>
      </c>
      <c r="G5" s="22">
        <v>0.40341300000000002</v>
      </c>
      <c r="H5" s="22">
        <v>1.26241</v>
      </c>
      <c r="I5" s="5">
        <v>1088.2844827586207</v>
      </c>
      <c r="J5" s="4">
        <v>1183</v>
      </c>
    </row>
    <row r="6" spans="1:10" x14ac:dyDescent="0.3">
      <c r="A6">
        <v>1.081</v>
      </c>
      <c r="B6" s="22">
        <v>0.50078900000000004</v>
      </c>
      <c r="C6" s="22">
        <v>1.28501</v>
      </c>
      <c r="D6" s="5">
        <v>277.82073434125272</v>
      </c>
      <c r="E6" s="10">
        <v>296</v>
      </c>
      <c r="G6" s="22">
        <v>0.50426700000000002</v>
      </c>
      <c r="H6" s="22">
        <v>1.3024</v>
      </c>
      <c r="I6" s="5">
        <v>1122.7586206896551</v>
      </c>
      <c r="J6" s="4">
        <v>1183</v>
      </c>
    </row>
    <row r="7" spans="1:10" x14ac:dyDescent="0.3">
      <c r="A7" s="1" t="s">
        <v>4</v>
      </c>
      <c r="B7" s="22">
        <v>0.60685900000000004</v>
      </c>
      <c r="C7" s="22">
        <v>1.30762</v>
      </c>
      <c r="D7" s="5">
        <v>282.70410367170632</v>
      </c>
      <c r="E7" s="10">
        <v>296</v>
      </c>
      <c r="G7" s="22">
        <v>0.60859799999999997</v>
      </c>
      <c r="H7" s="22">
        <v>1.3232699999999999</v>
      </c>
      <c r="I7" s="5">
        <v>1140.75</v>
      </c>
      <c r="J7" s="4">
        <v>1183</v>
      </c>
    </row>
    <row r="8" spans="1:10" x14ac:dyDescent="0.3">
      <c r="A8" s="10" t="s">
        <v>63</v>
      </c>
      <c r="B8" s="22">
        <v>0.70249600000000001</v>
      </c>
      <c r="C8" s="22">
        <v>1.3232699999999999</v>
      </c>
      <c r="D8" s="5">
        <v>286.08423326133908</v>
      </c>
      <c r="E8" s="10">
        <v>296</v>
      </c>
      <c r="G8" s="22">
        <v>0.70771200000000001</v>
      </c>
      <c r="H8" s="22">
        <v>1.33718</v>
      </c>
      <c r="I8" s="5">
        <v>1152.7413793103449</v>
      </c>
      <c r="J8" s="4">
        <v>1183</v>
      </c>
    </row>
    <row r="9" spans="1:10" x14ac:dyDescent="0.3">
      <c r="B9" s="22">
        <v>0.80508800000000003</v>
      </c>
      <c r="C9" s="22">
        <v>1.33718</v>
      </c>
      <c r="D9" s="5">
        <v>289.0885529157668</v>
      </c>
      <c r="E9" s="10">
        <v>296</v>
      </c>
      <c r="G9" s="22">
        <v>0.80508800000000003</v>
      </c>
      <c r="H9" s="22">
        <v>1.35283</v>
      </c>
      <c r="I9" s="5">
        <v>1166.2327586206895</v>
      </c>
      <c r="J9" s="4">
        <v>1183</v>
      </c>
    </row>
    <row r="10" spans="1:10" x14ac:dyDescent="0.3">
      <c r="A10" s="1" t="s">
        <v>49</v>
      </c>
      <c r="B10" s="22">
        <v>0.900725</v>
      </c>
      <c r="C10" s="22">
        <v>1.3458699999999999</v>
      </c>
      <c r="D10" s="5">
        <v>290.96544276457882</v>
      </c>
      <c r="E10" s="10">
        <v>296</v>
      </c>
      <c r="G10" s="22">
        <v>0.905941</v>
      </c>
      <c r="H10" s="22">
        <v>1.3632599999999999</v>
      </c>
      <c r="I10" s="5">
        <v>1175.2241379310344</v>
      </c>
      <c r="J10" s="4">
        <v>1183</v>
      </c>
    </row>
    <row r="11" spans="1:10" x14ac:dyDescent="0.3">
      <c r="A11" s="10" t="s">
        <v>52</v>
      </c>
      <c r="B11" s="22">
        <v>1.0015799999999999</v>
      </c>
      <c r="C11" s="22">
        <v>1.35456</v>
      </c>
      <c r="D11" s="5">
        <v>292.84233261339097</v>
      </c>
      <c r="E11" s="10">
        <v>296</v>
      </c>
      <c r="G11" s="22">
        <v>1.0015799999999999</v>
      </c>
      <c r="H11" s="22">
        <v>1.3736900000000001</v>
      </c>
      <c r="I11" s="5">
        <v>1184.2155172413795</v>
      </c>
      <c r="J11" s="4">
        <v>1183</v>
      </c>
    </row>
    <row r="12" spans="1:10" x14ac:dyDescent="0.3">
      <c r="A12" t="s">
        <v>21</v>
      </c>
      <c r="B12" s="22">
        <v>1.1059099999999999</v>
      </c>
      <c r="C12" s="22">
        <v>1.365</v>
      </c>
      <c r="D12" s="21">
        <v>295.09719222462206</v>
      </c>
      <c r="E12" s="10">
        <v>296</v>
      </c>
      <c r="F12" s="5"/>
      <c r="G12" s="22">
        <v>1.1041700000000001</v>
      </c>
      <c r="H12" s="22">
        <v>1.38239</v>
      </c>
      <c r="I12" s="5">
        <v>1191.7155172413793</v>
      </c>
      <c r="J12" s="4">
        <v>1183</v>
      </c>
    </row>
    <row r="13" spans="1:10" x14ac:dyDescent="0.3">
      <c r="A13" t="s">
        <v>22</v>
      </c>
      <c r="B13" s="22">
        <v>1.2119800000000001</v>
      </c>
      <c r="C13" s="22">
        <v>1.3736900000000001</v>
      </c>
      <c r="D13" s="21">
        <v>296.9740820734342</v>
      </c>
      <c r="E13" s="10">
        <v>296</v>
      </c>
      <c r="F13" s="5"/>
      <c r="G13" s="22">
        <v>1.2015499999999999</v>
      </c>
      <c r="H13" s="22">
        <v>1.38934</v>
      </c>
      <c r="I13" s="5">
        <v>1197.7068965517242</v>
      </c>
      <c r="J13" s="4">
        <v>1183</v>
      </c>
    </row>
    <row r="14" spans="1:10" x14ac:dyDescent="0.3">
      <c r="A14" t="s">
        <v>32</v>
      </c>
      <c r="B14" s="22">
        <v>1.30762</v>
      </c>
      <c r="C14" s="22">
        <v>1.3841300000000001</v>
      </c>
      <c r="D14" s="21">
        <v>299.22894168466524</v>
      </c>
      <c r="E14" s="10">
        <v>296</v>
      </c>
      <c r="F14" s="5"/>
      <c r="G14" s="22">
        <v>1.40499</v>
      </c>
      <c r="H14" s="22">
        <v>1.3980399999999999</v>
      </c>
      <c r="I14" s="5">
        <v>1205.206896551724</v>
      </c>
      <c r="J14" s="4">
        <v>1183</v>
      </c>
    </row>
    <row r="15" spans="1:10" x14ac:dyDescent="0.3">
      <c r="A15" t="s">
        <v>33</v>
      </c>
      <c r="B15" s="22">
        <v>1.40151</v>
      </c>
      <c r="C15" s="22">
        <v>1.3910800000000001</v>
      </c>
      <c r="D15" s="21">
        <v>300.73002159827217</v>
      </c>
      <c r="E15" s="10">
        <v>296</v>
      </c>
      <c r="F15" s="5"/>
      <c r="G15" s="22">
        <v>1.6049599999999999</v>
      </c>
      <c r="H15" s="22">
        <v>1.4084700000000001</v>
      </c>
      <c r="I15" s="5">
        <v>1214.1982758620691</v>
      </c>
      <c r="J15" s="4">
        <v>1183</v>
      </c>
    </row>
    <row r="16" spans="1:10" x14ac:dyDescent="0.3">
      <c r="B16" s="22">
        <v>1.5006299999999999</v>
      </c>
      <c r="C16" s="22">
        <v>1.3963000000000001</v>
      </c>
      <c r="D16" s="5">
        <v>301.85745140388775</v>
      </c>
      <c r="E16" s="10">
        <v>296</v>
      </c>
      <c r="G16" s="22">
        <v>1.80667</v>
      </c>
      <c r="H16" s="22">
        <v>1.4206399999999999</v>
      </c>
      <c r="I16" s="5">
        <v>1224.6896551724137</v>
      </c>
      <c r="J16" s="4">
        <v>1183</v>
      </c>
    </row>
    <row r="17" spans="1:10" x14ac:dyDescent="0.3">
      <c r="B17" s="22">
        <v>1.60148</v>
      </c>
      <c r="C17" s="22">
        <v>1.40151</v>
      </c>
      <c r="D17" s="5">
        <v>302.98272138228947</v>
      </c>
      <c r="E17" s="10">
        <v>296</v>
      </c>
      <c r="G17" s="22">
        <v>1.9944599999999999</v>
      </c>
      <c r="H17" s="22">
        <v>1.43977</v>
      </c>
      <c r="I17" s="5">
        <v>1241.1810344827586</v>
      </c>
      <c r="J17" s="4">
        <v>1183</v>
      </c>
    </row>
    <row r="18" spans="1:10" x14ac:dyDescent="0.3">
      <c r="B18" s="22">
        <v>1.70581</v>
      </c>
      <c r="C18" s="22">
        <v>1.41021</v>
      </c>
      <c r="D18" s="5">
        <v>304.86177105831536</v>
      </c>
      <c r="E18" s="10">
        <v>296</v>
      </c>
    </row>
    <row r="19" spans="1:10" x14ac:dyDescent="0.3">
      <c r="B19" s="22">
        <v>1.80145</v>
      </c>
      <c r="C19" s="22">
        <v>1.41716</v>
      </c>
      <c r="D19" s="5">
        <v>306.36285097192223</v>
      </c>
      <c r="E19" s="10">
        <v>296</v>
      </c>
    </row>
    <row r="20" spans="1:10" x14ac:dyDescent="0.3">
      <c r="A20" s="15" t="s">
        <v>34</v>
      </c>
      <c r="B20" s="22">
        <v>2.00142</v>
      </c>
      <c r="C20" s="22">
        <v>1.4276</v>
      </c>
      <c r="D20" s="5">
        <v>308.61771058315338</v>
      </c>
      <c r="E20" s="10">
        <v>296</v>
      </c>
    </row>
    <row r="21" spans="1:10" x14ac:dyDescent="0.3">
      <c r="A21" s="16" t="s">
        <v>35</v>
      </c>
      <c r="B21" s="22">
        <v>2.20486</v>
      </c>
      <c r="C21" s="22">
        <v>1.4415100000000001</v>
      </c>
      <c r="D21" s="5">
        <v>311.62203023758099</v>
      </c>
      <c r="E21" s="10">
        <v>296</v>
      </c>
    </row>
    <row r="22" spans="1:10" x14ac:dyDescent="0.3">
      <c r="A22" s="17" t="s">
        <v>36</v>
      </c>
      <c r="B22" s="22">
        <v>2.40483</v>
      </c>
      <c r="C22" s="22">
        <v>1.45194</v>
      </c>
      <c r="D22" s="5">
        <v>313.87473002159828</v>
      </c>
      <c r="E22" s="10">
        <v>296</v>
      </c>
    </row>
    <row r="23" spans="1:10" x14ac:dyDescent="0.3">
      <c r="A23" s="18" t="s">
        <v>37</v>
      </c>
      <c r="B23" s="22">
        <v>2.5022099999999998</v>
      </c>
      <c r="C23" s="22">
        <v>1.45716</v>
      </c>
      <c r="D23" s="5">
        <v>315.00215982721386</v>
      </c>
      <c r="E23" s="10">
        <v>296</v>
      </c>
    </row>
    <row r="28" spans="1:10" x14ac:dyDescent="0.3">
      <c r="A28" s="1" t="s">
        <v>0</v>
      </c>
      <c r="B28" s="19" t="s">
        <v>39</v>
      </c>
      <c r="C28" s="19" t="s">
        <v>41</v>
      </c>
      <c r="D28" s="19" t="s">
        <v>44</v>
      </c>
      <c r="E28" s="19" t="s">
        <v>54</v>
      </c>
      <c r="F28" s="1" t="s">
        <v>0</v>
      </c>
      <c r="G28" s="20" t="s">
        <v>46</v>
      </c>
      <c r="H28" s="20" t="s">
        <v>47</v>
      </c>
      <c r="I28" s="20" t="s">
        <v>48</v>
      </c>
      <c r="J28" s="20" t="s">
        <v>55</v>
      </c>
    </row>
    <row r="29" spans="1:10" x14ac:dyDescent="0.3">
      <c r="A29" s="23">
        <v>2160</v>
      </c>
      <c r="B29" s="22">
        <v>0.100853</v>
      </c>
      <c r="C29" s="22">
        <v>0.50600599999999996</v>
      </c>
      <c r="D29" s="5" cm="1">
        <f t="array" ref="D29:D46">(C29:C46+0.0013)/A29*1000000</f>
        <v>234.86388888888885</v>
      </c>
      <c r="E29">
        <v>591</v>
      </c>
      <c r="F29" s="23">
        <v>580</v>
      </c>
      <c r="G29" s="22">
        <v>0.10433099999999999</v>
      </c>
      <c r="H29" s="22">
        <v>0.512961</v>
      </c>
      <c r="I29" s="5" cm="1">
        <f t="array" ref="I29:I47">(H29:H47)/580*1000000</f>
        <v>884.41551724137935</v>
      </c>
      <c r="J29">
        <v>2368</v>
      </c>
    </row>
    <row r="30" spans="1:10" x14ac:dyDescent="0.3">
      <c r="A30" s="1" t="s">
        <v>53</v>
      </c>
      <c r="B30" s="22">
        <v>0.201707</v>
      </c>
      <c r="C30" s="22">
        <v>0.864209</v>
      </c>
      <c r="D30" s="5">
        <v>400.69861111111112</v>
      </c>
      <c r="E30">
        <v>591</v>
      </c>
      <c r="F30" s="1" t="s">
        <v>4</v>
      </c>
      <c r="G30" s="22">
        <v>0.201707</v>
      </c>
      <c r="H30" s="22">
        <v>0.87290299999999998</v>
      </c>
      <c r="I30" s="5">
        <v>1505.0051724137932</v>
      </c>
      <c r="J30">
        <v>2368</v>
      </c>
    </row>
    <row r="31" spans="1:10" x14ac:dyDescent="0.3">
      <c r="A31">
        <v>1.3</v>
      </c>
      <c r="B31" s="22">
        <v>0.30082100000000001</v>
      </c>
      <c r="C31" s="22">
        <v>1.0537399999999999</v>
      </c>
      <c r="D31" s="5">
        <v>488.44444444444446</v>
      </c>
      <c r="E31">
        <v>591</v>
      </c>
      <c r="F31" s="10" t="s">
        <v>66</v>
      </c>
      <c r="G31" s="22">
        <v>0.30082100000000001</v>
      </c>
      <c r="H31" s="22">
        <v>1.11982</v>
      </c>
      <c r="I31" s="5">
        <v>1930.7241379310346</v>
      </c>
      <c r="J31">
        <v>2368</v>
      </c>
    </row>
    <row r="32" spans="1:10" x14ac:dyDescent="0.3">
      <c r="A32" s="1" t="s">
        <v>4</v>
      </c>
      <c r="B32" s="22">
        <v>0.401675</v>
      </c>
      <c r="C32" s="22">
        <v>1.1493800000000001</v>
      </c>
      <c r="D32" s="5">
        <v>532.72222222222229</v>
      </c>
      <c r="E32">
        <v>591</v>
      </c>
      <c r="G32" s="22">
        <v>0.40341300000000002</v>
      </c>
      <c r="H32" s="22">
        <v>1.2467600000000001</v>
      </c>
      <c r="I32" s="5">
        <v>2149.5862068965516</v>
      </c>
      <c r="J32">
        <v>2368</v>
      </c>
    </row>
    <row r="33" spans="1:10" x14ac:dyDescent="0.3">
      <c r="A33" s="10" t="s">
        <v>64</v>
      </c>
      <c r="B33" s="22">
        <v>0.50252799999999997</v>
      </c>
      <c r="C33" s="22">
        <v>1.18764</v>
      </c>
      <c r="D33" s="5">
        <v>550.43518518518522</v>
      </c>
      <c r="E33">
        <v>591</v>
      </c>
      <c r="G33" s="22">
        <v>0.50252799999999997</v>
      </c>
      <c r="H33" s="22">
        <v>1.30935</v>
      </c>
      <c r="I33" s="5">
        <v>2257.5</v>
      </c>
      <c r="J33">
        <v>2368</v>
      </c>
    </row>
    <row r="34" spans="1:10" x14ac:dyDescent="0.3">
      <c r="B34" s="22">
        <v>0.60685900000000004</v>
      </c>
      <c r="C34" s="22">
        <v>1.2084999999999999</v>
      </c>
      <c r="D34" s="5">
        <v>560.09259259259261</v>
      </c>
      <c r="E34">
        <v>591</v>
      </c>
      <c r="G34" s="22">
        <v>0.60511999999999999</v>
      </c>
      <c r="H34" s="22">
        <v>1.33544</v>
      </c>
      <c r="I34" s="5">
        <v>2302.4827586206893</v>
      </c>
      <c r="J34">
        <v>2368</v>
      </c>
    </row>
    <row r="35" spans="1:10" x14ac:dyDescent="0.3">
      <c r="B35" s="22">
        <v>0.70075699999999996</v>
      </c>
      <c r="C35" s="22">
        <v>1.2241500000000001</v>
      </c>
      <c r="D35" s="5">
        <v>567.33796296296305</v>
      </c>
      <c r="E35">
        <v>591</v>
      </c>
      <c r="G35" s="22">
        <v>0.70423500000000006</v>
      </c>
      <c r="H35" s="22">
        <v>1.35283</v>
      </c>
      <c r="I35" s="5">
        <v>2332.4655172413791</v>
      </c>
      <c r="J35">
        <v>2368</v>
      </c>
    </row>
    <row r="36" spans="1:10" x14ac:dyDescent="0.3">
      <c r="B36" s="22">
        <v>0.80856600000000001</v>
      </c>
      <c r="C36" s="22">
        <v>1.23458</v>
      </c>
      <c r="D36" s="5">
        <v>572.16666666666663</v>
      </c>
      <c r="E36">
        <v>591</v>
      </c>
      <c r="G36" s="22">
        <v>0.80334899999999998</v>
      </c>
      <c r="H36" s="22">
        <v>1.3632599999999999</v>
      </c>
      <c r="I36" s="5">
        <v>2350.4482758620688</v>
      </c>
      <c r="J36">
        <v>2368</v>
      </c>
    </row>
    <row r="37" spans="1:10" x14ac:dyDescent="0.3">
      <c r="B37" s="22">
        <v>0.905941</v>
      </c>
      <c r="C37" s="22">
        <v>1.2432799999999999</v>
      </c>
      <c r="D37" s="5">
        <v>576.19444444444446</v>
      </c>
      <c r="E37">
        <v>591</v>
      </c>
      <c r="G37" s="22">
        <v>0.905941</v>
      </c>
      <c r="H37" s="22">
        <v>1.3754299999999999</v>
      </c>
      <c r="I37" s="5">
        <v>2371.4310344827586</v>
      </c>
      <c r="J37">
        <v>2368</v>
      </c>
    </row>
    <row r="38" spans="1:10" x14ac:dyDescent="0.3">
      <c r="B38" s="22">
        <v>1.0067900000000001</v>
      </c>
      <c r="C38" s="22">
        <v>1.2537100000000001</v>
      </c>
      <c r="D38" s="5">
        <v>581.02314814814827</v>
      </c>
      <c r="E38">
        <v>591</v>
      </c>
      <c r="G38" s="22">
        <v>1.00332</v>
      </c>
      <c r="H38" s="22">
        <v>1.3841300000000001</v>
      </c>
      <c r="I38" s="5">
        <v>2386.4310344827586</v>
      </c>
      <c r="J38">
        <v>2368</v>
      </c>
    </row>
    <row r="39" spans="1:10" x14ac:dyDescent="0.3">
      <c r="B39" s="22">
        <v>1.1041700000000001</v>
      </c>
      <c r="C39" s="22">
        <v>1.26067</v>
      </c>
      <c r="D39" s="5">
        <v>584.24537037037044</v>
      </c>
      <c r="E39">
        <v>591</v>
      </c>
      <c r="G39" s="22">
        <v>1.10243</v>
      </c>
      <c r="H39" s="22">
        <v>1.3858600000000001</v>
      </c>
      <c r="I39" s="5">
        <v>2389.4137931034484</v>
      </c>
      <c r="J39">
        <v>2368</v>
      </c>
    </row>
    <row r="40" spans="1:10" x14ac:dyDescent="0.3">
      <c r="B40" s="22">
        <v>1.2032799999999999</v>
      </c>
      <c r="C40" s="22">
        <v>1.2710999999999999</v>
      </c>
      <c r="D40" s="5">
        <v>589.07407407407413</v>
      </c>
      <c r="E40">
        <v>591</v>
      </c>
      <c r="G40" s="22">
        <v>1.2032799999999999</v>
      </c>
      <c r="H40" s="22">
        <v>1.39456</v>
      </c>
      <c r="I40" s="5">
        <v>2404.4137931034484</v>
      </c>
      <c r="J40">
        <v>2368</v>
      </c>
    </row>
    <row r="41" spans="1:10" x14ac:dyDescent="0.3">
      <c r="B41" s="22">
        <v>1.3041400000000001</v>
      </c>
      <c r="C41" s="22">
        <v>1.27979</v>
      </c>
      <c r="D41" s="5">
        <v>593.09722222222229</v>
      </c>
      <c r="E41">
        <v>591</v>
      </c>
      <c r="G41" s="22">
        <v>1.3006599999999999</v>
      </c>
      <c r="H41" s="22">
        <v>1.39977</v>
      </c>
      <c r="I41" s="5">
        <v>2413.3965517241377</v>
      </c>
      <c r="J41">
        <v>2368</v>
      </c>
    </row>
    <row r="42" spans="1:10" x14ac:dyDescent="0.3">
      <c r="B42" s="22">
        <v>1.40151</v>
      </c>
      <c r="C42" s="22">
        <v>1.2884899999999999</v>
      </c>
      <c r="D42" s="5">
        <v>597.125</v>
      </c>
      <c r="E42">
        <v>591</v>
      </c>
      <c r="G42" s="22">
        <v>1.40673</v>
      </c>
      <c r="H42" s="22">
        <v>1.40673</v>
      </c>
      <c r="I42" s="5">
        <v>2425.3965517241381</v>
      </c>
      <c r="J42">
        <v>2368</v>
      </c>
    </row>
    <row r="43" spans="1:10" x14ac:dyDescent="0.3">
      <c r="B43" s="22">
        <v>1.6049599999999999</v>
      </c>
      <c r="C43" s="22">
        <v>1.3024</v>
      </c>
      <c r="D43" s="5">
        <v>603.56481481481478</v>
      </c>
      <c r="E43">
        <v>591</v>
      </c>
      <c r="G43" s="22">
        <v>1.5041100000000001</v>
      </c>
      <c r="H43" s="22">
        <v>1.4136899999999999</v>
      </c>
      <c r="I43" s="5">
        <v>2437.3965517241377</v>
      </c>
      <c r="J43">
        <v>2368</v>
      </c>
    </row>
    <row r="44" spans="1:10" x14ac:dyDescent="0.3">
      <c r="B44" s="22">
        <v>1.8031900000000001</v>
      </c>
      <c r="C44" s="22">
        <v>1.30762</v>
      </c>
      <c r="D44" s="5">
        <v>605.98148148148152</v>
      </c>
      <c r="E44">
        <v>591</v>
      </c>
      <c r="G44" s="22">
        <v>1.6049599999999999</v>
      </c>
      <c r="H44" s="22">
        <v>1.4189000000000001</v>
      </c>
      <c r="I44" s="5">
        <v>2446.3793103448279</v>
      </c>
      <c r="J44">
        <v>2368</v>
      </c>
    </row>
    <row r="45" spans="1:10" x14ac:dyDescent="0.3">
      <c r="B45" s="22">
        <v>2.0066299999999999</v>
      </c>
      <c r="C45" s="22">
        <v>1.3163100000000001</v>
      </c>
      <c r="D45" s="5">
        <v>610.00462962962968</v>
      </c>
      <c r="E45">
        <v>591</v>
      </c>
      <c r="G45" s="22">
        <v>1.7110300000000001</v>
      </c>
      <c r="H45" s="22">
        <v>1.4276</v>
      </c>
      <c r="I45" s="5">
        <v>2461.3793103448274</v>
      </c>
      <c r="J45">
        <v>2368</v>
      </c>
    </row>
    <row r="46" spans="1:10" x14ac:dyDescent="0.3">
      <c r="B46" s="22">
        <v>2.10053</v>
      </c>
      <c r="C46" s="22">
        <v>1.3232699999999999</v>
      </c>
      <c r="D46" s="5">
        <v>613.22685185185185</v>
      </c>
      <c r="E46">
        <v>591</v>
      </c>
      <c r="G46" s="22">
        <v>1.80145</v>
      </c>
      <c r="H46" s="22">
        <v>1.4380299999999999</v>
      </c>
      <c r="I46" s="5">
        <v>2479.3620689655172</v>
      </c>
      <c r="J46">
        <v>2368</v>
      </c>
    </row>
    <row r="47" spans="1:10" x14ac:dyDescent="0.3">
      <c r="G47" s="22">
        <v>1.90056</v>
      </c>
      <c r="H47" s="22">
        <v>1.4432499999999999</v>
      </c>
      <c r="I47" s="5">
        <v>2488.3620689655168</v>
      </c>
      <c r="J47">
        <v>2368</v>
      </c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645278-59BF-4D2B-B558-AB06C7187B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1-1IBIAS</vt:lpstr>
      <vt:lpstr>1-1VDS200uA</vt:lpstr>
      <vt:lpstr>1-1VDSX4</vt:lpstr>
      <vt:lpstr>1-1VDSX4_V2</vt:lpstr>
      <vt:lpstr>1-XCurrent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</dc:creator>
  <cp:lastModifiedBy>yh3657</cp:lastModifiedBy>
  <dcterms:created xsi:type="dcterms:W3CDTF">2015-06-05T18:19:34Z</dcterms:created>
  <dcterms:modified xsi:type="dcterms:W3CDTF">2024-10-10T02:42:47Z</dcterms:modified>
</cp:coreProperties>
</file>