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Yulia\Data repository\"/>
    </mc:Choice>
  </mc:AlternateContent>
  <xr:revisionPtr revIDLastSave="0" documentId="13_ncr:1_{60DAE9D0-919E-421D-9AEE-64B1D7927513}" xr6:coauthVersionLast="47" xr6:coauthVersionMax="47" xr10:uidLastSave="{00000000-0000-0000-0000-000000000000}"/>
  <bookViews>
    <workbookView xWindow="690" yWindow="135" windowWidth="24390" windowHeight="14940" activeTab="1" xr2:uid="{F21D1786-E388-4B60-8876-7E6145E6072B}"/>
  </bookViews>
  <sheets>
    <sheet name="Fig 1A,B " sheetId="1" r:id="rId1"/>
    <sheet name="Fig 1B lower panel" sheetId="3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3" l="1"/>
  <c r="Q5" i="3" s="1"/>
  <c r="G39" i="3" s="1"/>
  <c r="M5" i="3"/>
  <c r="F39" i="3" s="1"/>
  <c r="O3" i="3"/>
  <c r="H38" i="3" s="1"/>
  <c r="M3" i="3"/>
  <c r="F38" i="3" s="1"/>
  <c r="N3" i="3"/>
  <c r="M11" i="3"/>
  <c r="F40" i="3" s="1"/>
  <c r="M16" i="3"/>
  <c r="F41" i="3" s="1"/>
  <c r="M22" i="3"/>
  <c r="F42" i="3" s="1"/>
  <c r="M28" i="3"/>
  <c r="F43" i="3" s="1"/>
  <c r="M30" i="3"/>
  <c r="F58" i="3"/>
  <c r="H39" i="3"/>
  <c r="C38" i="3"/>
  <c r="F34" i="3"/>
  <c r="E42" i="3" s="1"/>
  <c r="D34" i="3"/>
  <c r="C34" i="3"/>
  <c r="C43" i="3" s="1"/>
  <c r="B33" i="3"/>
  <c r="B32" i="3"/>
  <c r="B31" i="3"/>
  <c r="B30" i="3"/>
  <c r="P30" i="3"/>
  <c r="O30" i="3"/>
  <c r="H44" i="3" s="1"/>
  <c r="N30" i="3"/>
  <c r="F44" i="3"/>
  <c r="B29" i="3"/>
  <c r="L29" i="3"/>
  <c r="L30" i="3" s="1"/>
  <c r="B28" i="3"/>
  <c r="P28" i="3"/>
  <c r="O28" i="3"/>
  <c r="H43" i="3" s="1"/>
  <c r="N28" i="3"/>
  <c r="F27" i="3"/>
  <c r="E41" i="3" s="1"/>
  <c r="D27" i="3"/>
  <c r="H27" i="3" s="1"/>
  <c r="D41" i="3" s="1"/>
  <c r="C27" i="3"/>
  <c r="C41" i="3" s="1"/>
  <c r="L27" i="3"/>
  <c r="B26" i="3"/>
  <c r="L26" i="3"/>
  <c r="B25" i="3"/>
  <c r="L24" i="3"/>
  <c r="B24" i="3"/>
  <c r="L23" i="3"/>
  <c r="L28" i="3" s="1"/>
  <c r="B23" i="3"/>
  <c r="P22" i="3"/>
  <c r="O22" i="3"/>
  <c r="H42" i="3" s="1"/>
  <c r="N22" i="3"/>
  <c r="Q22" i="3" s="1"/>
  <c r="G42" i="3" s="1"/>
  <c r="B22" i="3"/>
  <c r="L21" i="3"/>
  <c r="B21" i="3"/>
  <c r="L20" i="3"/>
  <c r="B20" i="3"/>
  <c r="L19" i="3"/>
  <c r="B19" i="3"/>
  <c r="L18" i="3"/>
  <c r="L22" i="3" s="1"/>
  <c r="B18" i="3"/>
  <c r="B27" i="3" s="1"/>
  <c r="L17" i="3"/>
  <c r="F17" i="3"/>
  <c r="E40" i="3" s="1"/>
  <c r="D17" i="3"/>
  <c r="H17" i="3" s="1"/>
  <c r="D40" i="3" s="1"/>
  <c r="C17" i="3"/>
  <c r="C40" i="3" s="1"/>
  <c r="O16" i="3"/>
  <c r="H41" i="3" s="1"/>
  <c r="N16" i="3"/>
  <c r="B16" i="3"/>
  <c r="L15" i="3"/>
  <c r="B15" i="3"/>
  <c r="L14" i="3"/>
  <c r="B14" i="3"/>
  <c r="L13" i="3"/>
  <c r="B13" i="3"/>
  <c r="L12" i="3"/>
  <c r="B12" i="3"/>
  <c r="O11" i="3"/>
  <c r="H40" i="3" s="1"/>
  <c r="N11" i="3"/>
  <c r="B11" i="3"/>
  <c r="L10" i="3"/>
  <c r="H10" i="3"/>
  <c r="D39" i="3" s="1"/>
  <c r="F10" i="3"/>
  <c r="E39" i="3" s="1"/>
  <c r="D10" i="3"/>
  <c r="C10" i="3"/>
  <c r="C39" i="3" s="1"/>
  <c r="L9" i="3"/>
  <c r="B9" i="3"/>
  <c r="L8" i="3"/>
  <c r="B8" i="3"/>
  <c r="L7" i="3"/>
  <c r="B7" i="3"/>
  <c r="L6" i="3"/>
  <c r="B6" i="3"/>
  <c r="B10" i="3" s="1"/>
  <c r="B5" i="3"/>
  <c r="L4" i="3"/>
  <c r="F4" i="3"/>
  <c r="E38" i="3" s="1"/>
  <c r="D4" i="3"/>
  <c r="H4" i="3" s="1"/>
  <c r="D38" i="3" s="1"/>
  <c r="B3" i="3"/>
  <c r="L2" i="3"/>
  <c r="L3" i="3" s="1"/>
  <c r="B2" i="3"/>
  <c r="B4" i="3" s="1"/>
  <c r="E81" i="1"/>
  <c r="E82" i="1" s="1"/>
  <c r="G82" i="1"/>
  <c r="F82" i="1"/>
  <c r="O68" i="1"/>
  <c r="N68" i="1"/>
  <c r="M68" i="1"/>
  <c r="G81" i="1"/>
  <c r="F81" i="1"/>
  <c r="O67" i="1"/>
  <c r="N67" i="1"/>
  <c r="M67" i="1"/>
  <c r="Q28" i="3" l="1"/>
  <c r="G43" i="3" s="1"/>
  <c r="I43" i="3" s="1"/>
  <c r="J43" i="3" s="1"/>
  <c r="B17" i="3"/>
  <c r="L16" i="3"/>
  <c r="Q16" i="3"/>
  <c r="G41" i="3" s="1"/>
  <c r="Q11" i="3"/>
  <c r="G40" i="3" s="1"/>
  <c r="B34" i="3"/>
  <c r="L11" i="3"/>
  <c r="Q30" i="3"/>
  <c r="G44" i="3" s="1"/>
  <c r="I44" i="3" s="1"/>
  <c r="H34" i="3"/>
  <c r="D42" i="3" s="1"/>
  <c r="I42" i="3" s="1"/>
  <c r="I41" i="3"/>
  <c r="J41" i="3" s="1"/>
  <c r="Q3" i="3"/>
  <c r="G38" i="3" s="1"/>
  <c r="I38" i="3" s="1"/>
  <c r="J38" i="3" s="1"/>
  <c r="I39" i="3"/>
  <c r="J39" i="3" s="1"/>
  <c r="I40" i="3"/>
  <c r="J40" i="3" s="1"/>
  <c r="C44" i="3"/>
  <c r="J44" i="3" s="1"/>
  <c r="C42" i="3"/>
  <c r="J42" i="3" l="1"/>
</calcChain>
</file>

<file path=xl/sharedStrings.xml><?xml version="1.0" encoding="utf-8"?>
<sst xmlns="http://schemas.openxmlformats.org/spreadsheetml/2006/main" count="85" uniqueCount="37">
  <si>
    <t>N</t>
  </si>
  <si>
    <t>SUDEP</t>
  </si>
  <si>
    <t>SUM</t>
  </si>
  <si>
    <t>Percent %</t>
  </si>
  <si>
    <t>postnatal days</t>
  </si>
  <si>
    <t>euthanized</t>
  </si>
  <si>
    <t>seizures</t>
  </si>
  <si>
    <t>male mice ID</t>
  </si>
  <si>
    <t>female mice ID</t>
  </si>
  <si>
    <t>time</t>
  </si>
  <si>
    <t>survival cumul</t>
  </si>
  <si>
    <t>SE</t>
  </si>
  <si>
    <t>N left</t>
  </si>
  <si>
    <t>week</t>
  </si>
  <si>
    <t>SD (week)</t>
  </si>
  <si>
    <t>mean week 3-4</t>
  </si>
  <si>
    <t>mean week 4-5</t>
  </si>
  <si>
    <t>--</t>
  </si>
  <si>
    <t>mean week 5-6</t>
  </si>
  <si>
    <t>mean week 6-7</t>
  </si>
  <si>
    <t>mean week 7-8</t>
  </si>
  <si>
    <t>mean week 8-9</t>
  </si>
  <si>
    <t>mean week 9-10</t>
  </si>
  <si>
    <t>males</t>
  </si>
  <si>
    <t>females</t>
  </si>
  <si>
    <t>mean</t>
  </si>
  <si>
    <t>SD</t>
  </si>
  <si>
    <t>n</t>
  </si>
  <si>
    <r>
      <t>S</t>
    </r>
    <r>
      <rPr>
        <b/>
        <vertAlign val="subscript"/>
        <sz val="11"/>
        <color theme="0"/>
        <rFont val="Calibri"/>
        <family val="2"/>
        <scheme val="minor"/>
      </rPr>
      <t>AB</t>
    </r>
  </si>
  <si>
    <t>Cohen´s d</t>
  </si>
  <si>
    <t>week 3-4</t>
  </si>
  <si>
    <t>week 4-5</t>
  </si>
  <si>
    <t>week 5-6</t>
  </si>
  <si>
    <t>week 6-7</t>
  </si>
  <si>
    <t>week 7-8</t>
  </si>
  <si>
    <t>week 8-9</t>
  </si>
  <si>
    <t>week 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</si>
</sst>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 1B lower panel'!$A$38:$A$44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'Fig 1B lower panel'!$J$38:$J$44</c:f>
              <c:numCache>
                <c:formatCode>General</c:formatCode>
                <c:ptCount val="7"/>
                <c:pt idx="0">
                  <c:v>0.28145146588822267</c:v>
                </c:pt>
                <c:pt idx="1">
                  <c:v>0.30109409826654537</c:v>
                </c:pt>
                <c:pt idx="2">
                  <c:v>0.32472719735888178</c:v>
                </c:pt>
                <c:pt idx="3">
                  <c:v>0.54102765991248114</c:v>
                </c:pt>
                <c:pt idx="4">
                  <c:v>0.64491962522224311</c:v>
                </c:pt>
                <c:pt idx="5">
                  <c:v>0.59575299533009773</c:v>
                </c:pt>
                <c:pt idx="6">
                  <c:v>0.52606531909397602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F0-4BF7-8950-40F6860D2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923464"/>
        <c:axId val="469923792"/>
      </c:scatterChart>
      <c:valAx>
        <c:axId val="469923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9923792"/>
        <c:crosses val="autoZero"/>
        <c:crossBetween val="midCat"/>
      </c:valAx>
      <c:valAx>
        <c:axId val="46992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9923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723900</xdr:colOff>
      <xdr:row>31</xdr:row>
      <xdr:rowOff>166687</xdr:rowOff>
    </xdr:from>
    <xdr:to>
      <xdr:col>16</xdr:col>
      <xdr:colOff>504825</xdr:colOff>
      <xdr:row>46</xdr:row>
      <xdr:rowOff>14287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6E35543-410E-451E-8531-005CA04FE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hensEff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38">
          <cell r="A38">
            <v>3</v>
          </cell>
          <cell r="J38">
            <v>0.27899563515384751</v>
          </cell>
        </row>
        <row r="39">
          <cell r="A39">
            <v>4</v>
          </cell>
          <cell r="J39">
            <v>0.27272087649971799</v>
          </cell>
        </row>
        <row r="40">
          <cell r="A40">
            <v>5</v>
          </cell>
          <cell r="J40">
            <v>0.31891251753435612</v>
          </cell>
        </row>
        <row r="41">
          <cell r="A41">
            <v>6</v>
          </cell>
          <cell r="J41">
            <v>0.53220459362409256</v>
          </cell>
        </row>
        <row r="42">
          <cell r="A42">
            <v>7</v>
          </cell>
          <cell r="J42">
            <v>0.63232523011502162</v>
          </cell>
        </row>
        <row r="43">
          <cell r="A43">
            <v>8</v>
          </cell>
          <cell r="J43">
            <v>0.57728145175831735</v>
          </cell>
        </row>
        <row r="44">
          <cell r="A44">
            <v>9</v>
          </cell>
          <cell r="J44">
            <v>0.45579107084746157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9881-64FD-4604-87DB-21AAC250922D}">
  <dimension ref="A1:O87"/>
  <sheetViews>
    <sheetView topLeftCell="A61" workbookViewId="0">
      <selection activeCell="B87" sqref="B87"/>
    </sheetView>
  </sheetViews>
  <sheetFormatPr baseColWidth="10" defaultRowHeight="15" x14ac:dyDescent="0.25"/>
  <cols>
    <col min="1" max="1" width="12.140625" style="1" customWidth="1"/>
    <col min="2" max="2" width="13.85546875" style="1" customWidth="1"/>
    <col min="3" max="3" width="15" style="1" customWidth="1"/>
    <col min="4" max="4" width="14.140625" style="1" customWidth="1"/>
    <col min="5" max="5" width="9.7109375" style="1" customWidth="1"/>
    <col min="6" max="6" width="12.85546875" style="1" customWidth="1"/>
    <col min="7" max="7" width="10.140625" style="1" customWidth="1"/>
    <col min="8" max="9" width="12.140625" style="1" customWidth="1"/>
    <col min="10" max="10" width="14.42578125" style="1" customWidth="1"/>
    <col min="11" max="11" width="14.5703125" style="1" customWidth="1"/>
    <col min="12" max="12" width="14.85546875" style="1" customWidth="1"/>
    <col min="13" max="15" width="12.140625" style="1" customWidth="1"/>
    <col min="16" max="16384" width="11.42578125" style="1"/>
  </cols>
  <sheetData>
    <row r="1" spans="1:15" s="5" customFormat="1" x14ac:dyDescent="0.25">
      <c r="A1" s="12" t="s">
        <v>0</v>
      </c>
      <c r="B1" s="8" t="s">
        <v>8</v>
      </c>
      <c r="C1" s="9" t="s">
        <v>4</v>
      </c>
      <c r="D1" s="6"/>
      <c r="E1" s="10" t="s">
        <v>6</v>
      </c>
      <c r="F1" s="8" t="s">
        <v>5</v>
      </c>
      <c r="G1" s="11" t="s">
        <v>1</v>
      </c>
      <c r="I1" s="7" t="s">
        <v>0</v>
      </c>
      <c r="J1" s="8" t="s">
        <v>7</v>
      </c>
      <c r="K1" s="9" t="s">
        <v>4</v>
      </c>
      <c r="L1" s="6"/>
      <c r="M1" s="10" t="s">
        <v>6</v>
      </c>
      <c r="N1" s="8" t="s">
        <v>5</v>
      </c>
      <c r="O1" s="11" t="s">
        <v>1</v>
      </c>
    </row>
    <row r="2" spans="1:15" x14ac:dyDescent="0.25">
      <c r="A2" s="3">
        <v>1</v>
      </c>
      <c r="B2" s="3">
        <v>938</v>
      </c>
      <c r="C2" s="3">
        <v>93</v>
      </c>
      <c r="E2" s="3">
        <v>0</v>
      </c>
      <c r="F2" s="3">
        <v>0</v>
      </c>
      <c r="G2" s="3">
        <v>0</v>
      </c>
      <c r="I2" s="3">
        <v>1</v>
      </c>
      <c r="J2" s="3">
        <v>932</v>
      </c>
      <c r="K2" s="3">
        <v>618</v>
      </c>
      <c r="M2" s="3">
        <v>0</v>
      </c>
      <c r="N2" s="3">
        <v>0</v>
      </c>
      <c r="O2" s="3">
        <v>0</v>
      </c>
    </row>
    <row r="3" spans="1:15" x14ac:dyDescent="0.25">
      <c r="A3" s="3">
        <v>2</v>
      </c>
      <c r="B3" s="3">
        <v>939</v>
      </c>
      <c r="C3" s="3">
        <v>100</v>
      </c>
      <c r="E3" s="3">
        <v>0</v>
      </c>
      <c r="F3" s="3">
        <v>0</v>
      </c>
      <c r="G3" s="3">
        <v>0</v>
      </c>
      <c r="I3" s="3">
        <v>2</v>
      </c>
      <c r="J3" s="3">
        <v>945</v>
      </c>
      <c r="K3" s="3">
        <v>491</v>
      </c>
      <c r="M3" s="3">
        <v>0</v>
      </c>
      <c r="N3" s="3">
        <v>0</v>
      </c>
      <c r="O3" s="3">
        <v>0</v>
      </c>
    </row>
    <row r="4" spans="1:15" x14ac:dyDescent="0.25">
      <c r="A4" s="3">
        <v>3</v>
      </c>
      <c r="B4" s="3">
        <v>947</v>
      </c>
      <c r="C4" s="3">
        <v>60</v>
      </c>
      <c r="E4" s="3">
        <v>1</v>
      </c>
      <c r="F4" s="3">
        <v>1</v>
      </c>
      <c r="G4" s="3">
        <v>0</v>
      </c>
      <c r="I4" s="3">
        <v>3</v>
      </c>
      <c r="J4" s="3">
        <v>957</v>
      </c>
      <c r="K4" s="3">
        <v>45</v>
      </c>
      <c r="M4" s="3">
        <v>1</v>
      </c>
      <c r="N4" s="3">
        <v>1</v>
      </c>
      <c r="O4" s="3">
        <v>0</v>
      </c>
    </row>
    <row r="5" spans="1:15" x14ac:dyDescent="0.25">
      <c r="A5" s="3">
        <v>4</v>
      </c>
      <c r="B5" s="3">
        <v>948</v>
      </c>
      <c r="C5" s="3">
        <v>60</v>
      </c>
      <c r="E5" s="3">
        <v>0</v>
      </c>
      <c r="F5" s="3">
        <v>0</v>
      </c>
      <c r="G5" s="3">
        <v>0</v>
      </c>
      <c r="I5" s="3">
        <v>4</v>
      </c>
      <c r="J5" s="3">
        <v>958</v>
      </c>
      <c r="K5" s="3">
        <v>619</v>
      </c>
      <c r="M5" s="3">
        <v>0</v>
      </c>
      <c r="N5" s="3">
        <v>0</v>
      </c>
      <c r="O5" s="3">
        <v>0</v>
      </c>
    </row>
    <row r="6" spans="1:15" x14ac:dyDescent="0.25">
      <c r="A6" s="3">
        <v>5</v>
      </c>
      <c r="B6" s="3">
        <v>925</v>
      </c>
      <c r="C6" s="3">
        <v>36</v>
      </c>
      <c r="E6" s="3">
        <v>1</v>
      </c>
      <c r="F6" s="3">
        <v>0</v>
      </c>
      <c r="G6" s="3">
        <v>0</v>
      </c>
      <c r="I6" s="3">
        <v>5</v>
      </c>
      <c r="J6" s="3">
        <v>981</v>
      </c>
      <c r="K6" s="3">
        <v>606</v>
      </c>
      <c r="M6" s="3">
        <v>0</v>
      </c>
      <c r="N6" s="3">
        <v>0</v>
      </c>
      <c r="O6" s="3">
        <v>0</v>
      </c>
    </row>
    <row r="7" spans="1:15" x14ac:dyDescent="0.25">
      <c r="A7" s="3">
        <v>6</v>
      </c>
      <c r="B7" s="3">
        <v>975</v>
      </c>
      <c r="C7" s="3">
        <v>387</v>
      </c>
      <c r="E7" s="3">
        <v>0</v>
      </c>
      <c r="F7" s="3">
        <v>0</v>
      </c>
      <c r="G7" s="3">
        <v>0</v>
      </c>
      <c r="I7" s="3">
        <v>6</v>
      </c>
      <c r="J7" s="3">
        <v>985</v>
      </c>
      <c r="K7" s="3">
        <v>606</v>
      </c>
      <c r="M7" s="3">
        <v>0</v>
      </c>
      <c r="N7" s="3">
        <v>0</v>
      </c>
      <c r="O7" s="3">
        <v>0</v>
      </c>
    </row>
    <row r="8" spans="1:15" x14ac:dyDescent="0.25">
      <c r="A8" s="3">
        <v>7</v>
      </c>
      <c r="B8" s="3">
        <v>977</v>
      </c>
      <c r="C8" s="3">
        <v>387</v>
      </c>
      <c r="E8" s="3">
        <v>0</v>
      </c>
      <c r="F8" s="3">
        <v>0</v>
      </c>
      <c r="G8" s="3">
        <v>0</v>
      </c>
      <c r="I8" s="3">
        <v>7</v>
      </c>
      <c r="J8" s="3">
        <v>988</v>
      </c>
      <c r="K8" s="3">
        <v>336</v>
      </c>
      <c r="M8" s="3">
        <v>0</v>
      </c>
      <c r="N8" s="3">
        <v>0</v>
      </c>
      <c r="O8" s="3">
        <v>0</v>
      </c>
    </row>
    <row r="9" spans="1:15" x14ac:dyDescent="0.25">
      <c r="A9" s="3">
        <v>8</v>
      </c>
      <c r="B9" s="3">
        <v>976</v>
      </c>
      <c r="C9" s="3">
        <v>815</v>
      </c>
      <c r="E9" s="3">
        <v>0</v>
      </c>
      <c r="F9" s="3">
        <v>0</v>
      </c>
      <c r="G9" s="3">
        <v>0</v>
      </c>
      <c r="I9" s="3">
        <v>8</v>
      </c>
      <c r="J9" s="3">
        <v>989</v>
      </c>
      <c r="K9" s="3">
        <v>587</v>
      </c>
      <c r="M9" s="3">
        <v>0</v>
      </c>
      <c r="N9" s="3">
        <v>0</v>
      </c>
      <c r="O9" s="3">
        <v>0</v>
      </c>
    </row>
    <row r="10" spans="1:15" x14ac:dyDescent="0.25">
      <c r="A10" s="3">
        <v>9</v>
      </c>
      <c r="B10" s="3">
        <v>962</v>
      </c>
      <c r="C10" s="3">
        <v>605</v>
      </c>
      <c r="E10" s="3">
        <v>0</v>
      </c>
      <c r="F10" s="3">
        <v>0</v>
      </c>
      <c r="G10" s="3">
        <v>0</v>
      </c>
      <c r="I10" s="3">
        <v>9</v>
      </c>
      <c r="J10" s="3">
        <v>990</v>
      </c>
      <c r="K10" s="3">
        <v>574</v>
      </c>
      <c r="M10" s="3">
        <v>0</v>
      </c>
      <c r="N10" s="3">
        <v>0</v>
      </c>
      <c r="O10" s="3">
        <v>0</v>
      </c>
    </row>
    <row r="11" spans="1:15" x14ac:dyDescent="0.25">
      <c r="A11" s="3">
        <v>10</v>
      </c>
      <c r="B11" s="3">
        <v>964</v>
      </c>
      <c r="C11" s="3">
        <v>581</v>
      </c>
      <c r="E11" s="3">
        <v>0</v>
      </c>
      <c r="F11" s="3">
        <v>0</v>
      </c>
      <c r="G11" s="3">
        <v>0</v>
      </c>
      <c r="I11" s="3">
        <v>10</v>
      </c>
      <c r="J11" s="3">
        <v>991</v>
      </c>
      <c r="K11" s="3">
        <v>574</v>
      </c>
      <c r="M11" s="3">
        <v>0</v>
      </c>
      <c r="N11" s="3">
        <v>0</v>
      </c>
      <c r="O11" s="3">
        <v>0</v>
      </c>
    </row>
    <row r="12" spans="1:15" x14ac:dyDescent="0.25">
      <c r="A12" s="3">
        <v>11</v>
      </c>
      <c r="B12" s="3">
        <v>992</v>
      </c>
      <c r="C12" s="3">
        <v>587</v>
      </c>
      <c r="E12" s="3">
        <v>0</v>
      </c>
      <c r="F12" s="3">
        <v>0</v>
      </c>
      <c r="G12" s="3">
        <v>0</v>
      </c>
      <c r="I12" s="3">
        <v>11</v>
      </c>
      <c r="J12" s="3">
        <v>995</v>
      </c>
      <c r="K12" s="3">
        <v>561</v>
      </c>
      <c r="M12" s="3">
        <v>0</v>
      </c>
      <c r="N12" s="3">
        <v>0</v>
      </c>
      <c r="O12" s="3">
        <v>0</v>
      </c>
    </row>
    <row r="13" spans="1:15" x14ac:dyDescent="0.25">
      <c r="A13" s="3">
        <v>12</v>
      </c>
      <c r="B13" s="3">
        <v>998</v>
      </c>
      <c r="C13" s="3">
        <v>571</v>
      </c>
      <c r="E13" s="3">
        <v>0</v>
      </c>
      <c r="F13" s="3">
        <v>0</v>
      </c>
      <c r="G13" s="3">
        <v>0</v>
      </c>
      <c r="I13" s="3">
        <v>12</v>
      </c>
      <c r="J13" s="3">
        <v>996</v>
      </c>
      <c r="K13" s="3">
        <v>52</v>
      </c>
      <c r="M13" s="3">
        <v>1</v>
      </c>
      <c r="N13" s="3">
        <v>1</v>
      </c>
      <c r="O13" s="3">
        <v>0</v>
      </c>
    </row>
    <row r="14" spans="1:15" x14ac:dyDescent="0.25">
      <c r="A14" s="3">
        <v>13</v>
      </c>
      <c r="B14" s="3">
        <v>1008</v>
      </c>
      <c r="C14" s="3">
        <v>553</v>
      </c>
      <c r="E14" s="3">
        <v>1</v>
      </c>
      <c r="F14" s="3">
        <v>0</v>
      </c>
      <c r="G14" s="3">
        <v>0</v>
      </c>
      <c r="I14" s="3">
        <v>13</v>
      </c>
      <c r="J14" s="3">
        <v>997</v>
      </c>
      <c r="K14" s="3">
        <v>558</v>
      </c>
      <c r="M14" s="3">
        <v>0</v>
      </c>
      <c r="N14" s="3">
        <v>0</v>
      </c>
      <c r="O14" s="3">
        <v>0</v>
      </c>
    </row>
    <row r="15" spans="1:15" x14ac:dyDescent="0.25">
      <c r="A15" s="3">
        <v>14</v>
      </c>
      <c r="B15" s="3">
        <v>1005</v>
      </c>
      <c r="C15" s="3">
        <v>545</v>
      </c>
      <c r="E15" s="3">
        <v>0</v>
      </c>
      <c r="F15" s="3">
        <v>0</v>
      </c>
      <c r="G15" s="3">
        <v>0</v>
      </c>
      <c r="I15" s="3">
        <v>14</v>
      </c>
      <c r="J15" s="3">
        <v>1006</v>
      </c>
      <c r="K15" s="3">
        <v>540</v>
      </c>
      <c r="M15" s="3">
        <v>0</v>
      </c>
      <c r="N15" s="3">
        <v>0</v>
      </c>
      <c r="O15" s="3">
        <v>0</v>
      </c>
    </row>
    <row r="16" spans="1:15" x14ac:dyDescent="0.25">
      <c r="A16" s="3">
        <v>15</v>
      </c>
      <c r="B16" s="3">
        <v>1004</v>
      </c>
      <c r="C16" s="3">
        <v>888</v>
      </c>
      <c r="E16" s="3">
        <v>0</v>
      </c>
      <c r="F16" s="3">
        <v>0</v>
      </c>
      <c r="G16" s="3">
        <v>0</v>
      </c>
      <c r="I16" s="3">
        <v>15</v>
      </c>
      <c r="J16" s="3">
        <v>1007</v>
      </c>
      <c r="K16" s="3">
        <v>540</v>
      </c>
      <c r="M16" s="3">
        <v>0</v>
      </c>
      <c r="N16" s="3">
        <v>0</v>
      </c>
      <c r="O16" s="3">
        <v>0</v>
      </c>
    </row>
    <row r="17" spans="1:15" x14ac:dyDescent="0.25">
      <c r="A17" s="3">
        <v>16</v>
      </c>
      <c r="B17" s="3">
        <v>1010</v>
      </c>
      <c r="C17" s="3">
        <v>100</v>
      </c>
      <c r="E17" s="3">
        <v>0</v>
      </c>
      <c r="F17" s="3">
        <v>0</v>
      </c>
      <c r="G17" s="3">
        <v>0</v>
      </c>
      <c r="I17" s="3">
        <v>16</v>
      </c>
      <c r="J17" s="3">
        <v>1003</v>
      </c>
      <c r="K17" s="3">
        <v>558</v>
      </c>
      <c r="M17" s="3">
        <v>0</v>
      </c>
      <c r="N17" s="3">
        <v>0</v>
      </c>
      <c r="O17" s="3">
        <v>0</v>
      </c>
    </row>
    <row r="18" spans="1:15" x14ac:dyDescent="0.25">
      <c r="A18" s="3">
        <v>17</v>
      </c>
      <c r="B18" s="3">
        <v>1027</v>
      </c>
      <c r="C18" s="3">
        <v>329</v>
      </c>
      <c r="E18" s="3">
        <v>0</v>
      </c>
      <c r="F18" s="3">
        <v>0</v>
      </c>
      <c r="G18" s="3">
        <v>0</v>
      </c>
      <c r="I18" s="3">
        <v>17</v>
      </c>
      <c r="J18" s="3">
        <v>1020</v>
      </c>
      <c r="K18" s="3">
        <v>633</v>
      </c>
      <c r="M18" s="3">
        <v>0</v>
      </c>
      <c r="N18" s="3">
        <v>0</v>
      </c>
      <c r="O18" s="3">
        <v>0</v>
      </c>
    </row>
    <row r="19" spans="1:15" x14ac:dyDescent="0.25">
      <c r="A19" s="3">
        <v>18</v>
      </c>
      <c r="B19" s="3">
        <v>1026</v>
      </c>
      <c r="C19" s="3">
        <v>824</v>
      </c>
      <c r="E19" s="3">
        <v>0</v>
      </c>
      <c r="F19" s="3">
        <v>0</v>
      </c>
      <c r="G19" s="3">
        <v>0</v>
      </c>
      <c r="I19" s="3">
        <v>18</v>
      </c>
      <c r="J19" s="3">
        <v>1025</v>
      </c>
      <c r="K19" s="3">
        <v>438</v>
      </c>
      <c r="M19" s="3">
        <v>0</v>
      </c>
      <c r="N19" s="3">
        <v>0</v>
      </c>
      <c r="O19" s="3">
        <v>0</v>
      </c>
    </row>
    <row r="20" spans="1:15" x14ac:dyDescent="0.25">
      <c r="A20" s="3">
        <v>19</v>
      </c>
      <c r="B20" s="3">
        <v>1039</v>
      </c>
      <c r="C20" s="3">
        <v>797</v>
      </c>
      <c r="E20" s="3">
        <v>0</v>
      </c>
      <c r="F20" s="3">
        <v>0</v>
      </c>
      <c r="G20" s="3">
        <v>0</v>
      </c>
      <c r="I20" s="3">
        <v>19</v>
      </c>
      <c r="J20" s="3">
        <v>1033</v>
      </c>
      <c r="K20" s="3">
        <v>793</v>
      </c>
      <c r="M20" s="3">
        <v>0</v>
      </c>
      <c r="N20" s="3">
        <v>0</v>
      </c>
      <c r="O20" s="3">
        <v>0</v>
      </c>
    </row>
    <row r="21" spans="1:15" x14ac:dyDescent="0.25">
      <c r="A21" s="3">
        <v>20</v>
      </c>
      <c r="B21" s="3">
        <v>1036</v>
      </c>
      <c r="C21" s="3">
        <v>793</v>
      </c>
      <c r="E21" s="3">
        <v>0</v>
      </c>
      <c r="F21" s="3">
        <v>0</v>
      </c>
      <c r="G21" s="3">
        <v>0</v>
      </c>
      <c r="I21" s="3">
        <v>20</v>
      </c>
      <c r="J21" s="3">
        <v>1049</v>
      </c>
      <c r="K21" s="3">
        <v>55</v>
      </c>
      <c r="M21" s="3">
        <v>1</v>
      </c>
      <c r="N21" s="3">
        <v>1</v>
      </c>
      <c r="O21" s="3">
        <v>0</v>
      </c>
    </row>
    <row r="22" spans="1:15" x14ac:dyDescent="0.25">
      <c r="A22" s="3">
        <v>21</v>
      </c>
      <c r="B22" s="3">
        <v>1055</v>
      </c>
      <c r="C22" s="3">
        <v>56</v>
      </c>
      <c r="E22" s="3">
        <v>1</v>
      </c>
      <c r="F22" s="3">
        <v>1</v>
      </c>
      <c r="G22" s="3">
        <v>0</v>
      </c>
      <c r="I22" s="3">
        <v>21</v>
      </c>
      <c r="J22" s="3">
        <v>1050</v>
      </c>
      <c r="K22" s="3">
        <v>52</v>
      </c>
      <c r="M22" s="3">
        <v>0</v>
      </c>
      <c r="N22" s="3">
        <v>0</v>
      </c>
      <c r="O22" s="3">
        <v>0</v>
      </c>
    </row>
    <row r="23" spans="1:15" x14ac:dyDescent="0.25">
      <c r="A23" s="3">
        <v>22</v>
      </c>
      <c r="B23" s="3">
        <v>1051</v>
      </c>
      <c r="C23" s="3">
        <v>583</v>
      </c>
      <c r="E23" s="3">
        <v>0</v>
      </c>
      <c r="F23" s="3">
        <v>0</v>
      </c>
      <c r="G23" s="3">
        <v>0</v>
      </c>
      <c r="I23" s="3">
        <v>22</v>
      </c>
      <c r="J23" s="3">
        <v>1056</v>
      </c>
      <c r="K23" s="3">
        <v>738</v>
      </c>
      <c r="M23" s="3">
        <v>0</v>
      </c>
      <c r="N23" s="3">
        <v>0</v>
      </c>
      <c r="O23" s="3">
        <v>0</v>
      </c>
    </row>
    <row r="24" spans="1:15" x14ac:dyDescent="0.25">
      <c r="A24" s="3">
        <v>23</v>
      </c>
      <c r="B24" s="3">
        <v>1053</v>
      </c>
      <c r="C24" s="3">
        <v>745</v>
      </c>
      <c r="E24" s="3">
        <v>0</v>
      </c>
      <c r="F24" s="3">
        <v>0</v>
      </c>
      <c r="G24" s="3">
        <v>0</v>
      </c>
      <c r="I24" s="3">
        <v>23</v>
      </c>
      <c r="J24" s="3">
        <v>1063</v>
      </c>
      <c r="K24" s="3">
        <v>36</v>
      </c>
      <c r="M24" s="3">
        <v>1</v>
      </c>
      <c r="N24" s="3">
        <v>0</v>
      </c>
      <c r="O24" s="3">
        <v>0</v>
      </c>
    </row>
    <row r="25" spans="1:15" x14ac:dyDescent="0.25">
      <c r="A25" s="3">
        <v>24</v>
      </c>
      <c r="B25" s="3">
        <v>1058</v>
      </c>
      <c r="C25" s="3">
        <v>48</v>
      </c>
      <c r="E25" s="3">
        <v>1</v>
      </c>
      <c r="F25" s="3">
        <v>1</v>
      </c>
      <c r="G25" s="3">
        <v>0</v>
      </c>
      <c r="I25" s="3">
        <v>24</v>
      </c>
      <c r="J25" s="3">
        <v>1073</v>
      </c>
      <c r="K25" s="3">
        <v>746</v>
      </c>
      <c r="M25" s="3">
        <v>0</v>
      </c>
      <c r="N25" s="3">
        <v>0</v>
      </c>
      <c r="O25" s="3">
        <v>0</v>
      </c>
    </row>
    <row r="26" spans="1:15" x14ac:dyDescent="0.25">
      <c r="A26" s="3">
        <v>25</v>
      </c>
      <c r="B26" s="3">
        <v>1059</v>
      </c>
      <c r="C26" s="3">
        <v>1474</v>
      </c>
      <c r="E26" s="3">
        <v>0</v>
      </c>
      <c r="F26" s="3">
        <v>0</v>
      </c>
      <c r="G26" s="3">
        <v>0</v>
      </c>
      <c r="I26" s="3">
        <v>25</v>
      </c>
      <c r="J26" s="3">
        <v>1091</v>
      </c>
      <c r="K26" s="3">
        <v>654</v>
      </c>
      <c r="M26" s="3">
        <v>0</v>
      </c>
      <c r="N26" s="3">
        <v>1</v>
      </c>
      <c r="O26" s="3">
        <v>0</v>
      </c>
    </row>
    <row r="27" spans="1:15" x14ac:dyDescent="0.25">
      <c r="A27" s="3">
        <v>26</v>
      </c>
      <c r="B27" s="3">
        <v>1070</v>
      </c>
      <c r="C27" s="3">
        <v>55</v>
      </c>
      <c r="E27" s="3">
        <v>1</v>
      </c>
      <c r="F27" s="3">
        <v>1</v>
      </c>
      <c r="G27" s="3">
        <v>0</v>
      </c>
      <c r="I27" s="3">
        <v>26</v>
      </c>
      <c r="J27" s="3">
        <v>1092</v>
      </c>
      <c r="K27" s="3">
        <v>720</v>
      </c>
      <c r="M27" s="3">
        <v>0</v>
      </c>
      <c r="N27" s="3">
        <v>0</v>
      </c>
      <c r="O27" s="3">
        <v>0</v>
      </c>
    </row>
    <row r="28" spans="1:15" x14ac:dyDescent="0.25">
      <c r="A28" s="3">
        <v>27</v>
      </c>
      <c r="B28" s="3">
        <v>1072</v>
      </c>
      <c r="C28" s="3">
        <v>36</v>
      </c>
      <c r="E28" s="3">
        <v>1</v>
      </c>
      <c r="F28" s="3">
        <v>1</v>
      </c>
      <c r="G28" s="3">
        <v>0</v>
      </c>
      <c r="I28" s="3">
        <v>27</v>
      </c>
      <c r="J28" s="3">
        <v>1098</v>
      </c>
      <c r="K28" s="3">
        <v>30</v>
      </c>
      <c r="M28" s="3">
        <v>1</v>
      </c>
      <c r="N28" s="3">
        <v>1</v>
      </c>
      <c r="O28" s="3">
        <v>0</v>
      </c>
    </row>
    <row r="29" spans="1:15" x14ac:dyDescent="0.25">
      <c r="A29" s="3">
        <v>28</v>
      </c>
      <c r="B29" s="3">
        <v>1074</v>
      </c>
      <c r="C29" s="3">
        <v>604</v>
      </c>
      <c r="E29" s="3">
        <v>0</v>
      </c>
      <c r="F29" s="3">
        <v>0</v>
      </c>
      <c r="G29" s="3">
        <v>0</v>
      </c>
      <c r="I29" s="3">
        <v>28</v>
      </c>
      <c r="J29" s="3">
        <v>1106</v>
      </c>
      <c r="K29" s="3">
        <v>694</v>
      </c>
      <c r="M29" s="3">
        <v>0</v>
      </c>
      <c r="N29" s="3">
        <v>0</v>
      </c>
      <c r="O29" s="3">
        <v>0</v>
      </c>
    </row>
    <row r="30" spans="1:15" x14ac:dyDescent="0.25">
      <c r="A30" s="3">
        <v>29</v>
      </c>
      <c r="B30" s="3">
        <v>1090</v>
      </c>
      <c r="C30" s="3">
        <v>723</v>
      </c>
      <c r="E30" s="3">
        <v>0</v>
      </c>
      <c r="F30" s="3">
        <v>0</v>
      </c>
      <c r="G30" s="3">
        <v>0</v>
      </c>
      <c r="I30" s="3">
        <v>29</v>
      </c>
      <c r="J30" s="3">
        <v>1107</v>
      </c>
      <c r="K30" s="3">
        <v>622</v>
      </c>
      <c r="M30" s="3">
        <v>0</v>
      </c>
      <c r="N30" s="3">
        <v>0</v>
      </c>
      <c r="O30" s="3">
        <v>0</v>
      </c>
    </row>
    <row r="31" spans="1:15" x14ac:dyDescent="0.25">
      <c r="A31" s="3">
        <v>30</v>
      </c>
      <c r="B31" s="3">
        <v>1084</v>
      </c>
      <c r="C31" s="3">
        <v>702</v>
      </c>
      <c r="E31" s="3">
        <v>0</v>
      </c>
      <c r="F31" s="3">
        <v>0</v>
      </c>
      <c r="G31" s="3">
        <v>0</v>
      </c>
      <c r="I31" s="3">
        <v>30</v>
      </c>
      <c r="J31" s="3">
        <v>1118</v>
      </c>
      <c r="K31" s="3">
        <v>47</v>
      </c>
      <c r="M31" s="3">
        <v>1</v>
      </c>
      <c r="N31" s="3">
        <v>0</v>
      </c>
      <c r="O31" s="3">
        <v>0</v>
      </c>
    </row>
    <row r="32" spans="1:15" x14ac:dyDescent="0.25">
      <c r="A32" s="3">
        <v>31</v>
      </c>
      <c r="B32" s="3">
        <v>1096</v>
      </c>
      <c r="C32" s="3">
        <v>714</v>
      </c>
      <c r="E32" s="3">
        <v>0</v>
      </c>
      <c r="F32" s="3">
        <v>0</v>
      </c>
      <c r="G32" s="3">
        <v>0</v>
      </c>
      <c r="I32" s="3">
        <v>31</v>
      </c>
      <c r="J32" s="3">
        <v>1163</v>
      </c>
      <c r="K32" s="3">
        <v>450</v>
      </c>
      <c r="M32" s="3">
        <v>0</v>
      </c>
      <c r="N32" s="3">
        <v>0</v>
      </c>
      <c r="O32" s="3">
        <v>0</v>
      </c>
    </row>
    <row r="33" spans="1:15" x14ac:dyDescent="0.25">
      <c r="A33" s="3">
        <v>32</v>
      </c>
      <c r="B33" s="3">
        <v>1102</v>
      </c>
      <c r="C33" s="3">
        <v>713</v>
      </c>
      <c r="E33" s="3">
        <v>0</v>
      </c>
      <c r="F33" s="3">
        <v>0</v>
      </c>
      <c r="G33" s="3">
        <v>0</v>
      </c>
      <c r="I33" s="3">
        <v>32</v>
      </c>
      <c r="J33" s="3">
        <v>1144</v>
      </c>
      <c r="K33" s="3">
        <v>53</v>
      </c>
      <c r="M33" s="3">
        <v>1</v>
      </c>
      <c r="N33" s="3">
        <v>0</v>
      </c>
      <c r="O33" s="3">
        <v>1</v>
      </c>
    </row>
    <row r="34" spans="1:15" x14ac:dyDescent="0.25">
      <c r="A34" s="3">
        <v>33</v>
      </c>
      <c r="B34" s="3">
        <v>1100</v>
      </c>
      <c r="C34" s="3">
        <v>43</v>
      </c>
      <c r="E34" s="3">
        <v>1</v>
      </c>
      <c r="F34" s="3">
        <v>0</v>
      </c>
      <c r="G34" s="3">
        <v>1</v>
      </c>
      <c r="I34" s="3">
        <v>33</v>
      </c>
      <c r="J34" s="3">
        <v>1169</v>
      </c>
      <c r="K34" s="3">
        <v>941</v>
      </c>
      <c r="M34" s="3">
        <v>0</v>
      </c>
      <c r="N34" s="3">
        <v>0</v>
      </c>
      <c r="O34" s="3">
        <v>0</v>
      </c>
    </row>
    <row r="35" spans="1:15" x14ac:dyDescent="0.25">
      <c r="A35" s="3">
        <v>34</v>
      </c>
      <c r="B35" s="3">
        <v>1099</v>
      </c>
      <c r="C35" s="3">
        <v>750</v>
      </c>
      <c r="E35" s="3">
        <v>0</v>
      </c>
      <c r="F35" s="3">
        <v>0</v>
      </c>
      <c r="G35" s="3">
        <v>0</v>
      </c>
      <c r="I35" s="3">
        <v>34</v>
      </c>
      <c r="J35" s="3">
        <v>1182</v>
      </c>
      <c r="K35" s="3">
        <v>43</v>
      </c>
      <c r="M35" s="3">
        <v>1</v>
      </c>
      <c r="N35" s="3">
        <v>1</v>
      </c>
      <c r="O35" s="3">
        <v>0</v>
      </c>
    </row>
    <row r="36" spans="1:15" x14ac:dyDescent="0.25">
      <c r="A36" s="3">
        <v>35</v>
      </c>
      <c r="B36" s="3">
        <v>1110</v>
      </c>
      <c r="C36" s="3">
        <v>694</v>
      </c>
      <c r="E36" s="3">
        <v>0</v>
      </c>
      <c r="F36" s="3">
        <v>0</v>
      </c>
      <c r="G36" s="3">
        <v>0</v>
      </c>
      <c r="I36" s="3">
        <v>35</v>
      </c>
      <c r="J36" s="3">
        <v>1191</v>
      </c>
      <c r="K36" s="3">
        <v>46</v>
      </c>
      <c r="M36" s="3">
        <v>1</v>
      </c>
      <c r="N36" s="3">
        <v>1</v>
      </c>
      <c r="O36" s="3">
        <v>0</v>
      </c>
    </row>
    <row r="37" spans="1:15" x14ac:dyDescent="0.25">
      <c r="A37" s="3">
        <v>36</v>
      </c>
      <c r="B37" s="3">
        <v>1108</v>
      </c>
      <c r="C37" s="3">
        <v>694</v>
      </c>
      <c r="E37" s="3">
        <v>0</v>
      </c>
      <c r="F37" s="3">
        <v>0</v>
      </c>
      <c r="G37" s="3">
        <v>0</v>
      </c>
      <c r="I37" s="3">
        <v>36</v>
      </c>
      <c r="J37" s="3">
        <v>1195</v>
      </c>
      <c r="K37" s="3">
        <v>47</v>
      </c>
      <c r="M37" s="3">
        <v>1</v>
      </c>
      <c r="N37" s="3">
        <v>1</v>
      </c>
      <c r="O37" s="3">
        <v>0</v>
      </c>
    </row>
    <row r="38" spans="1:15" x14ac:dyDescent="0.25">
      <c r="A38" s="3">
        <v>37</v>
      </c>
      <c r="B38" s="3">
        <v>1111</v>
      </c>
      <c r="C38" s="3">
        <v>699</v>
      </c>
      <c r="E38" s="3">
        <v>0</v>
      </c>
      <c r="F38" s="3">
        <v>0</v>
      </c>
      <c r="G38" s="3">
        <v>0</v>
      </c>
      <c r="I38" s="3">
        <v>37</v>
      </c>
      <c r="J38" s="3">
        <v>1211</v>
      </c>
      <c r="K38" s="3">
        <v>34</v>
      </c>
      <c r="M38" s="3">
        <v>1</v>
      </c>
      <c r="N38" s="3">
        <v>1</v>
      </c>
      <c r="O38" s="3">
        <v>0</v>
      </c>
    </row>
    <row r="39" spans="1:15" x14ac:dyDescent="0.25">
      <c r="A39" s="3">
        <v>38</v>
      </c>
      <c r="B39" s="3">
        <v>1114</v>
      </c>
      <c r="C39" s="3">
        <v>699</v>
      </c>
      <c r="E39" s="3">
        <v>0</v>
      </c>
      <c r="F39" s="3">
        <v>0</v>
      </c>
      <c r="G39" s="3">
        <v>0</v>
      </c>
      <c r="I39" s="3">
        <v>38</v>
      </c>
      <c r="J39" s="3">
        <v>1212</v>
      </c>
      <c r="K39" s="3">
        <v>34</v>
      </c>
      <c r="M39" s="3">
        <v>1</v>
      </c>
      <c r="N39" s="3">
        <v>1</v>
      </c>
      <c r="O39" s="3">
        <v>0</v>
      </c>
    </row>
    <row r="40" spans="1:15" x14ac:dyDescent="0.25">
      <c r="A40" s="3">
        <v>39</v>
      </c>
      <c r="B40" s="3">
        <v>1115</v>
      </c>
      <c r="C40" s="3">
        <v>683</v>
      </c>
      <c r="E40" s="3">
        <v>0</v>
      </c>
      <c r="F40" s="3">
        <v>0</v>
      </c>
      <c r="G40" s="3">
        <v>0</v>
      </c>
      <c r="I40" s="3">
        <v>39</v>
      </c>
      <c r="J40" s="3">
        <v>1261</v>
      </c>
      <c r="K40" s="3">
        <v>93</v>
      </c>
      <c r="M40" s="3">
        <v>0</v>
      </c>
      <c r="N40" s="3">
        <v>0</v>
      </c>
      <c r="O40" s="3">
        <v>0</v>
      </c>
    </row>
    <row r="41" spans="1:15" x14ac:dyDescent="0.25">
      <c r="A41" s="3">
        <v>40</v>
      </c>
      <c r="B41" s="3">
        <v>1121</v>
      </c>
      <c r="C41" s="3">
        <v>61</v>
      </c>
      <c r="E41" s="3">
        <v>1</v>
      </c>
      <c r="F41" s="3">
        <v>1</v>
      </c>
      <c r="G41" s="3">
        <v>0</v>
      </c>
      <c r="I41" s="3">
        <v>40</v>
      </c>
      <c r="J41" s="3">
        <v>1295</v>
      </c>
      <c r="K41" s="3">
        <v>132</v>
      </c>
      <c r="M41" s="3">
        <v>0</v>
      </c>
      <c r="N41" s="3">
        <v>0</v>
      </c>
      <c r="O41" s="3">
        <v>0</v>
      </c>
    </row>
    <row r="42" spans="1:15" x14ac:dyDescent="0.25">
      <c r="A42" s="3">
        <v>41</v>
      </c>
      <c r="B42" s="3">
        <v>1122</v>
      </c>
      <c r="C42" s="3">
        <v>680</v>
      </c>
      <c r="E42" s="3">
        <v>0</v>
      </c>
      <c r="F42" s="3">
        <v>0</v>
      </c>
      <c r="G42" s="3">
        <v>0</v>
      </c>
      <c r="I42" s="3">
        <v>41</v>
      </c>
      <c r="J42" s="3">
        <v>1299</v>
      </c>
      <c r="K42" s="3">
        <v>395</v>
      </c>
      <c r="M42" s="3">
        <v>0</v>
      </c>
      <c r="N42" s="3">
        <v>0</v>
      </c>
      <c r="O42" s="3">
        <v>0</v>
      </c>
    </row>
    <row r="43" spans="1:15" x14ac:dyDescent="0.25">
      <c r="A43" s="3">
        <v>42</v>
      </c>
      <c r="B43" s="3">
        <v>1124</v>
      </c>
      <c r="C43" s="3">
        <v>68</v>
      </c>
      <c r="E43" s="3">
        <v>1</v>
      </c>
      <c r="F43" s="3">
        <v>1</v>
      </c>
      <c r="G43" s="3">
        <v>0</v>
      </c>
      <c r="I43" s="3">
        <v>42</v>
      </c>
      <c r="J43" s="3">
        <v>1305</v>
      </c>
      <c r="K43" s="3">
        <v>41</v>
      </c>
      <c r="M43" s="3">
        <v>1</v>
      </c>
      <c r="N43" s="3">
        <v>1</v>
      </c>
      <c r="O43" s="3">
        <v>0</v>
      </c>
    </row>
    <row r="44" spans="1:15" x14ac:dyDescent="0.25">
      <c r="A44" s="3">
        <v>43</v>
      </c>
      <c r="B44" s="3">
        <v>1128</v>
      </c>
      <c r="C44" s="3">
        <v>62</v>
      </c>
      <c r="E44" s="3">
        <v>1</v>
      </c>
      <c r="F44" s="3">
        <v>0</v>
      </c>
      <c r="G44" s="3">
        <v>0</v>
      </c>
      <c r="I44" s="3">
        <v>43</v>
      </c>
      <c r="J44" s="3">
        <v>1316</v>
      </c>
      <c r="K44" s="3">
        <v>43</v>
      </c>
      <c r="M44" s="3">
        <v>1</v>
      </c>
      <c r="N44" s="3">
        <v>1</v>
      </c>
      <c r="O44" s="3">
        <v>0</v>
      </c>
    </row>
    <row r="45" spans="1:15" x14ac:dyDescent="0.25">
      <c r="A45" s="3">
        <v>44</v>
      </c>
      <c r="B45" s="3">
        <v>1137</v>
      </c>
      <c r="C45" s="3">
        <v>49</v>
      </c>
      <c r="E45" s="3">
        <v>1</v>
      </c>
      <c r="F45" s="3">
        <v>1</v>
      </c>
      <c r="G45" s="3">
        <v>0</v>
      </c>
      <c r="I45" s="3">
        <v>44</v>
      </c>
      <c r="J45" s="3">
        <v>1318</v>
      </c>
      <c r="K45" s="3">
        <v>37</v>
      </c>
      <c r="M45" s="3">
        <v>1</v>
      </c>
      <c r="N45" s="3">
        <v>0</v>
      </c>
      <c r="O45" s="3">
        <v>0</v>
      </c>
    </row>
    <row r="46" spans="1:15" x14ac:dyDescent="0.25">
      <c r="A46" s="3">
        <v>45</v>
      </c>
      <c r="B46" s="3">
        <v>1138</v>
      </c>
      <c r="C46" s="3">
        <v>624</v>
      </c>
      <c r="E46" s="3">
        <v>0</v>
      </c>
      <c r="F46" s="3">
        <v>0</v>
      </c>
      <c r="G46" s="3">
        <v>0</v>
      </c>
      <c r="I46" s="3">
        <v>45</v>
      </c>
      <c r="J46" s="3">
        <v>1324</v>
      </c>
      <c r="K46" s="3">
        <v>47</v>
      </c>
      <c r="M46" s="3">
        <v>1</v>
      </c>
      <c r="N46" s="3">
        <v>0</v>
      </c>
      <c r="O46" s="3">
        <v>0</v>
      </c>
    </row>
    <row r="47" spans="1:15" x14ac:dyDescent="0.25">
      <c r="A47" s="3">
        <v>46</v>
      </c>
      <c r="B47" s="3">
        <v>1139</v>
      </c>
      <c r="C47" s="3">
        <v>624</v>
      </c>
      <c r="E47" s="3">
        <v>0</v>
      </c>
      <c r="F47" s="3">
        <v>0</v>
      </c>
      <c r="G47" s="3">
        <v>0</v>
      </c>
      <c r="I47" s="3">
        <v>46</v>
      </c>
      <c r="J47" s="3">
        <v>1326</v>
      </c>
      <c r="K47" s="3">
        <v>596</v>
      </c>
      <c r="M47" s="3">
        <v>0</v>
      </c>
      <c r="N47" s="3">
        <v>0</v>
      </c>
      <c r="O47" s="3">
        <v>0</v>
      </c>
    </row>
    <row r="48" spans="1:15" x14ac:dyDescent="0.25">
      <c r="A48" s="3">
        <v>47</v>
      </c>
      <c r="B48" s="3">
        <v>730</v>
      </c>
      <c r="C48" s="3">
        <v>39</v>
      </c>
      <c r="E48" s="3">
        <v>1</v>
      </c>
      <c r="F48" s="3">
        <v>0</v>
      </c>
      <c r="G48" s="3">
        <v>1</v>
      </c>
      <c r="I48" s="3">
        <v>47</v>
      </c>
      <c r="J48" s="3">
        <v>1332</v>
      </c>
      <c r="K48" s="3">
        <v>48</v>
      </c>
      <c r="M48" s="3">
        <v>1</v>
      </c>
      <c r="N48" s="3">
        <v>0</v>
      </c>
      <c r="O48" s="3">
        <v>1</v>
      </c>
    </row>
    <row r="49" spans="1:15" x14ac:dyDescent="0.25">
      <c r="A49" s="3">
        <v>48</v>
      </c>
      <c r="B49" s="3">
        <v>1143</v>
      </c>
      <c r="C49" s="3">
        <v>413</v>
      </c>
      <c r="E49" s="3">
        <v>0</v>
      </c>
      <c r="F49" s="3">
        <v>0</v>
      </c>
      <c r="G49" s="3">
        <v>0</v>
      </c>
      <c r="I49" s="3">
        <v>48</v>
      </c>
      <c r="J49" s="3">
        <v>1335</v>
      </c>
      <c r="K49" s="3">
        <v>26</v>
      </c>
      <c r="M49" s="3">
        <v>1</v>
      </c>
      <c r="N49" s="3">
        <v>1</v>
      </c>
      <c r="O49" s="3">
        <v>0</v>
      </c>
    </row>
    <row r="50" spans="1:15" x14ac:dyDescent="0.25">
      <c r="A50" s="3">
        <v>49</v>
      </c>
      <c r="B50" s="3">
        <v>1165</v>
      </c>
      <c r="C50" s="3">
        <v>633</v>
      </c>
      <c r="E50" s="3">
        <v>0</v>
      </c>
      <c r="F50" s="3">
        <v>0</v>
      </c>
      <c r="G50" s="3">
        <v>0</v>
      </c>
      <c r="I50" s="3">
        <v>49</v>
      </c>
      <c r="J50" s="3">
        <v>1336</v>
      </c>
      <c r="K50" s="3">
        <v>28</v>
      </c>
      <c r="M50" s="3">
        <v>1</v>
      </c>
      <c r="N50" s="3">
        <v>1</v>
      </c>
      <c r="O50" s="3">
        <v>0</v>
      </c>
    </row>
    <row r="51" spans="1:15" x14ac:dyDescent="0.25">
      <c r="A51" s="3">
        <v>50</v>
      </c>
      <c r="B51" s="3">
        <v>1154</v>
      </c>
      <c r="C51" s="3">
        <v>403</v>
      </c>
      <c r="E51" s="3">
        <v>0</v>
      </c>
      <c r="F51" s="3">
        <v>0</v>
      </c>
      <c r="G51" s="3">
        <v>0</v>
      </c>
      <c r="I51" s="3">
        <v>50</v>
      </c>
      <c r="J51" s="3">
        <v>1341</v>
      </c>
      <c r="K51" s="3">
        <v>39</v>
      </c>
      <c r="M51" s="3">
        <v>1</v>
      </c>
      <c r="N51" s="3">
        <v>1</v>
      </c>
      <c r="O51" s="3">
        <v>0</v>
      </c>
    </row>
    <row r="52" spans="1:15" x14ac:dyDescent="0.25">
      <c r="A52" s="3">
        <v>51</v>
      </c>
      <c r="B52" s="3">
        <v>1175</v>
      </c>
      <c r="C52" s="3">
        <v>288</v>
      </c>
      <c r="E52" s="3">
        <v>0</v>
      </c>
      <c r="F52" s="3">
        <v>0</v>
      </c>
      <c r="G52" s="3">
        <v>0</v>
      </c>
      <c r="I52" s="3">
        <v>51</v>
      </c>
      <c r="J52" s="3">
        <v>1351</v>
      </c>
      <c r="K52" s="3">
        <v>30</v>
      </c>
      <c r="M52" s="3">
        <v>1</v>
      </c>
      <c r="N52" s="3">
        <v>1</v>
      </c>
      <c r="O52" s="3">
        <v>0</v>
      </c>
    </row>
    <row r="53" spans="1:15" x14ac:dyDescent="0.25">
      <c r="A53" s="3">
        <v>52</v>
      </c>
      <c r="B53" s="3">
        <v>1148</v>
      </c>
      <c r="C53" s="3">
        <v>1025</v>
      </c>
      <c r="E53" s="3">
        <v>0</v>
      </c>
      <c r="F53" s="3">
        <v>0</v>
      </c>
      <c r="G53" s="3">
        <v>0</v>
      </c>
      <c r="I53" s="3">
        <v>52</v>
      </c>
      <c r="J53" s="3">
        <v>1355</v>
      </c>
      <c r="K53" s="3">
        <v>47</v>
      </c>
      <c r="M53" s="3">
        <v>1</v>
      </c>
      <c r="N53" s="3">
        <v>1</v>
      </c>
      <c r="O53" s="3">
        <v>0</v>
      </c>
    </row>
    <row r="54" spans="1:15" x14ac:dyDescent="0.25">
      <c r="A54" s="3">
        <v>53</v>
      </c>
      <c r="B54" s="3">
        <v>1172</v>
      </c>
      <c r="C54" s="3">
        <v>617</v>
      </c>
      <c r="E54" s="3">
        <v>0</v>
      </c>
      <c r="F54" s="3">
        <v>0</v>
      </c>
      <c r="G54" s="3">
        <v>0</v>
      </c>
      <c r="I54" s="3">
        <v>53</v>
      </c>
      <c r="J54" s="3">
        <v>1356</v>
      </c>
      <c r="K54" s="3">
        <v>54</v>
      </c>
      <c r="M54" s="3">
        <v>1</v>
      </c>
      <c r="N54" s="3">
        <v>1</v>
      </c>
      <c r="O54" s="3">
        <v>0</v>
      </c>
    </row>
    <row r="55" spans="1:15" x14ac:dyDescent="0.25">
      <c r="A55" s="3">
        <v>54</v>
      </c>
      <c r="B55" s="3">
        <v>1180</v>
      </c>
      <c r="C55" s="3">
        <v>604</v>
      </c>
      <c r="E55" s="3">
        <v>0</v>
      </c>
      <c r="F55" s="3">
        <v>0</v>
      </c>
      <c r="G55" s="3">
        <v>0</v>
      </c>
      <c r="I55" s="3">
        <v>54</v>
      </c>
      <c r="J55" s="3">
        <v>1357</v>
      </c>
      <c r="K55" s="3">
        <v>50</v>
      </c>
      <c r="M55" s="3">
        <v>1</v>
      </c>
      <c r="N55" s="3">
        <v>0</v>
      </c>
      <c r="O55" s="3">
        <v>0</v>
      </c>
    </row>
    <row r="56" spans="1:15" x14ac:dyDescent="0.25">
      <c r="A56" s="3">
        <v>55</v>
      </c>
      <c r="B56" s="3">
        <v>1186</v>
      </c>
      <c r="C56" s="3">
        <v>51</v>
      </c>
      <c r="E56" s="3">
        <v>1</v>
      </c>
      <c r="F56" s="3">
        <v>0</v>
      </c>
      <c r="G56" s="3">
        <v>0</v>
      </c>
      <c r="I56" s="3">
        <v>55</v>
      </c>
      <c r="J56" s="3">
        <v>1368</v>
      </c>
      <c r="K56" s="3">
        <v>37</v>
      </c>
      <c r="M56" s="3">
        <v>1</v>
      </c>
      <c r="N56" s="3">
        <v>1</v>
      </c>
      <c r="O56" s="3">
        <v>0</v>
      </c>
    </row>
    <row r="57" spans="1:15" x14ac:dyDescent="0.25">
      <c r="A57" s="3">
        <v>56</v>
      </c>
      <c r="B57" s="3">
        <v>1187</v>
      </c>
      <c r="C57" s="3">
        <v>55</v>
      </c>
      <c r="E57" s="3">
        <v>1</v>
      </c>
      <c r="F57" s="3">
        <v>0</v>
      </c>
      <c r="G57" s="3">
        <v>0</v>
      </c>
      <c r="I57" s="3">
        <v>56</v>
      </c>
      <c r="J57" s="3">
        <v>1395</v>
      </c>
      <c r="K57" s="3">
        <v>195</v>
      </c>
      <c r="M57" s="3">
        <v>0</v>
      </c>
      <c r="N57" s="3">
        <v>0</v>
      </c>
      <c r="O57" s="3">
        <v>0</v>
      </c>
    </row>
    <row r="58" spans="1:15" x14ac:dyDescent="0.25">
      <c r="A58" s="3">
        <v>57</v>
      </c>
      <c r="B58" s="3">
        <v>1189</v>
      </c>
      <c r="C58" s="3">
        <v>371</v>
      </c>
      <c r="E58" s="3">
        <v>0</v>
      </c>
      <c r="F58" s="3">
        <v>0</v>
      </c>
      <c r="G58" s="3">
        <v>0</v>
      </c>
      <c r="I58" s="3">
        <v>57</v>
      </c>
      <c r="J58" s="3">
        <v>1431</v>
      </c>
      <c r="K58" s="3">
        <v>23</v>
      </c>
      <c r="M58" s="3">
        <v>1</v>
      </c>
      <c r="N58" s="3">
        <v>1</v>
      </c>
      <c r="O58" s="3">
        <v>0</v>
      </c>
    </row>
    <row r="59" spans="1:15" x14ac:dyDescent="0.25">
      <c r="A59" s="3">
        <v>58</v>
      </c>
      <c r="B59" s="3">
        <v>1228</v>
      </c>
      <c r="C59" s="3">
        <v>47</v>
      </c>
      <c r="E59" s="3">
        <v>1</v>
      </c>
      <c r="F59" s="3">
        <v>0</v>
      </c>
      <c r="G59" s="3">
        <v>0</v>
      </c>
      <c r="I59" s="3">
        <v>58</v>
      </c>
      <c r="J59" s="3">
        <v>1393</v>
      </c>
      <c r="K59" s="3">
        <v>40</v>
      </c>
      <c r="M59" s="3">
        <v>1</v>
      </c>
      <c r="N59" s="3">
        <v>1</v>
      </c>
      <c r="O59" s="3">
        <v>0</v>
      </c>
    </row>
    <row r="60" spans="1:15" x14ac:dyDescent="0.25">
      <c r="A60" s="3">
        <v>59</v>
      </c>
      <c r="B60" s="3">
        <v>1205</v>
      </c>
      <c r="C60" s="3">
        <v>586</v>
      </c>
      <c r="E60" s="3">
        <v>0</v>
      </c>
      <c r="F60" s="3">
        <v>0</v>
      </c>
      <c r="G60" s="3">
        <v>0</v>
      </c>
      <c r="I60" s="3">
        <v>59</v>
      </c>
      <c r="J60" s="3">
        <v>1183</v>
      </c>
      <c r="K60" s="3"/>
      <c r="M60" s="3">
        <v>0</v>
      </c>
      <c r="N60" s="3">
        <v>0</v>
      </c>
      <c r="O60" s="3">
        <v>0</v>
      </c>
    </row>
    <row r="61" spans="1:15" x14ac:dyDescent="0.25">
      <c r="A61" s="3">
        <v>60</v>
      </c>
      <c r="B61" s="3">
        <v>1247</v>
      </c>
      <c r="C61" s="3">
        <v>169</v>
      </c>
      <c r="E61" s="3">
        <v>0</v>
      </c>
      <c r="F61" s="3">
        <v>0</v>
      </c>
      <c r="G61" s="3">
        <v>0</v>
      </c>
      <c r="I61" s="3">
        <v>60</v>
      </c>
      <c r="J61" s="3">
        <v>1319</v>
      </c>
      <c r="K61" s="3"/>
      <c r="M61" s="3">
        <v>1</v>
      </c>
      <c r="N61" s="3">
        <v>0</v>
      </c>
      <c r="O61" s="3">
        <v>1</v>
      </c>
    </row>
    <row r="62" spans="1:15" x14ac:dyDescent="0.25">
      <c r="A62" s="3">
        <v>61</v>
      </c>
      <c r="B62" s="3">
        <v>1246</v>
      </c>
      <c r="C62" s="3">
        <v>165</v>
      </c>
      <c r="E62" s="3">
        <v>0</v>
      </c>
      <c r="F62" s="3">
        <v>0</v>
      </c>
      <c r="G62" s="3">
        <v>0</v>
      </c>
      <c r="I62" s="3">
        <v>61</v>
      </c>
      <c r="J62" s="3">
        <v>1323</v>
      </c>
      <c r="K62" s="3"/>
      <c r="M62" s="3">
        <v>0</v>
      </c>
      <c r="N62" s="3">
        <v>0</v>
      </c>
      <c r="O62" s="3">
        <v>0</v>
      </c>
    </row>
    <row r="63" spans="1:15" x14ac:dyDescent="0.25">
      <c r="A63" s="3">
        <v>62</v>
      </c>
      <c r="B63" s="3">
        <v>1286</v>
      </c>
      <c r="C63" s="3">
        <v>189</v>
      </c>
      <c r="E63" s="3">
        <v>0</v>
      </c>
      <c r="F63" s="3">
        <v>0</v>
      </c>
      <c r="G63" s="3">
        <v>0</v>
      </c>
      <c r="I63" s="3">
        <v>62</v>
      </c>
      <c r="J63" s="3">
        <v>1325</v>
      </c>
      <c r="K63" s="3"/>
      <c r="M63" s="3">
        <v>1</v>
      </c>
      <c r="N63" s="3">
        <v>1</v>
      </c>
      <c r="O63" s="3">
        <v>0</v>
      </c>
    </row>
    <row r="64" spans="1:15" x14ac:dyDescent="0.25">
      <c r="A64" s="3">
        <v>63</v>
      </c>
      <c r="B64" s="3">
        <v>1298</v>
      </c>
      <c r="C64" s="3">
        <v>132</v>
      </c>
      <c r="E64" s="3">
        <v>0</v>
      </c>
      <c r="F64" s="3">
        <v>0</v>
      </c>
      <c r="G64" s="3">
        <v>0</v>
      </c>
      <c r="I64" s="3">
        <v>63</v>
      </c>
      <c r="J64" s="3">
        <v>1340</v>
      </c>
      <c r="K64" s="3"/>
      <c r="M64" s="3">
        <v>0</v>
      </c>
      <c r="N64" s="3">
        <v>0</v>
      </c>
      <c r="O64" s="3">
        <v>0</v>
      </c>
    </row>
    <row r="65" spans="1:15" x14ac:dyDescent="0.25">
      <c r="A65" s="3">
        <v>64</v>
      </c>
      <c r="B65" s="3">
        <v>1302</v>
      </c>
      <c r="C65" s="3">
        <v>700</v>
      </c>
      <c r="E65" s="3">
        <v>0</v>
      </c>
      <c r="F65" s="3">
        <v>0</v>
      </c>
      <c r="G65" s="3">
        <v>0</v>
      </c>
      <c r="I65" s="3">
        <v>64</v>
      </c>
      <c r="J65" s="3">
        <v>1354</v>
      </c>
      <c r="K65" s="3"/>
      <c r="M65" s="3">
        <v>0</v>
      </c>
      <c r="N65" s="3">
        <v>0</v>
      </c>
      <c r="O65" s="3">
        <v>0</v>
      </c>
    </row>
    <row r="66" spans="1:15" x14ac:dyDescent="0.25">
      <c r="A66" s="3">
        <v>65</v>
      </c>
      <c r="B66" s="3">
        <v>1320</v>
      </c>
      <c r="C66" s="3">
        <v>218</v>
      </c>
      <c r="E66" s="3">
        <v>0</v>
      </c>
      <c r="F66" s="3">
        <v>0</v>
      </c>
      <c r="G66" s="3">
        <v>0</v>
      </c>
      <c r="I66" s="15">
        <v>65</v>
      </c>
      <c r="J66" s="3">
        <v>1382</v>
      </c>
      <c r="K66" s="3"/>
      <c r="M66" s="3">
        <v>1</v>
      </c>
      <c r="N66" s="3">
        <v>1</v>
      </c>
      <c r="O66" s="3">
        <v>0</v>
      </c>
    </row>
    <row r="67" spans="1:15" x14ac:dyDescent="0.25">
      <c r="A67" s="3">
        <v>66</v>
      </c>
      <c r="B67" s="3">
        <v>1321</v>
      </c>
      <c r="C67" s="3">
        <v>48</v>
      </c>
      <c r="E67" s="3">
        <v>1</v>
      </c>
      <c r="F67" s="3">
        <v>1</v>
      </c>
      <c r="G67" s="3">
        <v>0</v>
      </c>
      <c r="I67" s="3" t="s">
        <v>2</v>
      </c>
      <c r="J67" s="3"/>
      <c r="K67" s="3"/>
      <c r="M67" s="3">
        <f>SUM(M2:M66)</f>
        <v>30</v>
      </c>
      <c r="N67" s="3">
        <f>SUM(N2:N66)</f>
        <v>23</v>
      </c>
      <c r="O67" s="3">
        <f>SUM(O2:O66)</f>
        <v>3</v>
      </c>
    </row>
    <row r="68" spans="1:15" x14ac:dyDescent="0.25">
      <c r="A68" s="3">
        <v>67</v>
      </c>
      <c r="B68" s="3">
        <v>1330</v>
      </c>
      <c r="C68" s="3">
        <v>30</v>
      </c>
      <c r="E68" s="3">
        <v>1</v>
      </c>
      <c r="F68" s="3">
        <v>1</v>
      </c>
      <c r="G68" s="3">
        <v>0</v>
      </c>
      <c r="I68" s="3" t="s">
        <v>3</v>
      </c>
      <c r="J68" s="3"/>
      <c r="K68" s="3"/>
      <c r="L68" s="2"/>
      <c r="M68" s="4">
        <f>M67/I59*100</f>
        <v>51.724137931034484</v>
      </c>
      <c r="N68" s="4">
        <f>N67/I59*100</f>
        <v>39.655172413793103</v>
      </c>
      <c r="O68" s="4">
        <f>O67/I59*100</f>
        <v>5.1724137931034484</v>
      </c>
    </row>
    <row r="69" spans="1:15" x14ac:dyDescent="0.25">
      <c r="A69" s="3">
        <v>68</v>
      </c>
      <c r="B69" s="3">
        <v>1328</v>
      </c>
      <c r="C69" s="3">
        <v>407</v>
      </c>
      <c r="E69" s="3">
        <v>0</v>
      </c>
      <c r="F69" s="3">
        <v>0</v>
      </c>
      <c r="G69" s="3">
        <v>0</v>
      </c>
    </row>
    <row r="70" spans="1:15" x14ac:dyDescent="0.25">
      <c r="A70" s="3">
        <v>69</v>
      </c>
      <c r="B70" s="3">
        <v>1338</v>
      </c>
      <c r="C70" s="3">
        <v>49</v>
      </c>
      <c r="E70" s="3">
        <v>1</v>
      </c>
      <c r="F70" s="3">
        <v>1</v>
      </c>
      <c r="G70" s="3">
        <v>0</v>
      </c>
      <c r="M70" s="13"/>
      <c r="N70" s="13"/>
    </row>
    <row r="71" spans="1:15" x14ac:dyDescent="0.25">
      <c r="A71" s="3">
        <v>70</v>
      </c>
      <c r="B71" s="3">
        <v>1352</v>
      </c>
      <c r="C71" s="3">
        <v>37</v>
      </c>
      <c r="E71" s="3">
        <v>1</v>
      </c>
      <c r="F71" s="3">
        <v>1</v>
      </c>
      <c r="G71" s="3">
        <v>0</v>
      </c>
      <c r="M71" s="13"/>
    </row>
    <row r="72" spans="1:15" x14ac:dyDescent="0.25">
      <c r="A72" s="3">
        <v>71</v>
      </c>
      <c r="B72" s="3">
        <v>1399</v>
      </c>
      <c r="C72" s="3">
        <v>35</v>
      </c>
      <c r="E72" s="3">
        <v>1</v>
      </c>
      <c r="F72" s="3">
        <v>1</v>
      </c>
      <c r="G72" s="3">
        <v>0</v>
      </c>
    </row>
    <row r="73" spans="1:15" x14ac:dyDescent="0.25">
      <c r="A73" s="3">
        <v>72</v>
      </c>
      <c r="B73" s="3">
        <v>1428</v>
      </c>
      <c r="C73" s="3">
        <v>23</v>
      </c>
      <c r="E73" s="3">
        <v>1</v>
      </c>
      <c r="F73" s="3">
        <v>1</v>
      </c>
      <c r="G73" s="3">
        <v>0</v>
      </c>
    </row>
    <row r="74" spans="1:15" x14ac:dyDescent="0.25">
      <c r="A74" s="3">
        <v>73</v>
      </c>
      <c r="B74" s="3">
        <v>1066</v>
      </c>
      <c r="C74" s="3"/>
      <c r="E74" s="3">
        <v>0</v>
      </c>
      <c r="F74" s="3">
        <v>0</v>
      </c>
      <c r="G74" s="3">
        <v>0</v>
      </c>
    </row>
    <row r="75" spans="1:15" x14ac:dyDescent="0.25">
      <c r="A75" s="3">
        <v>74</v>
      </c>
      <c r="B75" s="3">
        <v>1064</v>
      </c>
      <c r="C75" s="3"/>
      <c r="E75" s="3">
        <v>0</v>
      </c>
      <c r="F75" s="3">
        <v>1</v>
      </c>
      <c r="G75" s="3">
        <v>0</v>
      </c>
      <c r="K75" s="14"/>
    </row>
    <row r="76" spans="1:15" x14ac:dyDescent="0.25">
      <c r="A76" s="3">
        <v>75</v>
      </c>
      <c r="B76" s="3">
        <v>1259</v>
      </c>
      <c r="C76" s="3"/>
      <c r="E76" s="3">
        <v>0</v>
      </c>
      <c r="F76" s="3">
        <v>0</v>
      </c>
      <c r="G76" s="3">
        <v>0</v>
      </c>
    </row>
    <row r="77" spans="1:15" x14ac:dyDescent="0.25">
      <c r="A77" s="3">
        <v>76</v>
      </c>
      <c r="B77" s="3">
        <v>1123</v>
      </c>
      <c r="C77" s="3"/>
      <c r="E77" s="3">
        <v>1</v>
      </c>
      <c r="F77" s="3">
        <v>0</v>
      </c>
      <c r="G77" s="3">
        <v>1</v>
      </c>
    </row>
    <row r="78" spans="1:15" x14ac:dyDescent="0.25">
      <c r="A78" s="3">
        <v>77</v>
      </c>
      <c r="B78" s="3">
        <v>1227</v>
      </c>
      <c r="C78" s="3"/>
      <c r="E78" s="3">
        <v>0</v>
      </c>
      <c r="F78" s="3">
        <v>0</v>
      </c>
      <c r="G78" s="3">
        <v>0</v>
      </c>
    </row>
    <row r="79" spans="1:15" x14ac:dyDescent="0.25">
      <c r="A79" s="3">
        <v>78</v>
      </c>
      <c r="B79" s="3">
        <v>1318</v>
      </c>
      <c r="C79" s="3"/>
      <c r="E79" s="3">
        <v>0</v>
      </c>
      <c r="F79" s="3">
        <v>1</v>
      </c>
      <c r="G79" s="3">
        <v>0</v>
      </c>
    </row>
    <row r="80" spans="1:15" x14ac:dyDescent="0.25">
      <c r="A80" s="15">
        <v>79</v>
      </c>
      <c r="B80" s="3">
        <v>1393</v>
      </c>
      <c r="C80" s="3"/>
      <c r="E80" s="3">
        <v>0</v>
      </c>
      <c r="F80" s="3">
        <v>1</v>
      </c>
      <c r="G80" s="3">
        <v>0</v>
      </c>
    </row>
    <row r="81" spans="1:7" x14ac:dyDescent="0.25">
      <c r="A81" s="3"/>
      <c r="B81" s="3" t="s">
        <v>2</v>
      </c>
      <c r="C81" s="3"/>
      <c r="E81" s="3">
        <f>SUM(E2:E80)</f>
        <v>23</v>
      </c>
      <c r="F81" s="3">
        <f>SUM(F2:F80)</f>
        <v>17</v>
      </c>
      <c r="G81" s="3">
        <f>SUM(G2:G80)</f>
        <v>3</v>
      </c>
    </row>
    <row r="82" spans="1:7" x14ac:dyDescent="0.25">
      <c r="A82" s="3"/>
      <c r="B82" s="3" t="s">
        <v>3</v>
      </c>
      <c r="C82" s="3"/>
      <c r="D82" s="2"/>
      <c r="E82" s="4">
        <f>E81/A73*100</f>
        <v>31.944444444444443</v>
      </c>
      <c r="F82" s="4">
        <f>F81/A73*100</f>
        <v>23.611111111111111</v>
      </c>
      <c r="G82" s="4">
        <f>G81/A73*100</f>
        <v>4.1666666666666661</v>
      </c>
    </row>
    <row r="84" spans="1:7" x14ac:dyDescent="0.25">
      <c r="E84" s="13"/>
    </row>
    <row r="85" spans="1:7" x14ac:dyDescent="0.25">
      <c r="E85" s="13"/>
    </row>
    <row r="87" spans="1:7" x14ac:dyDescent="0.25">
      <c r="E87" s="1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2B88-8648-4EC2-9BE2-0CEB52656026}">
  <dimension ref="A1:Q58"/>
  <sheetViews>
    <sheetView tabSelected="1" topLeftCell="A19" workbookViewId="0">
      <selection activeCell="I51" sqref="I51"/>
    </sheetView>
  </sheetViews>
  <sheetFormatPr baseColWidth="10" defaultRowHeight="15" x14ac:dyDescent="0.25"/>
  <cols>
    <col min="1" max="1" width="14.140625" style="1" customWidth="1"/>
    <col min="2" max="4" width="11.42578125" style="1"/>
    <col min="5" max="5" width="12.140625" style="1" customWidth="1"/>
    <col min="6" max="10" width="11.42578125" style="1"/>
    <col min="11" max="11" width="14.7109375" style="1" customWidth="1"/>
    <col min="12" max="16384" width="11.42578125" style="1"/>
  </cols>
  <sheetData>
    <row r="1" spans="1:17" x14ac:dyDescent="0.25">
      <c r="A1" s="16" t="s">
        <v>9</v>
      </c>
      <c r="B1" s="16"/>
      <c r="C1" s="16" t="s">
        <v>10</v>
      </c>
      <c r="D1" s="16" t="s">
        <v>11</v>
      </c>
      <c r="E1" s="16"/>
      <c r="F1" s="16" t="s">
        <v>12</v>
      </c>
      <c r="G1" s="16" t="s">
        <v>13</v>
      </c>
      <c r="H1" s="16" t="s">
        <v>14</v>
      </c>
      <c r="I1" s="16"/>
      <c r="J1" s="16"/>
      <c r="K1" s="16" t="s">
        <v>9</v>
      </c>
      <c r="L1" s="16"/>
      <c r="M1" s="16" t="s">
        <v>10</v>
      </c>
      <c r="N1" s="16" t="s">
        <v>11</v>
      </c>
      <c r="O1" s="16" t="s">
        <v>12</v>
      </c>
      <c r="P1" s="16"/>
      <c r="Q1" s="16" t="s">
        <v>14</v>
      </c>
    </row>
    <row r="2" spans="1:17" x14ac:dyDescent="0.25">
      <c r="A2" s="1">
        <v>23</v>
      </c>
      <c r="B2" s="1">
        <f>A2/7</f>
        <v>3.2857142857142856</v>
      </c>
      <c r="C2" s="1">
        <v>0.98275999999999997</v>
      </c>
      <c r="D2" s="1">
        <v>1.7090000000000001E-2</v>
      </c>
      <c r="F2" s="1">
        <v>57</v>
      </c>
      <c r="G2" s="1">
        <v>3</v>
      </c>
      <c r="K2" s="1">
        <v>23</v>
      </c>
      <c r="L2" s="1">
        <f>K2/7</f>
        <v>3.2857142857142856</v>
      </c>
      <c r="M2" s="1">
        <v>0.98611000000000004</v>
      </c>
      <c r="N2" s="1">
        <v>1.379E-2</v>
      </c>
      <c r="O2" s="1">
        <v>71</v>
      </c>
      <c r="P2" s="1">
        <v>3</v>
      </c>
    </row>
    <row r="3" spans="1:17" x14ac:dyDescent="0.25">
      <c r="A3" s="1">
        <v>26</v>
      </c>
      <c r="B3" s="1">
        <f t="shared" ref="B3:B33" si="0">A3/7</f>
        <v>3.7142857142857144</v>
      </c>
      <c r="C3" s="1">
        <v>0.96552000000000004</v>
      </c>
      <c r="D3" s="1">
        <v>2.3959999999999999E-2</v>
      </c>
      <c r="F3" s="1">
        <v>56</v>
      </c>
      <c r="G3" s="1">
        <v>3</v>
      </c>
      <c r="K3" s="17" t="s">
        <v>15</v>
      </c>
      <c r="L3" s="18">
        <f>L2</f>
        <v>3.2857142857142856</v>
      </c>
      <c r="M3" s="18">
        <f>M2</f>
        <v>0.98611000000000004</v>
      </c>
      <c r="N3" s="18">
        <f>N2</f>
        <v>1.379E-2</v>
      </c>
      <c r="O3" s="18">
        <f>O2</f>
        <v>71</v>
      </c>
      <c r="P3" s="18">
        <v>3</v>
      </c>
      <c r="Q3" s="19">
        <f>N3*SQRT(O3)</f>
        <v>0.116196605372102</v>
      </c>
    </row>
    <row r="4" spans="1:17" x14ac:dyDescent="0.25">
      <c r="A4" s="17" t="s">
        <v>15</v>
      </c>
      <c r="B4" s="18">
        <f>AVERAGE(B2:B3)</f>
        <v>3.5</v>
      </c>
      <c r="C4" s="18"/>
      <c r="D4" s="18">
        <f>AVERAGE(D2:D3)</f>
        <v>2.0525000000000002E-2</v>
      </c>
      <c r="E4" s="18"/>
      <c r="F4" s="18">
        <f>AVERAGE(F2:F3)</f>
        <v>56.5</v>
      </c>
      <c r="G4" s="18">
        <v>3</v>
      </c>
      <c r="H4" s="19">
        <f>D4*SQRT(F4)</f>
        <v>0.15427920408305199</v>
      </c>
      <c r="K4" s="1">
        <v>30</v>
      </c>
      <c r="L4" s="1">
        <f t="shared" ref="L4:L29" si="1">K4/7</f>
        <v>4.2857142857142856</v>
      </c>
      <c r="M4" s="1">
        <v>0.97221999999999997</v>
      </c>
      <c r="N4" s="1">
        <v>1.379E-2</v>
      </c>
      <c r="O4" s="1">
        <v>69</v>
      </c>
      <c r="P4" s="1">
        <v>4</v>
      </c>
      <c r="Q4" s="20"/>
    </row>
    <row r="5" spans="1:17" x14ac:dyDescent="0.25">
      <c r="A5" s="1">
        <v>28</v>
      </c>
      <c r="B5" s="1">
        <f t="shared" si="0"/>
        <v>4</v>
      </c>
      <c r="C5" s="1">
        <v>0.94828000000000001</v>
      </c>
      <c r="D5" s="1">
        <v>2.9080000000000002E-2</v>
      </c>
      <c r="F5" s="1">
        <v>55</v>
      </c>
      <c r="G5" s="1">
        <v>4</v>
      </c>
      <c r="H5" s="20"/>
      <c r="K5" s="17" t="s">
        <v>16</v>
      </c>
      <c r="L5" s="18">
        <v>4.2857142857142856</v>
      </c>
      <c r="M5" s="18">
        <f>M4</f>
        <v>0.97221999999999997</v>
      </c>
      <c r="N5" s="18">
        <f>N4</f>
        <v>1.379E-2</v>
      </c>
      <c r="O5" s="18">
        <v>69</v>
      </c>
      <c r="P5" s="18">
        <v>4</v>
      </c>
      <c r="Q5" s="19">
        <f>N5*SQRT(O5)</f>
        <v>0.11454834306964025</v>
      </c>
    </row>
    <row r="6" spans="1:17" x14ac:dyDescent="0.25">
      <c r="A6" s="1">
        <v>30</v>
      </c>
      <c r="B6" s="1">
        <f t="shared" si="0"/>
        <v>4.2857142857142856</v>
      </c>
      <c r="C6" s="1" t="s">
        <v>17</v>
      </c>
      <c r="D6" s="1" t="s">
        <v>17</v>
      </c>
      <c r="F6" s="1">
        <v>54</v>
      </c>
      <c r="G6" s="1">
        <v>4</v>
      </c>
      <c r="H6" s="20"/>
      <c r="K6" s="1">
        <v>35</v>
      </c>
      <c r="L6" s="1">
        <f t="shared" si="1"/>
        <v>5</v>
      </c>
      <c r="M6" s="1">
        <v>0.95833000000000002</v>
      </c>
      <c r="N6" s="1">
        <v>0.23549999999999999</v>
      </c>
      <c r="O6" s="1">
        <v>68</v>
      </c>
      <c r="P6" s="1">
        <v>5</v>
      </c>
      <c r="Q6" s="20"/>
    </row>
    <row r="7" spans="1:17" x14ac:dyDescent="0.25">
      <c r="A7" s="1">
        <v>30</v>
      </c>
      <c r="B7" s="1">
        <f t="shared" si="0"/>
        <v>4.2857142857142856</v>
      </c>
      <c r="C7" s="1">
        <v>0.91378999999999999</v>
      </c>
      <c r="D7" s="1">
        <v>3.6850000000000001E-2</v>
      </c>
      <c r="F7" s="1">
        <v>53</v>
      </c>
      <c r="G7" s="1">
        <v>4</v>
      </c>
      <c r="H7" s="20"/>
      <c r="K7" s="1">
        <v>36</v>
      </c>
      <c r="L7" s="1">
        <f t="shared" si="1"/>
        <v>5.1428571428571432</v>
      </c>
      <c r="M7" s="1" t="s">
        <v>17</v>
      </c>
      <c r="N7" s="1" t="s">
        <v>17</v>
      </c>
      <c r="O7" s="1">
        <v>67</v>
      </c>
      <c r="P7" s="1">
        <v>5</v>
      </c>
      <c r="Q7" s="20"/>
    </row>
    <row r="8" spans="1:17" x14ac:dyDescent="0.25">
      <c r="A8" s="1">
        <v>34</v>
      </c>
      <c r="B8" s="1">
        <f t="shared" si="0"/>
        <v>4.8571428571428568</v>
      </c>
      <c r="C8" s="1" t="s">
        <v>17</v>
      </c>
      <c r="D8" s="1" t="s">
        <v>17</v>
      </c>
      <c r="F8" s="1">
        <v>52</v>
      </c>
      <c r="G8" s="1">
        <v>4</v>
      </c>
      <c r="H8" s="20"/>
      <c r="K8" s="1">
        <v>36</v>
      </c>
      <c r="L8" s="1">
        <f t="shared" si="1"/>
        <v>5.1428571428571432</v>
      </c>
      <c r="M8" s="1">
        <v>0.93056000000000005</v>
      </c>
      <c r="N8" s="1">
        <v>2.9960000000000001E-2</v>
      </c>
      <c r="O8" s="1">
        <v>66</v>
      </c>
      <c r="P8" s="1">
        <v>5</v>
      </c>
      <c r="Q8" s="20"/>
    </row>
    <row r="9" spans="1:17" x14ac:dyDescent="0.25">
      <c r="A9" s="1">
        <v>34</v>
      </c>
      <c r="B9" s="1">
        <f t="shared" si="0"/>
        <v>4.8571428571428568</v>
      </c>
      <c r="C9" s="1">
        <v>0.87931000000000004</v>
      </c>
      <c r="D9" s="1">
        <v>4.2779999999999999E-2</v>
      </c>
      <c r="F9" s="1">
        <v>51</v>
      </c>
      <c r="G9" s="1">
        <v>4</v>
      </c>
      <c r="H9" s="20"/>
      <c r="K9" s="1">
        <v>37</v>
      </c>
      <c r="L9" s="1">
        <f t="shared" si="1"/>
        <v>5.2857142857142856</v>
      </c>
      <c r="M9" s="1">
        <v>0.91666999999999998</v>
      </c>
      <c r="N9" s="1">
        <v>3.2570000000000002E-2</v>
      </c>
      <c r="O9" s="1">
        <v>65</v>
      </c>
      <c r="P9" s="1">
        <v>5</v>
      </c>
      <c r="Q9" s="20"/>
    </row>
    <row r="10" spans="1:17" x14ac:dyDescent="0.25">
      <c r="A10" s="17" t="s">
        <v>16</v>
      </c>
      <c r="B10" s="18">
        <f>AVERAGE(B5:B9)</f>
        <v>4.4571428571428573</v>
      </c>
      <c r="C10" s="18">
        <f>AVERAGE(C5:C9)</f>
        <v>0.91379333333333346</v>
      </c>
      <c r="D10" s="18">
        <f>AVERAGE(D5:D9)</f>
        <v>3.6236666666666667E-2</v>
      </c>
      <c r="E10" s="18"/>
      <c r="F10" s="18">
        <f>AVERAGE(F5:F9)</f>
        <v>53</v>
      </c>
      <c r="G10" s="18">
        <v>4</v>
      </c>
      <c r="H10" s="19">
        <f>D10*SQRT(F10)</f>
        <v>0.26380691535456169</v>
      </c>
      <c r="K10" s="1">
        <v>39</v>
      </c>
      <c r="L10" s="1">
        <f t="shared" si="1"/>
        <v>5.5714285714285712</v>
      </c>
      <c r="M10" s="1">
        <v>0.90278000000000003</v>
      </c>
      <c r="N10" s="1">
        <v>3.4909999999999997E-2</v>
      </c>
      <c r="O10" s="1">
        <v>64</v>
      </c>
      <c r="P10" s="1">
        <v>5</v>
      </c>
      <c r="Q10" s="20"/>
    </row>
    <row r="11" spans="1:17" x14ac:dyDescent="0.25">
      <c r="A11" s="1">
        <v>36</v>
      </c>
      <c r="B11" s="1">
        <f t="shared" si="0"/>
        <v>5.1428571428571432</v>
      </c>
      <c r="C11" s="1">
        <v>0.86207</v>
      </c>
      <c r="D11" s="1">
        <v>4.5280000000000001E-2</v>
      </c>
      <c r="F11" s="1">
        <v>50</v>
      </c>
      <c r="G11" s="1">
        <v>5</v>
      </c>
      <c r="H11" s="20"/>
      <c r="K11" s="17" t="s">
        <v>18</v>
      </c>
      <c r="L11" s="18">
        <f>AVERAGE(L7:L10)</f>
        <v>5.2857142857142865</v>
      </c>
      <c r="M11" s="18">
        <f t="shared" ref="M11:O11" si="2">AVERAGE(M7:M10)</f>
        <v>0.91666999999999998</v>
      </c>
      <c r="N11" s="18">
        <f t="shared" si="2"/>
        <v>3.2480000000000002E-2</v>
      </c>
      <c r="O11" s="18">
        <f t="shared" si="2"/>
        <v>65.5</v>
      </c>
      <c r="P11" s="18">
        <v>5</v>
      </c>
      <c r="Q11" s="19">
        <f>N11*SQRT(O11)</f>
        <v>0.26286736427331564</v>
      </c>
    </row>
    <row r="12" spans="1:17" x14ac:dyDescent="0.25">
      <c r="A12" s="1">
        <v>37</v>
      </c>
      <c r="B12" s="1">
        <f t="shared" si="0"/>
        <v>5.2857142857142856</v>
      </c>
      <c r="C12" s="1" t="s">
        <v>17</v>
      </c>
      <c r="D12" s="1" t="s">
        <v>17</v>
      </c>
      <c r="F12" s="1">
        <v>49</v>
      </c>
      <c r="G12" s="1">
        <v>5</v>
      </c>
      <c r="H12" s="20"/>
      <c r="K12" s="1">
        <v>43</v>
      </c>
      <c r="L12" s="1">
        <f t="shared" si="1"/>
        <v>6.1428571428571432</v>
      </c>
      <c r="M12" s="1">
        <v>0.88888999999999996</v>
      </c>
      <c r="N12" s="1">
        <v>3.7039999999999997E-2</v>
      </c>
      <c r="O12" s="1">
        <v>63</v>
      </c>
      <c r="P12" s="1">
        <v>6</v>
      </c>
      <c r="Q12" s="20"/>
    </row>
    <row r="13" spans="1:17" x14ac:dyDescent="0.25">
      <c r="A13" s="1">
        <v>37</v>
      </c>
      <c r="B13" s="1">
        <f t="shared" si="0"/>
        <v>5.2857142857142856</v>
      </c>
      <c r="C13" s="1">
        <v>0.82759000000000005</v>
      </c>
      <c r="D13" s="1">
        <v>4.9599999999999998E-2</v>
      </c>
      <c r="F13" s="1">
        <v>48</v>
      </c>
      <c r="G13" s="1">
        <v>5</v>
      </c>
      <c r="H13" s="20"/>
      <c r="K13" s="1">
        <v>47</v>
      </c>
      <c r="L13" s="1">
        <f t="shared" si="1"/>
        <v>6.7142857142857144</v>
      </c>
      <c r="M13" s="1">
        <v>0.875</v>
      </c>
      <c r="N13" s="1">
        <v>3.8980000000000001E-2</v>
      </c>
      <c r="O13" s="1">
        <v>62</v>
      </c>
      <c r="P13" s="1">
        <v>6</v>
      </c>
      <c r="Q13" s="20"/>
    </row>
    <row r="14" spans="1:17" x14ac:dyDescent="0.25">
      <c r="A14" s="1">
        <v>39</v>
      </c>
      <c r="B14" s="1">
        <f t="shared" si="0"/>
        <v>5.5714285714285712</v>
      </c>
      <c r="C14" s="1">
        <v>0.81033999999999995</v>
      </c>
      <c r="D14" s="1">
        <v>5.1479999999999998E-2</v>
      </c>
      <c r="F14" s="1">
        <v>47</v>
      </c>
      <c r="G14" s="1">
        <v>5</v>
      </c>
      <c r="H14" s="20"/>
      <c r="K14" s="1">
        <v>48</v>
      </c>
      <c r="L14" s="1">
        <f t="shared" si="1"/>
        <v>6.8571428571428568</v>
      </c>
      <c r="M14" s="1" t="s">
        <v>17</v>
      </c>
      <c r="N14" s="1" t="s">
        <v>17</v>
      </c>
      <c r="O14" s="1">
        <v>61</v>
      </c>
      <c r="P14" s="1">
        <v>6</v>
      </c>
      <c r="Q14" s="20"/>
    </row>
    <row r="15" spans="1:17" x14ac:dyDescent="0.25">
      <c r="A15" s="1">
        <v>40</v>
      </c>
      <c r="B15" s="1">
        <f t="shared" si="0"/>
        <v>5.7142857142857144</v>
      </c>
      <c r="C15" s="1" t="s">
        <v>17</v>
      </c>
      <c r="D15" s="1" t="s">
        <v>17</v>
      </c>
      <c r="F15" s="1">
        <v>46</v>
      </c>
      <c r="G15" s="1">
        <v>5</v>
      </c>
      <c r="H15" s="20"/>
      <c r="K15" s="1">
        <v>48</v>
      </c>
      <c r="L15" s="1">
        <f t="shared" si="1"/>
        <v>6.8571428571428568</v>
      </c>
      <c r="M15" s="1">
        <v>0.84721999999999997</v>
      </c>
      <c r="N15" s="1">
        <v>4.24E-2</v>
      </c>
      <c r="O15" s="1">
        <v>60</v>
      </c>
      <c r="P15" s="1">
        <v>6</v>
      </c>
      <c r="Q15" s="20"/>
    </row>
    <row r="16" spans="1:17" x14ac:dyDescent="0.25">
      <c r="A16" s="1">
        <v>40</v>
      </c>
      <c r="B16" s="1">
        <f t="shared" si="0"/>
        <v>5.7142857142857144</v>
      </c>
      <c r="C16" s="1">
        <v>0.77585999999999999</v>
      </c>
      <c r="D16" s="1">
        <v>5.4760000000000003E-2</v>
      </c>
      <c r="F16" s="1">
        <v>45</v>
      </c>
      <c r="G16" s="1">
        <v>5</v>
      </c>
      <c r="H16" s="20"/>
      <c r="K16" s="17" t="s">
        <v>19</v>
      </c>
      <c r="L16" s="18">
        <f>AVERAGE(L12:L15)</f>
        <v>6.6428571428571432</v>
      </c>
      <c r="M16" s="18">
        <f t="shared" ref="M16:O16" si="3">AVERAGE(M12:M15)</f>
        <v>0.87036999999999998</v>
      </c>
      <c r="N16" s="18">
        <f t="shared" si="3"/>
        <v>3.9473333333333332E-2</v>
      </c>
      <c r="O16" s="18">
        <f t="shared" si="3"/>
        <v>61.5</v>
      </c>
      <c r="P16" s="18">
        <v>6</v>
      </c>
      <c r="Q16" s="19">
        <f>N16*SQRT(O16)</f>
        <v>0.30955752087993815</v>
      </c>
    </row>
    <row r="17" spans="1:17" x14ac:dyDescent="0.25">
      <c r="A17" s="17" t="s">
        <v>18</v>
      </c>
      <c r="B17" s="18">
        <f>AVERAGE(B11:B16)</f>
        <v>5.4523809523809526</v>
      </c>
      <c r="C17" s="18">
        <f t="shared" ref="C17:F17" si="4">AVERAGE(C11:C16)</f>
        <v>0.81896499999999994</v>
      </c>
      <c r="D17" s="18">
        <f t="shared" si="4"/>
        <v>5.0279999999999998E-2</v>
      </c>
      <c r="E17" s="18"/>
      <c r="F17" s="18">
        <f t="shared" si="4"/>
        <v>47.5</v>
      </c>
      <c r="G17" s="18">
        <v>5</v>
      </c>
      <c r="H17" s="19">
        <f>D17*SQRT(F17)</f>
        <v>0.34653098562754814</v>
      </c>
      <c r="K17" s="1">
        <v>49</v>
      </c>
      <c r="L17" s="1">
        <f t="shared" si="1"/>
        <v>7</v>
      </c>
      <c r="M17" s="1" t="s">
        <v>17</v>
      </c>
      <c r="N17" s="1" t="s">
        <v>17</v>
      </c>
      <c r="O17" s="1">
        <v>59</v>
      </c>
      <c r="P17" s="1">
        <v>7</v>
      </c>
      <c r="Q17" s="20"/>
    </row>
    <row r="18" spans="1:17" x14ac:dyDescent="0.25">
      <c r="A18" s="1">
        <v>43</v>
      </c>
      <c r="B18" s="1">
        <f t="shared" si="0"/>
        <v>6.1428571428571432</v>
      </c>
      <c r="C18" s="1" t="s">
        <v>17</v>
      </c>
      <c r="D18" s="1" t="s">
        <v>17</v>
      </c>
      <c r="F18" s="1">
        <v>44</v>
      </c>
      <c r="G18" s="1">
        <v>6</v>
      </c>
      <c r="H18" s="20"/>
      <c r="K18" s="1">
        <v>49</v>
      </c>
      <c r="L18" s="1">
        <f t="shared" si="1"/>
        <v>7</v>
      </c>
      <c r="M18" s="1">
        <v>0.81943999999999995</v>
      </c>
      <c r="N18" s="1">
        <v>4.5330000000000002E-2</v>
      </c>
      <c r="O18" s="1">
        <v>58</v>
      </c>
      <c r="P18" s="1">
        <v>7</v>
      </c>
      <c r="Q18" s="20"/>
    </row>
    <row r="19" spans="1:17" x14ac:dyDescent="0.25">
      <c r="A19" s="1">
        <v>43</v>
      </c>
      <c r="B19" s="1">
        <f t="shared" si="0"/>
        <v>6.1428571428571432</v>
      </c>
      <c r="C19" s="1">
        <v>0.74138000000000004</v>
      </c>
      <c r="D19" s="1">
        <v>5.7500000000000002E-2</v>
      </c>
      <c r="F19" s="1">
        <v>43</v>
      </c>
      <c r="G19" s="1">
        <v>6</v>
      </c>
      <c r="H19" s="20"/>
      <c r="K19" s="1">
        <v>51</v>
      </c>
      <c r="L19" s="1">
        <f t="shared" si="1"/>
        <v>7.2857142857142856</v>
      </c>
      <c r="M19" s="1">
        <v>0.80556000000000005</v>
      </c>
      <c r="N19" s="1">
        <v>4.6640000000000001E-2</v>
      </c>
      <c r="O19" s="1">
        <v>57</v>
      </c>
      <c r="P19" s="1">
        <v>7</v>
      </c>
      <c r="Q19" s="20"/>
    </row>
    <row r="20" spans="1:17" x14ac:dyDescent="0.25">
      <c r="A20" s="1">
        <v>45</v>
      </c>
      <c r="B20" s="1">
        <f t="shared" si="0"/>
        <v>6.4285714285714288</v>
      </c>
      <c r="C20" s="1">
        <v>0.72414000000000001</v>
      </c>
      <c r="D20" s="1">
        <v>5.8689999999999999E-2</v>
      </c>
      <c r="F20" s="1">
        <v>42</v>
      </c>
      <c r="G20" s="1">
        <v>6</v>
      </c>
      <c r="H20" s="20"/>
      <c r="K20" s="1">
        <v>55</v>
      </c>
      <c r="L20" s="1">
        <f t="shared" si="1"/>
        <v>7.8571428571428568</v>
      </c>
      <c r="M20" s="1" t="s">
        <v>17</v>
      </c>
      <c r="N20" s="1" t="s">
        <v>17</v>
      </c>
      <c r="O20" s="1">
        <v>56</v>
      </c>
      <c r="P20" s="1">
        <v>7</v>
      </c>
      <c r="Q20" s="20"/>
    </row>
    <row r="21" spans="1:17" x14ac:dyDescent="0.25">
      <c r="A21" s="1">
        <v>46</v>
      </c>
      <c r="B21" s="1">
        <f t="shared" si="0"/>
        <v>6.5714285714285712</v>
      </c>
      <c r="C21" s="1">
        <v>0.70689999999999997</v>
      </c>
      <c r="D21" s="1">
        <v>5.9769999999999997E-2</v>
      </c>
      <c r="F21" s="1">
        <v>41</v>
      </c>
      <c r="G21" s="1">
        <v>6</v>
      </c>
      <c r="H21" s="20"/>
      <c r="K21" s="1">
        <v>55</v>
      </c>
      <c r="L21" s="1">
        <f t="shared" si="1"/>
        <v>7.8571428571428568</v>
      </c>
      <c r="M21" s="1">
        <v>0.77778000000000003</v>
      </c>
      <c r="N21" s="1">
        <v>4.9000000000000002E-2</v>
      </c>
      <c r="O21" s="1">
        <v>55</v>
      </c>
      <c r="P21" s="1">
        <v>7</v>
      </c>
      <c r="Q21" s="20"/>
    </row>
    <row r="22" spans="1:17" x14ac:dyDescent="0.25">
      <c r="A22" s="1">
        <v>47</v>
      </c>
      <c r="B22" s="1">
        <f t="shared" si="0"/>
        <v>6.7142857142857144</v>
      </c>
      <c r="C22" s="1" t="s">
        <v>17</v>
      </c>
      <c r="D22" s="1" t="s">
        <v>17</v>
      </c>
      <c r="F22" s="1">
        <v>40</v>
      </c>
      <c r="G22" s="1">
        <v>6</v>
      </c>
      <c r="H22" s="20"/>
      <c r="K22" s="17" t="s">
        <v>20</v>
      </c>
      <c r="L22" s="18">
        <f>AVERAGE(L17:L21)</f>
        <v>7.4</v>
      </c>
      <c r="M22" s="18">
        <f t="shared" ref="M22:P22" si="5">AVERAGE(M17:M21)</f>
        <v>0.80092666666666668</v>
      </c>
      <c r="N22" s="18">
        <f t="shared" si="5"/>
        <v>4.6989999999999997E-2</v>
      </c>
      <c r="O22" s="18">
        <f t="shared" si="5"/>
        <v>57</v>
      </c>
      <c r="P22" s="18">
        <f t="shared" si="5"/>
        <v>7</v>
      </c>
      <c r="Q22" s="19">
        <f>N22*SQRT(O22)</f>
        <v>0.35476672011337251</v>
      </c>
    </row>
    <row r="23" spans="1:17" x14ac:dyDescent="0.25">
      <c r="A23" s="1">
        <v>47</v>
      </c>
      <c r="B23" s="1">
        <f t="shared" si="0"/>
        <v>6.7142857142857144</v>
      </c>
      <c r="C23" s="1" t="s">
        <v>17</v>
      </c>
      <c r="D23" s="1" t="s">
        <v>17</v>
      </c>
      <c r="F23" s="1">
        <v>39</v>
      </c>
      <c r="G23" s="1">
        <v>6</v>
      </c>
      <c r="H23" s="20"/>
      <c r="K23" s="1">
        <v>56</v>
      </c>
      <c r="L23" s="1">
        <f t="shared" si="1"/>
        <v>8</v>
      </c>
      <c r="M23" s="1">
        <v>0.76388999999999996</v>
      </c>
      <c r="N23" s="1">
        <v>5.0639999999999998E-2</v>
      </c>
      <c r="O23" s="1">
        <v>54</v>
      </c>
      <c r="P23" s="1">
        <v>8</v>
      </c>
      <c r="Q23" s="20"/>
    </row>
    <row r="24" spans="1:17" x14ac:dyDescent="0.25">
      <c r="A24" s="1">
        <v>47</v>
      </c>
      <c r="B24" s="1">
        <f t="shared" si="0"/>
        <v>6.7142857142857144</v>
      </c>
      <c r="C24" s="1" t="s">
        <v>17</v>
      </c>
      <c r="D24" s="1" t="s">
        <v>17</v>
      </c>
      <c r="F24" s="1">
        <v>38</v>
      </c>
      <c r="G24" s="1">
        <v>6</v>
      </c>
      <c r="H24" s="20"/>
      <c r="K24" s="1">
        <v>60</v>
      </c>
      <c r="L24" s="1">
        <f t="shared" si="1"/>
        <v>8.5714285714285712</v>
      </c>
      <c r="M24" s="1">
        <v>0.75</v>
      </c>
      <c r="N24" s="1">
        <v>5.1630000000000002E-2</v>
      </c>
      <c r="O24" s="1">
        <v>53</v>
      </c>
      <c r="P24" s="1">
        <v>8</v>
      </c>
      <c r="Q24" s="20"/>
    </row>
    <row r="25" spans="1:17" x14ac:dyDescent="0.25">
      <c r="A25" s="1">
        <v>47</v>
      </c>
      <c r="B25" s="1">
        <f t="shared" si="0"/>
        <v>6.7142857142857144</v>
      </c>
      <c r="C25" s="1">
        <v>0.63793</v>
      </c>
      <c r="D25" s="1">
        <v>6.3109999999999999E-2</v>
      </c>
      <c r="F25" s="1">
        <v>37</v>
      </c>
      <c r="G25" s="1">
        <v>6</v>
      </c>
      <c r="H25" s="20"/>
      <c r="K25" s="1">
        <v>60</v>
      </c>
      <c r="L25" s="32" t="s">
        <v>17</v>
      </c>
      <c r="M25" s="32" t="s">
        <v>17</v>
      </c>
      <c r="N25" s="32" t="s">
        <v>17</v>
      </c>
      <c r="O25" s="1">
        <v>52</v>
      </c>
      <c r="Q25" s="20"/>
    </row>
    <row r="26" spans="1:17" x14ac:dyDescent="0.25">
      <c r="A26" s="1">
        <v>48</v>
      </c>
      <c r="B26" s="1">
        <f t="shared" si="0"/>
        <v>6.8571428571428568</v>
      </c>
      <c r="C26" s="1">
        <v>0.62068999999999996</v>
      </c>
      <c r="D26" s="1">
        <v>6.3710000000000003E-2</v>
      </c>
      <c r="F26" s="1">
        <v>36</v>
      </c>
      <c r="G26" s="1">
        <v>6</v>
      </c>
      <c r="H26" s="20"/>
      <c r="K26" s="1">
        <v>61</v>
      </c>
      <c r="L26" s="1">
        <f t="shared" si="1"/>
        <v>8.7142857142857135</v>
      </c>
      <c r="M26" s="1">
        <v>0.73585</v>
      </c>
      <c r="N26" s="1">
        <v>5.1990000000000001E-2</v>
      </c>
      <c r="O26" s="1">
        <v>51</v>
      </c>
      <c r="P26" s="1">
        <v>8</v>
      </c>
      <c r="Q26" s="20"/>
    </row>
    <row r="27" spans="1:17" x14ac:dyDescent="0.25">
      <c r="A27" s="17" t="s">
        <v>19</v>
      </c>
      <c r="B27" s="18">
        <f>AVERAGE(B18:B26)</f>
        <v>6.5555555555555554</v>
      </c>
      <c r="C27" s="18">
        <f t="shared" ref="C27:F27" si="6">AVERAGE(C18:C26)</f>
        <v>0.68620800000000004</v>
      </c>
      <c r="D27" s="18">
        <f t="shared" si="6"/>
        <v>6.0555999999999999E-2</v>
      </c>
      <c r="E27" s="18"/>
      <c r="F27" s="18">
        <f t="shared" si="6"/>
        <v>40</v>
      </c>
      <c r="G27" s="18">
        <v>6</v>
      </c>
      <c r="H27" s="19">
        <f>D27*SQRT(F27)</f>
        <v>0.3829897719783128</v>
      </c>
      <c r="K27" s="1">
        <v>62</v>
      </c>
      <c r="L27" s="1">
        <f t="shared" si="1"/>
        <v>8.8571428571428577</v>
      </c>
      <c r="M27" s="1">
        <v>0.72170000000000001</v>
      </c>
      <c r="N27" s="1">
        <v>5.2880000000000003E-2</v>
      </c>
      <c r="O27" s="1">
        <v>50</v>
      </c>
      <c r="P27" s="1">
        <v>8</v>
      </c>
      <c r="Q27" s="20"/>
    </row>
    <row r="28" spans="1:17" x14ac:dyDescent="0.25">
      <c r="A28" s="1">
        <v>50</v>
      </c>
      <c r="B28" s="1">
        <f t="shared" si="0"/>
        <v>7.1428571428571432</v>
      </c>
      <c r="C28" s="1">
        <v>0.60345000000000004</v>
      </c>
      <c r="D28" s="1">
        <v>6.4229999999999995E-2</v>
      </c>
      <c r="F28" s="1">
        <v>35</v>
      </c>
      <c r="G28" s="1">
        <v>7</v>
      </c>
      <c r="H28" s="20"/>
      <c r="K28" s="17" t="s">
        <v>21</v>
      </c>
      <c r="L28" s="18">
        <f>AVERAGE(L23:L27)</f>
        <v>8.5357142857142847</v>
      </c>
      <c r="M28" s="18">
        <f>AVERAGE(M23:M27)</f>
        <v>0.74286000000000008</v>
      </c>
      <c r="N28" s="18">
        <f>AVERAGE(N23:N27)</f>
        <v>5.1785000000000005E-2</v>
      </c>
      <c r="O28" s="18">
        <f>AVERAGE(O23:O27)</f>
        <v>52</v>
      </c>
      <c r="P28" s="18">
        <f>AVERAGE(P23:P27)</f>
        <v>8</v>
      </c>
      <c r="Q28" s="19">
        <f>N28*SQRT(O28)</f>
        <v>0.37342694559980538</v>
      </c>
    </row>
    <row r="29" spans="1:17" x14ac:dyDescent="0.25">
      <c r="A29" s="1">
        <v>52</v>
      </c>
      <c r="B29" s="1">
        <f t="shared" si="0"/>
        <v>7.4285714285714288</v>
      </c>
      <c r="C29" s="1">
        <v>0.58621000000000001</v>
      </c>
      <c r="D29" s="1">
        <v>6.4670000000000005E-2</v>
      </c>
      <c r="F29" s="1">
        <v>34</v>
      </c>
      <c r="G29" s="1">
        <v>7</v>
      </c>
      <c r="H29" s="20"/>
      <c r="K29" s="1">
        <v>68</v>
      </c>
      <c r="L29" s="1">
        <f t="shared" si="1"/>
        <v>9.7142857142857135</v>
      </c>
      <c r="M29" s="1">
        <v>0.72170000000000001</v>
      </c>
      <c r="N29" s="1">
        <v>5.3710000000000001E-2</v>
      </c>
      <c r="O29" s="1">
        <v>49</v>
      </c>
      <c r="P29" s="1">
        <v>9</v>
      </c>
      <c r="Q29" s="20"/>
    </row>
    <row r="30" spans="1:17" x14ac:dyDescent="0.25">
      <c r="A30" s="1">
        <v>52</v>
      </c>
      <c r="B30" s="1">
        <f t="shared" si="0"/>
        <v>7.4285714285714288</v>
      </c>
      <c r="C30" s="1" t="s">
        <v>17</v>
      </c>
      <c r="D30" s="1" t="s">
        <v>17</v>
      </c>
      <c r="F30" s="1">
        <v>33</v>
      </c>
      <c r="G30" s="1">
        <v>7</v>
      </c>
      <c r="H30" s="20"/>
      <c r="K30" s="17" t="s">
        <v>22</v>
      </c>
      <c r="L30" s="18">
        <f>L29</f>
        <v>9.7142857142857135</v>
      </c>
      <c r="M30" s="18">
        <f t="shared" ref="M30:P30" si="7">M29</f>
        <v>0.72170000000000001</v>
      </c>
      <c r="N30" s="18">
        <f t="shared" si="7"/>
        <v>5.3710000000000001E-2</v>
      </c>
      <c r="O30" s="18">
        <f t="shared" si="7"/>
        <v>49</v>
      </c>
      <c r="P30" s="18">
        <f t="shared" si="7"/>
        <v>9</v>
      </c>
      <c r="Q30" s="19">
        <f>N30*SQRT(O30)</f>
        <v>0.37597000000000003</v>
      </c>
    </row>
    <row r="31" spans="1:17" x14ac:dyDescent="0.25">
      <c r="A31" s="1">
        <v>53</v>
      </c>
      <c r="B31" s="1">
        <f t="shared" si="0"/>
        <v>7.5714285714285712</v>
      </c>
      <c r="C31" s="1">
        <v>0.56843999999999995</v>
      </c>
      <c r="D31" s="1">
        <v>6.5100000000000005E-2</v>
      </c>
      <c r="F31" s="1">
        <v>32</v>
      </c>
      <c r="G31" s="1">
        <v>7</v>
      </c>
      <c r="H31" s="20"/>
    </row>
    <row r="32" spans="1:17" x14ac:dyDescent="0.25">
      <c r="A32" s="1">
        <v>54</v>
      </c>
      <c r="B32" s="1">
        <f t="shared" si="0"/>
        <v>7.7142857142857144</v>
      </c>
      <c r="C32" s="1">
        <v>0.55067999999999995</v>
      </c>
      <c r="D32" s="1">
        <v>6.5449999999999994E-2</v>
      </c>
      <c r="F32" s="1">
        <v>31</v>
      </c>
      <c r="G32" s="1">
        <v>7</v>
      </c>
      <c r="H32" s="20"/>
    </row>
    <row r="33" spans="1:10" x14ac:dyDescent="0.25">
      <c r="A33" s="1">
        <v>55</v>
      </c>
      <c r="B33" s="1">
        <f t="shared" si="0"/>
        <v>7.8571428571428568</v>
      </c>
      <c r="C33" s="1">
        <v>0.53291999999999995</v>
      </c>
      <c r="D33" s="1">
        <v>6.5699999999999995E-2</v>
      </c>
      <c r="F33" s="1">
        <v>30</v>
      </c>
      <c r="G33" s="1">
        <v>7</v>
      </c>
      <c r="H33" s="20"/>
    </row>
    <row r="34" spans="1:10" x14ac:dyDescent="0.25">
      <c r="A34" s="17" t="s">
        <v>20</v>
      </c>
      <c r="B34" s="18">
        <f>AVERAGE(B28:B33)</f>
        <v>7.5238095238095228</v>
      </c>
      <c r="C34" s="18">
        <f t="shared" ref="C34:F34" si="8">AVERAGE(C28:C33)</f>
        <v>0.56833999999999985</v>
      </c>
      <c r="D34" s="18">
        <f t="shared" si="8"/>
        <v>6.5030000000000004E-2</v>
      </c>
      <c r="E34" s="18"/>
      <c r="F34" s="18">
        <f t="shared" si="8"/>
        <v>32.5</v>
      </c>
      <c r="G34" s="18">
        <v>7</v>
      </c>
      <c r="H34" s="19">
        <f>D34*SQRT(F34)</f>
        <v>0.3707280394709847</v>
      </c>
    </row>
    <row r="36" spans="1:10" x14ac:dyDescent="0.25">
      <c r="C36" s="16" t="s">
        <v>23</v>
      </c>
      <c r="F36" s="16" t="s">
        <v>24</v>
      </c>
    </row>
    <row r="37" spans="1:10" ht="18" x14ac:dyDescent="0.35">
      <c r="C37" s="16" t="s">
        <v>25</v>
      </c>
      <c r="D37" s="16" t="s">
        <v>26</v>
      </c>
      <c r="E37" s="16" t="s">
        <v>27</v>
      </c>
      <c r="F37" s="16" t="s">
        <v>25</v>
      </c>
      <c r="G37" s="16" t="s">
        <v>26</v>
      </c>
      <c r="H37" s="16" t="s">
        <v>27</v>
      </c>
      <c r="I37" s="16" t="s">
        <v>28</v>
      </c>
      <c r="J37" s="16" t="s">
        <v>29</v>
      </c>
    </row>
    <row r="38" spans="1:10" x14ac:dyDescent="0.25">
      <c r="A38" s="1">
        <v>3</v>
      </c>
      <c r="B38" s="21" t="s">
        <v>30</v>
      </c>
      <c r="C38" s="21">
        <f>C5</f>
        <v>0.94828000000000001</v>
      </c>
      <c r="D38" s="22">
        <f>H4</f>
        <v>0.15427920408305199</v>
      </c>
      <c r="E38" s="23">
        <f>F4</f>
        <v>56.5</v>
      </c>
      <c r="F38" s="21">
        <f>M3</f>
        <v>0.98611000000000004</v>
      </c>
      <c r="G38" s="22">
        <f>Q3</f>
        <v>0.116196605372102</v>
      </c>
      <c r="H38" s="23">
        <f>O3</f>
        <v>71</v>
      </c>
      <c r="I38" s="21">
        <f t="shared" ref="I38:I44" si="9">SQRT(((D38^2*E38)+(G38^2*H38))/(E38+H38))</f>
        <v>0.13441038539491587</v>
      </c>
      <c r="J38" s="24">
        <f t="shared" ref="J38:J44" si="10">(C38-F38)/I38*-1</f>
        <v>0.28145146588822267</v>
      </c>
    </row>
    <row r="39" spans="1:10" x14ac:dyDescent="0.25">
      <c r="A39" s="1">
        <v>4</v>
      </c>
      <c r="B39" s="25" t="s">
        <v>31</v>
      </c>
      <c r="C39" s="25">
        <f>C10</f>
        <v>0.91379333333333346</v>
      </c>
      <c r="D39" s="1">
        <f>H10</f>
        <v>0.26380691535456169</v>
      </c>
      <c r="E39" s="26">
        <f>F10</f>
        <v>53</v>
      </c>
      <c r="F39" s="25">
        <f>M5</f>
        <v>0.97221999999999997</v>
      </c>
      <c r="G39" s="1">
        <f>Q5</f>
        <v>0.11454834306964025</v>
      </c>
      <c r="H39" s="26">
        <f>O5</f>
        <v>69</v>
      </c>
      <c r="I39" s="25">
        <f t="shared" si="9"/>
        <v>0.19404786411636654</v>
      </c>
      <c r="J39" s="27">
        <f t="shared" si="10"/>
        <v>0.30109409826654537</v>
      </c>
    </row>
    <row r="40" spans="1:10" x14ac:dyDescent="0.25">
      <c r="A40" s="1">
        <v>5</v>
      </c>
      <c r="B40" s="25" t="s">
        <v>32</v>
      </c>
      <c r="C40" s="25">
        <f>C17</f>
        <v>0.81896499999999994</v>
      </c>
      <c r="D40" s="1">
        <f>H17</f>
        <v>0.34653098562754814</v>
      </c>
      <c r="E40" s="26">
        <f>F17</f>
        <v>47.5</v>
      </c>
      <c r="F40" s="25">
        <f>M11</f>
        <v>0.91666999999999998</v>
      </c>
      <c r="G40" s="1">
        <f>Q11</f>
        <v>0.26286736427331564</v>
      </c>
      <c r="H40" s="26">
        <f>O11</f>
        <v>65.5</v>
      </c>
      <c r="I40" s="25">
        <f t="shared" si="9"/>
        <v>0.30088332851288246</v>
      </c>
      <c r="J40" s="27">
        <f t="shared" si="10"/>
        <v>0.32472719735888178</v>
      </c>
    </row>
    <row r="41" spans="1:10" x14ac:dyDescent="0.25">
      <c r="A41" s="1">
        <v>6</v>
      </c>
      <c r="B41" s="25" t="s">
        <v>33</v>
      </c>
      <c r="C41" s="25">
        <f>C27</f>
        <v>0.68620800000000004</v>
      </c>
      <c r="D41" s="1">
        <f>H27</f>
        <v>0.3829897719783128</v>
      </c>
      <c r="E41" s="26">
        <f>F27</f>
        <v>40</v>
      </c>
      <c r="F41" s="25">
        <f>M16</f>
        <v>0.87036999999999998</v>
      </c>
      <c r="G41" s="1">
        <f>Q16</f>
        <v>0.30955752087993815</v>
      </c>
      <c r="H41" s="26">
        <f>O16</f>
        <v>61.5</v>
      </c>
      <c r="I41" s="25">
        <f t="shared" si="9"/>
        <v>0.34039294780194923</v>
      </c>
      <c r="J41" s="27">
        <f t="shared" si="10"/>
        <v>0.54102765991248114</v>
      </c>
    </row>
    <row r="42" spans="1:10" x14ac:dyDescent="0.25">
      <c r="A42" s="1">
        <v>7</v>
      </c>
      <c r="B42" s="25" t="s">
        <v>34</v>
      </c>
      <c r="C42" s="25">
        <f>C34</f>
        <v>0.56833999999999985</v>
      </c>
      <c r="D42" s="1">
        <f>H34</f>
        <v>0.3707280394709847</v>
      </c>
      <c r="E42" s="26">
        <f>F34</f>
        <v>32.5</v>
      </c>
      <c r="F42" s="25">
        <f>M22</f>
        <v>0.80092666666666668</v>
      </c>
      <c r="G42" s="1">
        <f>Q22</f>
        <v>0.35476672011337251</v>
      </c>
      <c r="H42" s="26">
        <f>O22</f>
        <v>57</v>
      </c>
      <c r="I42" s="25">
        <f t="shared" si="9"/>
        <v>0.36064442384819051</v>
      </c>
      <c r="J42" s="27">
        <f t="shared" si="10"/>
        <v>0.64491962522224311</v>
      </c>
    </row>
    <row r="43" spans="1:10" x14ac:dyDescent="0.25">
      <c r="A43" s="1">
        <v>8</v>
      </c>
      <c r="B43" s="25" t="s">
        <v>35</v>
      </c>
      <c r="C43" s="25">
        <f>C34</f>
        <v>0.56833999999999985</v>
      </c>
      <c r="D43" s="1">
        <v>0</v>
      </c>
      <c r="E43" s="26">
        <v>32.5</v>
      </c>
      <c r="F43" s="25">
        <f>M28</f>
        <v>0.74286000000000008</v>
      </c>
      <c r="G43" s="1">
        <f>Q28</f>
        <v>0.37342694559980538</v>
      </c>
      <c r="H43" s="26">
        <f>O28</f>
        <v>52</v>
      </c>
      <c r="I43" s="25">
        <f t="shared" si="9"/>
        <v>0.2929401973099629</v>
      </c>
      <c r="J43" s="27">
        <f t="shared" si="10"/>
        <v>0.59575299533009773</v>
      </c>
    </row>
    <row r="44" spans="1:10" x14ac:dyDescent="0.25">
      <c r="A44" s="1">
        <v>9</v>
      </c>
      <c r="B44" s="28" t="s">
        <v>36</v>
      </c>
      <c r="C44" s="28">
        <f>C34</f>
        <v>0.56833999999999985</v>
      </c>
      <c r="D44" s="29">
        <v>0</v>
      </c>
      <c r="E44" s="30">
        <v>32.5</v>
      </c>
      <c r="F44" s="28">
        <f>M30</f>
        <v>0.72170000000000001</v>
      </c>
      <c r="G44" s="29">
        <f>Q30</f>
        <v>0.37597000000000003</v>
      </c>
      <c r="H44" s="30">
        <f>O30</f>
        <v>49</v>
      </c>
      <c r="I44" s="28">
        <f t="shared" si="9"/>
        <v>0.29152273383869276</v>
      </c>
      <c r="J44" s="31">
        <f t="shared" si="10"/>
        <v>0.52606531909397602</v>
      </c>
    </row>
    <row r="58" spans="6:6" x14ac:dyDescent="0.25">
      <c r="F58" s="1">
        <f>75/7</f>
        <v>10.714285714285714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Fig 1A,B </vt:lpstr>
      <vt:lpstr>Fig 1B lower 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Kovermann</dc:creator>
  <cp:lastModifiedBy>Kovermann</cp:lastModifiedBy>
  <dcterms:created xsi:type="dcterms:W3CDTF">2021-03-24T12:01:18Z</dcterms:created>
  <dcterms:modified xsi:type="dcterms:W3CDTF">2021-12-17T13:27:27Z</dcterms:modified>
</cp:coreProperties>
</file>