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FC492A69-4696-48DA-AA2D-E2CF3168BFD7}" xr6:coauthVersionLast="47" xr6:coauthVersionMax="47" xr10:uidLastSave="{00000000-0000-0000-0000-000000000000}"/>
  <bookViews>
    <workbookView xWindow="-120" yWindow="-120" windowWidth="25440" windowHeight="15390" xr2:uid="{5A013A32-2200-4A9E-9CEE-FBC2077A8CFF}"/>
  </bookViews>
  <sheets>
    <sheet name="140 NaCl vs 115 KCl" sheetId="1" r:id="rId1"/>
    <sheet name="140 NaCl vs 115 KCl + 0.5 Glu" sheetId="2" r:id="rId2"/>
    <sheet name="Summary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7" l="1"/>
  <c r="B52" i="7"/>
  <c r="B53" i="7"/>
  <c r="B54" i="7"/>
  <c r="B55" i="7"/>
  <c r="B56" i="7"/>
  <c r="B43" i="7"/>
  <c r="B44" i="7"/>
  <c r="B45" i="7"/>
  <c r="B46" i="7"/>
  <c r="B47" i="7"/>
  <c r="B48" i="7"/>
  <c r="B49" i="7"/>
  <c r="B5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V56" i="1" l="1"/>
  <c r="X56" i="1" s="1"/>
  <c r="U56" i="1"/>
  <c r="T56" i="1"/>
  <c r="C56" i="7" s="1"/>
  <c r="V55" i="1"/>
  <c r="U55" i="1"/>
  <c r="T55" i="1"/>
  <c r="C55" i="7" s="1"/>
  <c r="V54" i="1"/>
  <c r="U54" i="1"/>
  <c r="T54" i="1"/>
  <c r="C54" i="7" s="1"/>
  <c r="V53" i="1"/>
  <c r="U53" i="1"/>
  <c r="T53" i="1"/>
  <c r="C53" i="7" s="1"/>
  <c r="V52" i="1"/>
  <c r="X52" i="1" s="1"/>
  <c r="U52" i="1"/>
  <c r="T52" i="1"/>
  <c r="C52" i="7" s="1"/>
  <c r="V51" i="1"/>
  <c r="U51" i="1"/>
  <c r="T51" i="1"/>
  <c r="C51" i="7" s="1"/>
  <c r="V50" i="1"/>
  <c r="U50" i="1"/>
  <c r="T50" i="1"/>
  <c r="C50" i="7" s="1"/>
  <c r="V49" i="1"/>
  <c r="U49" i="1"/>
  <c r="T49" i="1"/>
  <c r="C49" i="7" s="1"/>
  <c r="V48" i="1"/>
  <c r="X48" i="1" s="1"/>
  <c r="U48" i="1"/>
  <c r="T48" i="1"/>
  <c r="C48" i="7" s="1"/>
  <c r="V47" i="1"/>
  <c r="U47" i="1"/>
  <c r="T47" i="1"/>
  <c r="C47" i="7" s="1"/>
  <c r="V46" i="1"/>
  <c r="U46" i="1"/>
  <c r="T46" i="1"/>
  <c r="C46" i="7" s="1"/>
  <c r="V45" i="1"/>
  <c r="U45" i="1"/>
  <c r="T45" i="1"/>
  <c r="C45" i="7" s="1"/>
  <c r="V44" i="1"/>
  <c r="X44" i="1" s="1"/>
  <c r="U44" i="1"/>
  <c r="T44" i="1"/>
  <c r="C44" i="7" s="1"/>
  <c r="V43" i="1"/>
  <c r="U43" i="1"/>
  <c r="T43" i="1"/>
  <c r="C43" i="7" s="1"/>
  <c r="V42" i="1"/>
  <c r="U42" i="1"/>
  <c r="T42" i="1"/>
  <c r="C42" i="7" s="1"/>
  <c r="V41" i="1"/>
  <c r="U41" i="1"/>
  <c r="T41" i="1"/>
  <c r="C41" i="7" s="1"/>
  <c r="V40" i="1"/>
  <c r="X40" i="1" s="1"/>
  <c r="U40" i="1"/>
  <c r="T40" i="1"/>
  <c r="C40" i="7" s="1"/>
  <c r="V39" i="1"/>
  <c r="U39" i="1"/>
  <c r="T39" i="1"/>
  <c r="C39" i="7" s="1"/>
  <c r="V38" i="1"/>
  <c r="U38" i="1"/>
  <c r="T38" i="1"/>
  <c r="C38" i="7" s="1"/>
  <c r="V37" i="1"/>
  <c r="U37" i="1"/>
  <c r="T37" i="1"/>
  <c r="C37" i="7" s="1"/>
  <c r="V36" i="1"/>
  <c r="X36" i="1" s="1"/>
  <c r="U36" i="1"/>
  <c r="T36" i="1"/>
  <c r="C36" i="7" s="1"/>
  <c r="V35" i="1"/>
  <c r="U35" i="1"/>
  <c r="T35" i="1"/>
  <c r="C35" i="7" s="1"/>
  <c r="V34" i="1"/>
  <c r="U34" i="1"/>
  <c r="T34" i="1"/>
  <c r="C34" i="7" s="1"/>
  <c r="V33" i="1"/>
  <c r="U33" i="1"/>
  <c r="T33" i="1"/>
  <c r="C33" i="7" s="1"/>
  <c r="V32" i="1"/>
  <c r="X32" i="1" s="1"/>
  <c r="U32" i="1"/>
  <c r="T32" i="1"/>
  <c r="C32" i="7" s="1"/>
  <c r="V31" i="1"/>
  <c r="U31" i="1"/>
  <c r="T31" i="1"/>
  <c r="C31" i="7" s="1"/>
  <c r="V30" i="1"/>
  <c r="U30" i="1"/>
  <c r="T30" i="1"/>
  <c r="C30" i="7" s="1"/>
  <c r="V29" i="1"/>
  <c r="U29" i="1"/>
  <c r="T29" i="1"/>
  <c r="C29" i="7" s="1"/>
  <c r="V28" i="1"/>
  <c r="X28" i="1" s="1"/>
  <c r="U28" i="1"/>
  <c r="T28" i="1"/>
  <c r="C28" i="7" s="1"/>
  <c r="V27" i="1"/>
  <c r="U27" i="1"/>
  <c r="T27" i="1"/>
  <c r="C27" i="7" s="1"/>
  <c r="V26" i="1"/>
  <c r="U26" i="1"/>
  <c r="T26" i="1"/>
  <c r="C26" i="7" s="1"/>
  <c r="V25" i="1"/>
  <c r="U25" i="1"/>
  <c r="T25" i="1"/>
  <c r="C25" i="7" s="1"/>
  <c r="V24" i="1"/>
  <c r="X24" i="1" s="1"/>
  <c r="U24" i="1"/>
  <c r="T24" i="1"/>
  <c r="C24" i="7" s="1"/>
  <c r="V23" i="1"/>
  <c r="U23" i="1"/>
  <c r="T23" i="1"/>
  <c r="C23" i="7" s="1"/>
  <c r="V22" i="1"/>
  <c r="U22" i="1"/>
  <c r="T22" i="1"/>
  <c r="C22" i="7" s="1"/>
  <c r="V21" i="1"/>
  <c r="U21" i="1"/>
  <c r="T21" i="1"/>
  <c r="C21" i="7" s="1"/>
  <c r="V20" i="1"/>
  <c r="X20" i="1" s="1"/>
  <c r="U20" i="1"/>
  <c r="T20" i="1"/>
  <c r="C20" i="7" s="1"/>
  <c r="V19" i="1"/>
  <c r="U19" i="1"/>
  <c r="T19" i="1"/>
  <c r="C19" i="7" s="1"/>
  <c r="V18" i="1"/>
  <c r="U18" i="1"/>
  <c r="T18" i="1"/>
  <c r="C18" i="7" s="1"/>
  <c r="V17" i="1"/>
  <c r="U17" i="1"/>
  <c r="T17" i="1"/>
  <c r="C17" i="7" s="1"/>
  <c r="V16" i="1"/>
  <c r="X16" i="1" s="1"/>
  <c r="U16" i="1"/>
  <c r="T16" i="1"/>
  <c r="C16" i="7" s="1"/>
  <c r="V15" i="1"/>
  <c r="U15" i="1"/>
  <c r="T15" i="1"/>
  <c r="C15" i="7" s="1"/>
  <c r="V14" i="1"/>
  <c r="U14" i="1"/>
  <c r="T14" i="1"/>
  <c r="C14" i="7" s="1"/>
  <c r="V13" i="1"/>
  <c r="U13" i="1"/>
  <c r="T13" i="1"/>
  <c r="C13" i="7" s="1"/>
  <c r="V12" i="1"/>
  <c r="X12" i="1" s="1"/>
  <c r="U12" i="1"/>
  <c r="T12" i="1"/>
  <c r="C12" i="7" s="1"/>
  <c r="V11" i="1"/>
  <c r="U11" i="1"/>
  <c r="T11" i="1"/>
  <c r="C11" i="7" s="1"/>
  <c r="V10" i="1"/>
  <c r="U10" i="1"/>
  <c r="T10" i="1"/>
  <c r="C10" i="7" s="1"/>
  <c r="V9" i="1"/>
  <c r="U9" i="1"/>
  <c r="T9" i="1"/>
  <c r="C9" i="7" s="1"/>
  <c r="V8" i="1"/>
  <c r="X8" i="1" s="1"/>
  <c r="U8" i="1"/>
  <c r="T8" i="1"/>
  <c r="C8" i="7" s="1"/>
  <c r="V7" i="1"/>
  <c r="U7" i="1"/>
  <c r="T7" i="1"/>
  <c r="C7" i="7" s="1"/>
  <c r="V6" i="1"/>
  <c r="U6" i="1"/>
  <c r="T6" i="1"/>
  <c r="C6" i="7" s="1"/>
  <c r="V5" i="1"/>
  <c r="U5" i="1"/>
  <c r="T5" i="1"/>
  <c r="C5" i="7" s="1"/>
  <c r="Q6" i="2"/>
  <c r="E6" i="7" s="1"/>
  <c r="R6" i="2"/>
  <c r="S6" i="2"/>
  <c r="U6" i="2" s="1"/>
  <c r="Q7" i="2"/>
  <c r="E7" i="7" s="1"/>
  <c r="R7" i="2"/>
  <c r="S7" i="2"/>
  <c r="Q8" i="2"/>
  <c r="E8" i="7" s="1"/>
  <c r="R8" i="2"/>
  <c r="S8" i="2"/>
  <c r="Q9" i="2"/>
  <c r="E9" i="7" s="1"/>
  <c r="R9" i="2"/>
  <c r="S9" i="2"/>
  <c r="U9" i="2" s="1"/>
  <c r="Q10" i="2"/>
  <c r="E10" i="7" s="1"/>
  <c r="R10" i="2"/>
  <c r="S10" i="2"/>
  <c r="Q11" i="2"/>
  <c r="E11" i="7" s="1"/>
  <c r="R11" i="2"/>
  <c r="S11" i="2"/>
  <c r="Q12" i="2"/>
  <c r="E12" i="7" s="1"/>
  <c r="R12" i="2"/>
  <c r="S12" i="2"/>
  <c r="Q13" i="2"/>
  <c r="E13" i="7" s="1"/>
  <c r="R13" i="2"/>
  <c r="S13" i="2"/>
  <c r="U13" i="2" s="1"/>
  <c r="Q14" i="2"/>
  <c r="E14" i="7" s="1"/>
  <c r="R14" i="2"/>
  <c r="S14" i="2"/>
  <c r="Q15" i="2"/>
  <c r="E15" i="7" s="1"/>
  <c r="R15" i="2"/>
  <c r="S15" i="2"/>
  <c r="Q16" i="2"/>
  <c r="E16" i="7" s="1"/>
  <c r="R16" i="2"/>
  <c r="S16" i="2"/>
  <c r="Q17" i="2"/>
  <c r="E17" i="7" s="1"/>
  <c r="R17" i="2"/>
  <c r="S17" i="2"/>
  <c r="U17" i="2" s="1"/>
  <c r="Q18" i="2"/>
  <c r="E18" i="7" s="1"/>
  <c r="R18" i="2"/>
  <c r="S18" i="2"/>
  <c r="Q19" i="2"/>
  <c r="E19" i="7" s="1"/>
  <c r="R19" i="2"/>
  <c r="S19" i="2"/>
  <c r="Q20" i="2"/>
  <c r="E20" i="7" s="1"/>
  <c r="R20" i="2"/>
  <c r="S20" i="2"/>
  <c r="Q21" i="2"/>
  <c r="E21" i="7" s="1"/>
  <c r="R21" i="2"/>
  <c r="S21" i="2"/>
  <c r="U21" i="2" s="1"/>
  <c r="Q22" i="2"/>
  <c r="E22" i="7" s="1"/>
  <c r="R22" i="2"/>
  <c r="S22" i="2"/>
  <c r="Q23" i="2"/>
  <c r="E23" i="7" s="1"/>
  <c r="R23" i="2"/>
  <c r="S23" i="2"/>
  <c r="Q24" i="2"/>
  <c r="E24" i="7" s="1"/>
  <c r="R24" i="2"/>
  <c r="S24" i="2"/>
  <c r="Q25" i="2"/>
  <c r="E25" i="7" s="1"/>
  <c r="R25" i="2"/>
  <c r="S25" i="2"/>
  <c r="U25" i="2" s="1"/>
  <c r="Q26" i="2"/>
  <c r="E26" i="7" s="1"/>
  <c r="R26" i="2"/>
  <c r="S26" i="2"/>
  <c r="Q27" i="2"/>
  <c r="E27" i="7" s="1"/>
  <c r="R27" i="2"/>
  <c r="S27" i="2"/>
  <c r="Q28" i="2"/>
  <c r="E28" i="7" s="1"/>
  <c r="R28" i="2"/>
  <c r="S28" i="2"/>
  <c r="Q29" i="2"/>
  <c r="E29" i="7" s="1"/>
  <c r="R29" i="2"/>
  <c r="S29" i="2"/>
  <c r="U29" i="2" s="1"/>
  <c r="Q30" i="2"/>
  <c r="E30" i="7" s="1"/>
  <c r="R30" i="2"/>
  <c r="S30" i="2"/>
  <c r="Q31" i="2"/>
  <c r="E31" i="7" s="1"/>
  <c r="R31" i="2"/>
  <c r="S31" i="2"/>
  <c r="Q32" i="2"/>
  <c r="E32" i="7" s="1"/>
  <c r="R32" i="2"/>
  <c r="S32" i="2"/>
  <c r="Q33" i="2"/>
  <c r="E33" i="7" s="1"/>
  <c r="R33" i="2"/>
  <c r="S33" i="2"/>
  <c r="U33" i="2" s="1"/>
  <c r="Q34" i="2"/>
  <c r="E34" i="7" s="1"/>
  <c r="R34" i="2"/>
  <c r="S34" i="2"/>
  <c r="Q35" i="2"/>
  <c r="E35" i="7" s="1"/>
  <c r="R35" i="2"/>
  <c r="S35" i="2"/>
  <c r="Q36" i="2"/>
  <c r="E36" i="7" s="1"/>
  <c r="R36" i="2"/>
  <c r="S36" i="2"/>
  <c r="Q37" i="2"/>
  <c r="E37" i="7" s="1"/>
  <c r="R37" i="2"/>
  <c r="S37" i="2"/>
  <c r="U37" i="2" s="1"/>
  <c r="Q38" i="2"/>
  <c r="E38" i="7" s="1"/>
  <c r="R38" i="2"/>
  <c r="S38" i="2"/>
  <c r="Q39" i="2"/>
  <c r="E39" i="7" s="1"/>
  <c r="R39" i="2"/>
  <c r="S39" i="2"/>
  <c r="Q40" i="2"/>
  <c r="E40" i="7" s="1"/>
  <c r="R40" i="2"/>
  <c r="S40" i="2"/>
  <c r="Q41" i="2"/>
  <c r="E41" i="7" s="1"/>
  <c r="R41" i="2"/>
  <c r="S41" i="2"/>
  <c r="U41" i="2" s="1"/>
  <c r="Q42" i="2"/>
  <c r="E42" i="7" s="1"/>
  <c r="R42" i="2"/>
  <c r="S42" i="2"/>
  <c r="Q43" i="2"/>
  <c r="E43" i="7" s="1"/>
  <c r="R43" i="2"/>
  <c r="S43" i="2"/>
  <c r="Q44" i="2"/>
  <c r="E44" i="7" s="1"/>
  <c r="R44" i="2"/>
  <c r="S44" i="2"/>
  <c r="Q45" i="2"/>
  <c r="E45" i="7" s="1"/>
  <c r="R45" i="2"/>
  <c r="S45" i="2"/>
  <c r="U45" i="2" s="1"/>
  <c r="Q46" i="2"/>
  <c r="E46" i="7" s="1"/>
  <c r="R46" i="2"/>
  <c r="S46" i="2"/>
  <c r="Q47" i="2"/>
  <c r="E47" i="7" s="1"/>
  <c r="R47" i="2"/>
  <c r="S47" i="2"/>
  <c r="Q48" i="2"/>
  <c r="E48" i="7" s="1"/>
  <c r="R48" i="2"/>
  <c r="S48" i="2"/>
  <c r="Q49" i="2"/>
  <c r="E49" i="7" s="1"/>
  <c r="R49" i="2"/>
  <c r="S49" i="2"/>
  <c r="U49" i="2" s="1"/>
  <c r="Q50" i="2"/>
  <c r="E50" i="7" s="1"/>
  <c r="R50" i="2"/>
  <c r="S50" i="2"/>
  <c r="Q51" i="2"/>
  <c r="E51" i="7" s="1"/>
  <c r="R51" i="2"/>
  <c r="S51" i="2"/>
  <c r="Q52" i="2"/>
  <c r="E52" i="7" s="1"/>
  <c r="R52" i="2"/>
  <c r="S52" i="2"/>
  <c r="Q53" i="2"/>
  <c r="E53" i="7" s="1"/>
  <c r="R53" i="2"/>
  <c r="S53" i="2"/>
  <c r="U53" i="2" s="1"/>
  <c r="Q54" i="2"/>
  <c r="E54" i="7" s="1"/>
  <c r="R54" i="2"/>
  <c r="S54" i="2"/>
  <c r="Q55" i="2"/>
  <c r="E55" i="7" s="1"/>
  <c r="R55" i="2"/>
  <c r="S55" i="2"/>
  <c r="Q56" i="2"/>
  <c r="E56" i="7" s="1"/>
  <c r="R56" i="2"/>
  <c r="S56" i="2"/>
  <c r="S5" i="2"/>
  <c r="U5" i="2" s="1"/>
  <c r="R5" i="2"/>
  <c r="Q5" i="2"/>
  <c r="E5" i="7" s="1"/>
  <c r="U31" i="2" l="1"/>
  <c r="U27" i="2"/>
  <c r="U23" i="2"/>
  <c r="U19" i="2"/>
  <c r="U15" i="2"/>
  <c r="U11" i="2"/>
  <c r="U7" i="2"/>
  <c r="X6" i="1"/>
  <c r="X10" i="1"/>
  <c r="X14" i="1"/>
  <c r="X18" i="1"/>
  <c r="X22" i="1"/>
  <c r="X26" i="1"/>
  <c r="X30" i="1"/>
  <c r="X34" i="1"/>
  <c r="X38" i="1"/>
  <c r="X42" i="1"/>
  <c r="X45" i="1"/>
  <c r="U54" i="2"/>
  <c r="U50" i="2"/>
  <c r="U46" i="2"/>
  <c r="U42" i="2"/>
  <c r="U38" i="2"/>
  <c r="U34" i="2"/>
  <c r="U30" i="2"/>
  <c r="U26" i="2"/>
  <c r="U22" i="2"/>
  <c r="U18" i="2"/>
  <c r="U14" i="2"/>
  <c r="U10" i="2"/>
  <c r="U55" i="2"/>
  <c r="U51" i="2"/>
  <c r="U47" i="2"/>
  <c r="U43" i="2"/>
  <c r="U39" i="2"/>
  <c r="U35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46" i="1"/>
  <c r="X50" i="1"/>
  <c r="X54" i="1"/>
  <c r="X5" i="1"/>
  <c r="X9" i="1"/>
  <c r="X13" i="1"/>
  <c r="X17" i="1"/>
  <c r="X21" i="1"/>
  <c r="X25" i="1"/>
  <c r="X29" i="1"/>
  <c r="X33" i="1"/>
  <c r="X37" i="1"/>
  <c r="X41" i="1"/>
  <c r="X49" i="1"/>
  <c r="X53" i="1"/>
  <c r="T55" i="2"/>
  <c r="F55" i="7" s="1"/>
  <c r="T51" i="2"/>
  <c r="F51" i="7" s="1"/>
  <c r="T47" i="2"/>
  <c r="F47" i="7" s="1"/>
  <c r="T43" i="2"/>
  <c r="F43" i="7" s="1"/>
  <c r="T31" i="2"/>
  <c r="F31" i="7" s="1"/>
  <c r="T27" i="2"/>
  <c r="F27" i="7" s="1"/>
  <c r="T23" i="2"/>
  <c r="F23" i="7" s="1"/>
  <c r="T19" i="2"/>
  <c r="F19" i="7" s="1"/>
  <c r="T11" i="2"/>
  <c r="F11" i="7" s="1"/>
  <c r="T7" i="2"/>
  <c r="F7" i="7" s="1"/>
  <c r="T30" i="2"/>
  <c r="F30" i="7" s="1"/>
  <c r="T26" i="2"/>
  <c r="F26" i="7" s="1"/>
  <c r="T22" i="2"/>
  <c r="F22" i="7" s="1"/>
  <c r="T18" i="2"/>
  <c r="F18" i="7" s="1"/>
  <c r="T14" i="2"/>
  <c r="F14" i="7" s="1"/>
  <c r="T10" i="2"/>
  <c r="F10" i="7" s="1"/>
  <c r="T6" i="2"/>
  <c r="F6" i="7" s="1"/>
  <c r="W8" i="1"/>
  <c r="D8" i="7" s="1"/>
  <c r="W12" i="1"/>
  <c r="D12" i="7" s="1"/>
  <c r="W16" i="1"/>
  <c r="D16" i="7" s="1"/>
  <c r="W20" i="1"/>
  <c r="D20" i="7" s="1"/>
  <c r="W24" i="1"/>
  <c r="D24" i="7" s="1"/>
  <c r="W28" i="1"/>
  <c r="D28" i="7" s="1"/>
  <c r="W32" i="1"/>
  <c r="D32" i="7" s="1"/>
  <c r="W36" i="1"/>
  <c r="D36" i="7" s="1"/>
  <c r="W40" i="1"/>
  <c r="D40" i="7" s="1"/>
  <c r="W44" i="1"/>
  <c r="D44" i="7" s="1"/>
  <c r="W48" i="1"/>
  <c r="D48" i="7" s="1"/>
  <c r="W52" i="1"/>
  <c r="D52" i="7" s="1"/>
  <c r="W56" i="1"/>
  <c r="D56" i="7" s="1"/>
  <c r="T15" i="2"/>
  <c r="F15" i="7" s="1"/>
  <c r="T32" i="2"/>
  <c r="F32" i="7" s="1"/>
  <c r="T28" i="2"/>
  <c r="F28" i="7" s="1"/>
  <c r="T24" i="2"/>
  <c r="F24" i="7" s="1"/>
  <c r="T20" i="2"/>
  <c r="F20" i="7" s="1"/>
  <c r="T16" i="2"/>
  <c r="F16" i="7" s="1"/>
  <c r="T12" i="2"/>
  <c r="F12" i="7" s="1"/>
  <c r="T8" i="2"/>
  <c r="F8" i="7" s="1"/>
  <c r="T33" i="2"/>
  <c r="F33" i="7" s="1"/>
  <c r="T29" i="2"/>
  <c r="F29" i="7" s="1"/>
  <c r="T25" i="2"/>
  <c r="F25" i="7" s="1"/>
  <c r="T21" i="2"/>
  <c r="F21" i="7" s="1"/>
  <c r="T17" i="2"/>
  <c r="F17" i="7" s="1"/>
  <c r="T13" i="2"/>
  <c r="F13" i="7" s="1"/>
  <c r="T9" i="2"/>
  <c r="F9" i="7" s="1"/>
  <c r="T53" i="2"/>
  <c r="F53" i="7" s="1"/>
  <c r="T49" i="2"/>
  <c r="F49" i="7" s="1"/>
  <c r="T45" i="2"/>
  <c r="F45" i="7" s="1"/>
  <c r="T40" i="2"/>
  <c r="F40" i="7" s="1"/>
  <c r="T36" i="2"/>
  <c r="F36" i="7" s="1"/>
  <c r="W7" i="1"/>
  <c r="D7" i="7" s="1"/>
  <c r="W11" i="1"/>
  <c r="D11" i="7" s="1"/>
  <c r="W15" i="1"/>
  <c r="D15" i="7" s="1"/>
  <c r="W19" i="1"/>
  <c r="D19" i="7" s="1"/>
  <c r="W23" i="1"/>
  <c r="D23" i="7" s="1"/>
  <c r="W27" i="1"/>
  <c r="D27" i="7" s="1"/>
  <c r="W31" i="1"/>
  <c r="D31" i="7" s="1"/>
  <c r="W35" i="1"/>
  <c r="D35" i="7" s="1"/>
  <c r="W39" i="1"/>
  <c r="D39" i="7" s="1"/>
  <c r="W43" i="1"/>
  <c r="D43" i="7" s="1"/>
  <c r="W47" i="1"/>
  <c r="D47" i="7" s="1"/>
  <c r="W51" i="1"/>
  <c r="D51" i="7" s="1"/>
  <c r="W55" i="1"/>
  <c r="D55" i="7" s="1"/>
  <c r="W18" i="1"/>
  <c r="D18" i="7" s="1"/>
  <c r="W26" i="1"/>
  <c r="D26" i="7" s="1"/>
  <c r="W34" i="1"/>
  <c r="D34" i="7" s="1"/>
  <c r="W38" i="1"/>
  <c r="D38" i="7" s="1"/>
  <c r="W46" i="1"/>
  <c r="D46" i="7" s="1"/>
  <c r="W50" i="1"/>
  <c r="D50" i="7" s="1"/>
  <c r="W54" i="1"/>
  <c r="D54" i="7" s="1"/>
  <c r="W6" i="1"/>
  <c r="D6" i="7" s="1"/>
  <c r="W14" i="1"/>
  <c r="D14" i="7" s="1"/>
  <c r="W22" i="1"/>
  <c r="D22" i="7" s="1"/>
  <c r="W5" i="1"/>
  <c r="D5" i="7" s="1"/>
  <c r="W9" i="1"/>
  <c r="D9" i="7" s="1"/>
  <c r="W13" i="1"/>
  <c r="D13" i="7" s="1"/>
  <c r="W17" i="1"/>
  <c r="D17" i="7" s="1"/>
  <c r="W21" i="1"/>
  <c r="D21" i="7" s="1"/>
  <c r="W25" i="1"/>
  <c r="D25" i="7" s="1"/>
  <c r="W29" i="1"/>
  <c r="D29" i="7" s="1"/>
  <c r="W33" i="1"/>
  <c r="D33" i="7" s="1"/>
  <c r="W37" i="1"/>
  <c r="D37" i="7" s="1"/>
  <c r="W41" i="1"/>
  <c r="D41" i="7" s="1"/>
  <c r="W45" i="1"/>
  <c r="D45" i="7" s="1"/>
  <c r="W49" i="1"/>
  <c r="D49" i="7" s="1"/>
  <c r="W53" i="1"/>
  <c r="D53" i="7" s="1"/>
  <c r="W10" i="1"/>
  <c r="D10" i="7" s="1"/>
  <c r="W30" i="1"/>
  <c r="D30" i="7" s="1"/>
  <c r="W42" i="1"/>
  <c r="D42" i="7" s="1"/>
  <c r="T5" i="2"/>
  <c r="F5" i="7" s="1"/>
  <c r="T42" i="2"/>
  <c r="F42" i="7" s="1"/>
  <c r="T38" i="2"/>
  <c r="F38" i="7" s="1"/>
  <c r="T54" i="2"/>
  <c r="F54" i="7" s="1"/>
  <c r="T50" i="2"/>
  <c r="F50" i="7" s="1"/>
  <c r="T46" i="2"/>
  <c r="F46" i="7" s="1"/>
  <c r="T41" i="2"/>
  <c r="F41" i="7" s="1"/>
  <c r="T37" i="2"/>
  <c r="F37" i="7" s="1"/>
  <c r="T56" i="2"/>
  <c r="F56" i="7" s="1"/>
  <c r="T52" i="2"/>
  <c r="F52" i="7" s="1"/>
  <c r="T48" i="2"/>
  <c r="F48" i="7" s="1"/>
  <c r="T44" i="2"/>
  <c r="F44" i="7" s="1"/>
  <c r="T39" i="2"/>
  <c r="F39" i="7" s="1"/>
  <c r="T35" i="2"/>
  <c r="F35" i="7" s="1"/>
  <c r="T34" i="2"/>
  <c r="F34" i="7" s="1"/>
</calcChain>
</file>

<file path=xl/sharedStrings.xml><?xml version="1.0" encoding="utf-8"?>
<sst xmlns="http://schemas.openxmlformats.org/spreadsheetml/2006/main" count="79" uniqueCount="29">
  <si>
    <t>mean</t>
  </si>
  <si>
    <t>n</t>
  </si>
  <si>
    <t>SD</t>
  </si>
  <si>
    <t>95% conf</t>
  </si>
  <si>
    <t>Cm (pF)</t>
  </si>
  <si>
    <t>24_08_20_Z1</t>
  </si>
  <si>
    <t>24_08_20_Z2</t>
  </si>
  <si>
    <t>24_08_20_Z5</t>
  </si>
  <si>
    <t>24_08_20_Z6</t>
  </si>
  <si>
    <t>24_08_20_Z7</t>
  </si>
  <si>
    <t>25_08_20_Z1</t>
  </si>
  <si>
    <t>25_08_20_Z6</t>
  </si>
  <si>
    <t>25_08_20_Z7</t>
  </si>
  <si>
    <t>25_08_20_Z8</t>
  </si>
  <si>
    <t>25_08_20_Z9</t>
  </si>
  <si>
    <t>31_08_20_Z1</t>
  </si>
  <si>
    <t>01_09_20_Z6</t>
  </si>
  <si>
    <t>01_09_20_Z8</t>
  </si>
  <si>
    <t>01_09_20_Z9</t>
  </si>
  <si>
    <t>01_09_20_Z10</t>
  </si>
  <si>
    <t>SE</t>
  </si>
  <si>
    <t>(pA)</t>
  </si>
  <si>
    <t>(mV)</t>
  </si>
  <si>
    <t>95 % conf</t>
  </si>
  <si>
    <t>open symbols - control</t>
  </si>
  <si>
    <t>closed symbols - + 0.5 mM L-glut (ext)</t>
  </si>
  <si>
    <t>control</t>
  </si>
  <si>
    <t>with L-glut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</si>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</sst>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2" borderId="37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26" xfId="0" applyNumberFormat="1" applyFont="1" applyFill="1" applyBorder="1" applyAlignment="1">
      <alignment horizontal="center"/>
    </xf>
    <xf numFmtId="2" fontId="5" fillId="2" borderId="39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3" fillId="0" borderId="41" xfId="0" applyNumberFormat="1" applyFon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2" borderId="4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2" borderId="44" xfId="0" applyNumberFormat="1" applyFont="1" applyFill="1" applyBorder="1" applyAlignment="1">
      <alignment horizontal="center"/>
    </xf>
    <xf numFmtId="2" fontId="5" fillId="2" borderId="43" xfId="0" applyNumberFormat="1" applyFont="1" applyFill="1" applyBorder="1" applyAlignment="1">
      <alignment horizontal="center"/>
    </xf>
    <xf numFmtId="2" fontId="5" fillId="2" borderId="36" xfId="0" applyNumberFormat="1" applyFont="1" applyFill="1" applyBorder="1" applyAlignment="1">
      <alignment horizontal="center"/>
    </xf>
    <xf numFmtId="2" fontId="5" fillId="2" borderId="35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center"/>
    </xf>
    <xf numFmtId="2" fontId="0" fillId="0" borderId="2" xfId="0" applyNumberFormat="1" applyBorder="1"/>
    <xf numFmtId="2" fontId="5" fillId="2" borderId="6" xfId="0" applyNumberFormat="1" applyFon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WT: 140 NaCl</a:t>
            </a:r>
            <a:r>
              <a:rPr lang="de-DE" baseline="-25000"/>
              <a:t>ext </a:t>
            </a:r>
            <a:r>
              <a:rPr lang="de-DE"/>
              <a:t>:: 115KCl</a:t>
            </a:r>
            <a:r>
              <a:rPr lang="de-DE" baseline="-25000"/>
              <a:t>int</a:t>
            </a:r>
            <a:r>
              <a:rPr lang="de-DE"/>
              <a:t> w/o or + 0.5 mM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Summary!$D$5:$D$56</c:f>
                <c:numCache>
                  <c:formatCode>General</c:formatCode>
                  <c:ptCount val="52"/>
                  <c:pt idx="0">
                    <c:v>34.330182357461617</c:v>
                  </c:pt>
                  <c:pt idx="1">
                    <c:v>33.64990610875887</c:v>
                  </c:pt>
                  <c:pt idx="2">
                    <c:v>30.285307072740682</c:v>
                  </c:pt>
                  <c:pt idx="3">
                    <c:v>29.35197555523542</c:v>
                  </c:pt>
                  <c:pt idx="4">
                    <c:v>27.383775927044375</c:v>
                  </c:pt>
                  <c:pt idx="5">
                    <c:v>25.87788136281991</c:v>
                  </c:pt>
                  <c:pt idx="6">
                    <c:v>25.141870204774129</c:v>
                  </c:pt>
                  <c:pt idx="7">
                    <c:v>23.743995230514773</c:v>
                  </c:pt>
                  <c:pt idx="8">
                    <c:v>22.586872856169553</c:v>
                  </c:pt>
                  <c:pt idx="9">
                    <c:v>21.673593281313977</c:v>
                  </c:pt>
                  <c:pt idx="10">
                    <c:v>20.29075329013974</c:v>
                  </c:pt>
                  <c:pt idx="11">
                    <c:v>18.31152798930394</c:v>
                  </c:pt>
                  <c:pt idx="12">
                    <c:v>16.533324975471164</c:v>
                  </c:pt>
                  <c:pt idx="13">
                    <c:v>16.681968690470402</c:v>
                  </c:pt>
                  <c:pt idx="14">
                    <c:v>16.023056538885733</c:v>
                  </c:pt>
                  <c:pt idx="15">
                    <c:v>14.409862065341652</c:v>
                  </c:pt>
                  <c:pt idx="16">
                    <c:v>14.25362567986382</c:v>
                  </c:pt>
                  <c:pt idx="17">
                    <c:v>12.47444944134592</c:v>
                  </c:pt>
                  <c:pt idx="18">
                    <c:v>11.887542573312246</c:v>
                  </c:pt>
                  <c:pt idx="19">
                    <c:v>10.51531348692748</c:v>
                  </c:pt>
                  <c:pt idx="20">
                    <c:v>10.258478545211824</c:v>
                  </c:pt>
                  <c:pt idx="21">
                    <c:v>9.1262087320066687</c:v>
                  </c:pt>
                  <c:pt idx="22">
                    <c:v>7.6009104001080559</c:v>
                  </c:pt>
                  <c:pt idx="23">
                    <c:v>7.5463629323777948</c:v>
                  </c:pt>
                  <c:pt idx="24">
                    <c:v>6.4066460734162254</c:v>
                  </c:pt>
                  <c:pt idx="25">
                    <c:v>4.902831363939705</c:v>
                  </c:pt>
                  <c:pt idx="26">
                    <c:v>3.940349087390782</c:v>
                  </c:pt>
                  <c:pt idx="27">
                    <c:v>3.1162873607106159</c:v>
                  </c:pt>
                  <c:pt idx="28">
                    <c:v>2.0678059007655114</c:v>
                  </c:pt>
                  <c:pt idx="29">
                    <c:v>3.0832853878352457</c:v>
                  </c:pt>
                  <c:pt idx="30">
                    <c:v>3.6759716810975283</c:v>
                  </c:pt>
                  <c:pt idx="31">
                    <c:v>4.3090447103442608</c:v>
                  </c:pt>
                  <c:pt idx="32">
                    <c:v>6.6113175481033402</c:v>
                  </c:pt>
                  <c:pt idx="33">
                    <c:v>7.2316870024721034</c:v>
                  </c:pt>
                  <c:pt idx="34">
                    <c:v>10.049852504903241</c:v>
                  </c:pt>
                  <c:pt idx="35">
                    <c:v>11.166552437815946</c:v>
                  </c:pt>
                  <c:pt idx="36">
                    <c:v>13.339291935129104</c:v>
                  </c:pt>
                  <c:pt idx="37">
                    <c:v>14.931145551027718</c:v>
                  </c:pt>
                  <c:pt idx="38">
                    <c:v>16.725686991307953</c:v>
                  </c:pt>
                  <c:pt idx="39">
                    <c:v>18.578175000856842</c:v>
                  </c:pt>
                  <c:pt idx="40">
                    <c:v>21.451412268543883</c:v>
                  </c:pt>
                  <c:pt idx="41">
                    <c:v>22.795180613017706</c:v>
                  </c:pt>
                  <c:pt idx="42">
                    <c:v>23.933830266709364</c:v>
                  </c:pt>
                  <c:pt idx="43">
                    <c:v>22.694454072969222</c:v>
                  </c:pt>
                  <c:pt idx="44">
                    <c:v>23.968488844648633</c:v>
                  </c:pt>
                  <c:pt idx="45">
                    <c:v>26.295273603466754</c:v>
                  </c:pt>
                  <c:pt idx="46">
                    <c:v>24.049788823556096</c:v>
                  </c:pt>
                  <c:pt idx="47">
                    <c:v>24.725016617972745</c:v>
                  </c:pt>
                  <c:pt idx="48">
                    <c:v>24.584518026862131</c:v>
                  </c:pt>
                  <c:pt idx="49">
                    <c:v>27.337745848393368</c:v>
                  </c:pt>
                  <c:pt idx="50">
                    <c:v>25.722341605139757</c:v>
                  </c:pt>
                  <c:pt idx="51">
                    <c:v>27.807875507702853</c:v>
                  </c:pt>
                </c:numCache>
              </c:numRef>
            </c:plus>
            <c:minus>
              <c:numRef>
                <c:f>Summary!$D$5:$D$56</c:f>
                <c:numCache>
                  <c:formatCode>General</c:formatCode>
                  <c:ptCount val="52"/>
                  <c:pt idx="0">
                    <c:v>34.330182357461617</c:v>
                  </c:pt>
                  <c:pt idx="1">
                    <c:v>33.64990610875887</c:v>
                  </c:pt>
                  <c:pt idx="2">
                    <c:v>30.285307072740682</c:v>
                  </c:pt>
                  <c:pt idx="3">
                    <c:v>29.35197555523542</c:v>
                  </c:pt>
                  <c:pt idx="4">
                    <c:v>27.383775927044375</c:v>
                  </c:pt>
                  <c:pt idx="5">
                    <c:v>25.87788136281991</c:v>
                  </c:pt>
                  <c:pt idx="6">
                    <c:v>25.141870204774129</c:v>
                  </c:pt>
                  <c:pt idx="7">
                    <c:v>23.743995230514773</c:v>
                  </c:pt>
                  <c:pt idx="8">
                    <c:v>22.586872856169553</c:v>
                  </c:pt>
                  <c:pt idx="9">
                    <c:v>21.673593281313977</c:v>
                  </c:pt>
                  <c:pt idx="10">
                    <c:v>20.29075329013974</c:v>
                  </c:pt>
                  <c:pt idx="11">
                    <c:v>18.31152798930394</c:v>
                  </c:pt>
                  <c:pt idx="12">
                    <c:v>16.533324975471164</c:v>
                  </c:pt>
                  <c:pt idx="13">
                    <c:v>16.681968690470402</c:v>
                  </c:pt>
                  <c:pt idx="14">
                    <c:v>16.023056538885733</c:v>
                  </c:pt>
                  <c:pt idx="15">
                    <c:v>14.409862065341652</c:v>
                  </c:pt>
                  <c:pt idx="16">
                    <c:v>14.25362567986382</c:v>
                  </c:pt>
                  <c:pt idx="17">
                    <c:v>12.47444944134592</c:v>
                  </c:pt>
                  <c:pt idx="18">
                    <c:v>11.887542573312246</c:v>
                  </c:pt>
                  <c:pt idx="19">
                    <c:v>10.51531348692748</c:v>
                  </c:pt>
                  <c:pt idx="20">
                    <c:v>10.258478545211824</c:v>
                  </c:pt>
                  <c:pt idx="21">
                    <c:v>9.1262087320066687</c:v>
                  </c:pt>
                  <c:pt idx="22">
                    <c:v>7.6009104001080559</c:v>
                  </c:pt>
                  <c:pt idx="23">
                    <c:v>7.5463629323777948</c:v>
                  </c:pt>
                  <c:pt idx="24">
                    <c:v>6.4066460734162254</c:v>
                  </c:pt>
                  <c:pt idx="25">
                    <c:v>4.902831363939705</c:v>
                  </c:pt>
                  <c:pt idx="26">
                    <c:v>3.940349087390782</c:v>
                  </c:pt>
                  <c:pt idx="27">
                    <c:v>3.1162873607106159</c:v>
                  </c:pt>
                  <c:pt idx="28">
                    <c:v>2.0678059007655114</c:v>
                  </c:pt>
                  <c:pt idx="29">
                    <c:v>3.0832853878352457</c:v>
                  </c:pt>
                  <c:pt idx="30">
                    <c:v>3.6759716810975283</c:v>
                  </c:pt>
                  <c:pt idx="31">
                    <c:v>4.3090447103442608</c:v>
                  </c:pt>
                  <c:pt idx="32">
                    <c:v>6.6113175481033402</c:v>
                  </c:pt>
                  <c:pt idx="33">
                    <c:v>7.2316870024721034</c:v>
                  </c:pt>
                  <c:pt idx="34">
                    <c:v>10.049852504903241</c:v>
                  </c:pt>
                  <c:pt idx="35">
                    <c:v>11.166552437815946</c:v>
                  </c:pt>
                  <c:pt idx="36">
                    <c:v>13.339291935129104</c:v>
                  </c:pt>
                  <c:pt idx="37">
                    <c:v>14.931145551027718</c:v>
                  </c:pt>
                  <c:pt idx="38">
                    <c:v>16.725686991307953</c:v>
                  </c:pt>
                  <c:pt idx="39">
                    <c:v>18.578175000856842</c:v>
                  </c:pt>
                  <c:pt idx="40">
                    <c:v>21.451412268543883</c:v>
                  </c:pt>
                  <c:pt idx="41">
                    <c:v>22.795180613017706</c:v>
                  </c:pt>
                  <c:pt idx="42">
                    <c:v>23.933830266709364</c:v>
                  </c:pt>
                  <c:pt idx="43">
                    <c:v>22.694454072969222</c:v>
                  </c:pt>
                  <c:pt idx="44">
                    <c:v>23.968488844648633</c:v>
                  </c:pt>
                  <c:pt idx="45">
                    <c:v>26.295273603466754</c:v>
                  </c:pt>
                  <c:pt idx="46">
                    <c:v>24.049788823556096</c:v>
                  </c:pt>
                  <c:pt idx="47">
                    <c:v>24.725016617972745</c:v>
                  </c:pt>
                  <c:pt idx="48">
                    <c:v>24.584518026862131</c:v>
                  </c:pt>
                  <c:pt idx="49">
                    <c:v>27.337745848393368</c:v>
                  </c:pt>
                  <c:pt idx="50">
                    <c:v>25.722341605139757</c:v>
                  </c:pt>
                  <c:pt idx="51">
                    <c:v>27.807875507702853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Summary!$C$5:$C$56</c:f>
              <c:numCache>
                <c:formatCode>0.00</c:formatCode>
                <c:ptCount val="52"/>
                <c:pt idx="0">
                  <c:v>-113.94754447936994</c:v>
                </c:pt>
                <c:pt idx="1">
                  <c:v>-107.83589108784976</c:v>
                </c:pt>
                <c:pt idx="2">
                  <c:v>-96.074416732787938</c:v>
                </c:pt>
                <c:pt idx="3">
                  <c:v>-94.360345840453945</c:v>
                </c:pt>
                <c:pt idx="4">
                  <c:v>-88.478592046101738</c:v>
                </c:pt>
                <c:pt idx="5">
                  <c:v>-83.033239364623896</c:v>
                </c:pt>
                <c:pt idx="6">
                  <c:v>-75.308223851521717</c:v>
                </c:pt>
                <c:pt idx="7">
                  <c:v>-71.688838831583567</c:v>
                </c:pt>
                <c:pt idx="8">
                  <c:v>-67.210893376668238</c:v>
                </c:pt>
                <c:pt idx="9">
                  <c:v>-64.403276189168224</c:v>
                </c:pt>
                <c:pt idx="10">
                  <c:v>-63.638301976521753</c:v>
                </c:pt>
                <c:pt idx="11">
                  <c:v>-56.194048055012949</c:v>
                </c:pt>
                <c:pt idx="12">
                  <c:v>-50.19836184183751</c:v>
                </c:pt>
                <c:pt idx="13">
                  <c:v>-48.46394621531163</c:v>
                </c:pt>
                <c:pt idx="14">
                  <c:v>-47.114052009582466</c:v>
                </c:pt>
                <c:pt idx="15">
                  <c:v>-43.98803469340001</c:v>
                </c:pt>
                <c:pt idx="16">
                  <c:v>-39.943438784281355</c:v>
                </c:pt>
                <c:pt idx="17">
                  <c:v>-36.846921920776317</c:v>
                </c:pt>
                <c:pt idx="18">
                  <c:v>-34.908038520812937</c:v>
                </c:pt>
                <c:pt idx="19">
                  <c:v>-30.987547365824337</c:v>
                </c:pt>
                <c:pt idx="20">
                  <c:v>-29.228717740376741</c:v>
                </c:pt>
                <c:pt idx="21">
                  <c:v>-24.282835737864126</c:v>
                </c:pt>
                <c:pt idx="22">
                  <c:v>-23.426308981577513</c:v>
                </c:pt>
                <c:pt idx="23">
                  <c:v>-19.856769688924125</c:v>
                </c:pt>
                <c:pt idx="24">
                  <c:v>-17.8721101125081</c:v>
                </c:pt>
                <c:pt idx="25">
                  <c:v>-14.569090938568094</c:v>
                </c:pt>
                <c:pt idx="26">
                  <c:v>-11.080932041009248</c:v>
                </c:pt>
                <c:pt idx="27">
                  <c:v>-8.7524408777554736</c:v>
                </c:pt>
                <c:pt idx="28">
                  <c:v>-4.547118854522699</c:v>
                </c:pt>
                <c:pt idx="29">
                  <c:v>-1.5889483988285005</c:v>
                </c:pt>
                <c:pt idx="30">
                  <c:v>1.776123082637787</c:v>
                </c:pt>
                <c:pt idx="31">
                  <c:v>5.5491127382963885</c:v>
                </c:pt>
                <c:pt idx="32">
                  <c:v>8.4381101116537938</c:v>
                </c:pt>
                <c:pt idx="33">
                  <c:v>13.268025112152072</c:v>
                </c:pt>
                <c:pt idx="34">
                  <c:v>16.999307572841619</c:v>
                </c:pt>
                <c:pt idx="35">
                  <c:v>21.709187047680182</c:v>
                </c:pt>
                <c:pt idx="36">
                  <c:v>25.454710880915279</c:v>
                </c:pt>
                <c:pt idx="37">
                  <c:v>29.52473848660782</c:v>
                </c:pt>
                <c:pt idx="38">
                  <c:v>36.838784120480184</c:v>
                </c:pt>
                <c:pt idx="39">
                  <c:v>42.626951249440474</c:v>
                </c:pt>
                <c:pt idx="40">
                  <c:v>47.075396728391411</c:v>
                </c:pt>
                <c:pt idx="41">
                  <c:v>50.381467469533241</c:v>
                </c:pt>
                <c:pt idx="42">
                  <c:v>57.422889486948613</c:v>
                </c:pt>
                <c:pt idx="43">
                  <c:v>61.919145584106403</c:v>
                </c:pt>
                <c:pt idx="44">
                  <c:v>68.993119907379096</c:v>
                </c:pt>
                <c:pt idx="45">
                  <c:v>73.616533072789423</c:v>
                </c:pt>
                <c:pt idx="46">
                  <c:v>71.409095160166359</c:v>
                </c:pt>
                <c:pt idx="47">
                  <c:v>78.034460004170583</c:v>
                </c:pt>
                <c:pt idx="48">
                  <c:v>83.91316261291486</c:v>
                </c:pt>
                <c:pt idx="49">
                  <c:v>84.490961329142067</c:v>
                </c:pt>
                <c:pt idx="50">
                  <c:v>85.789993413289238</c:v>
                </c:pt>
                <c:pt idx="51">
                  <c:v>91.013584772745588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EA8-A028-A7EEA4956A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Summary!$F$5:$F$56</c:f>
                <c:numCache>
                  <c:formatCode>General</c:formatCode>
                  <c:ptCount val="52"/>
                  <c:pt idx="0">
                    <c:v>145.17615247208451</c:v>
                  </c:pt>
                  <c:pt idx="1">
                    <c:v>139.54407799832768</c:v>
                  </c:pt>
                  <c:pt idx="2">
                    <c:v>129.58635814144088</c:v>
                  </c:pt>
                  <c:pt idx="3">
                    <c:v>119.06963121448827</c:v>
                  </c:pt>
                  <c:pt idx="4">
                    <c:v>112.90729864121971</c:v>
                  </c:pt>
                  <c:pt idx="5">
                    <c:v>103.05437181102793</c:v>
                  </c:pt>
                  <c:pt idx="6">
                    <c:v>96.748080293510682</c:v>
                  </c:pt>
                  <c:pt idx="7">
                    <c:v>90.426971387529093</c:v>
                  </c:pt>
                  <c:pt idx="8">
                    <c:v>83.644302770147405</c:v>
                  </c:pt>
                  <c:pt idx="9">
                    <c:v>75.315801812707392</c:v>
                  </c:pt>
                  <c:pt idx="10">
                    <c:v>69.661922187691815</c:v>
                  </c:pt>
                  <c:pt idx="11">
                    <c:v>63.995549442720375</c:v>
                  </c:pt>
                  <c:pt idx="12">
                    <c:v>59.263666811058116</c:v>
                  </c:pt>
                  <c:pt idx="13">
                    <c:v>55.599964844962017</c:v>
                  </c:pt>
                  <c:pt idx="14">
                    <c:v>50.428227331183244</c:v>
                  </c:pt>
                  <c:pt idx="15">
                    <c:v>44.208282214938009</c:v>
                  </c:pt>
                  <c:pt idx="16">
                    <c:v>38.477141539892727</c:v>
                  </c:pt>
                  <c:pt idx="17">
                    <c:v>35.762160663909995</c:v>
                  </c:pt>
                  <c:pt idx="18">
                    <c:v>31.774867215566118</c:v>
                  </c:pt>
                  <c:pt idx="19">
                    <c:v>28.707448191092027</c:v>
                  </c:pt>
                  <c:pt idx="20">
                    <c:v>25.292912261553454</c:v>
                  </c:pt>
                  <c:pt idx="21">
                    <c:v>24.295999554073358</c:v>
                  </c:pt>
                  <c:pt idx="22">
                    <c:v>20.65667541850484</c:v>
                  </c:pt>
                  <c:pt idx="23">
                    <c:v>18.608534736953981</c:v>
                  </c:pt>
                  <c:pt idx="24">
                    <c:v>15.48333778602994</c:v>
                  </c:pt>
                  <c:pt idx="25">
                    <c:v>14.069017982636542</c:v>
                  </c:pt>
                  <c:pt idx="26">
                    <c:v>11.682095255850024</c:v>
                  </c:pt>
                  <c:pt idx="27">
                    <c:v>10.972238549533641</c:v>
                  </c:pt>
                  <c:pt idx="28">
                    <c:v>8.8161500691118651</c:v>
                  </c:pt>
                  <c:pt idx="29">
                    <c:v>8.0514634140280386</c:v>
                  </c:pt>
                  <c:pt idx="30">
                    <c:v>8.0421257888820996</c:v>
                  </c:pt>
                  <c:pt idx="31">
                    <c:v>11.154390607004574</c:v>
                  </c:pt>
                  <c:pt idx="32">
                    <c:v>11.497295992819895</c:v>
                  </c:pt>
                  <c:pt idx="33">
                    <c:v>15.322159136384681</c:v>
                  </c:pt>
                  <c:pt idx="34">
                    <c:v>18.316161570348928</c:v>
                  </c:pt>
                  <c:pt idx="35">
                    <c:v>19.936996254690008</c:v>
                  </c:pt>
                  <c:pt idx="36">
                    <c:v>22.558462334439728</c:v>
                  </c:pt>
                  <c:pt idx="37">
                    <c:v>25.624410178868068</c:v>
                  </c:pt>
                  <c:pt idx="38">
                    <c:v>28.998442481809555</c:v>
                  </c:pt>
                  <c:pt idx="39">
                    <c:v>35.514405816786471</c:v>
                  </c:pt>
                  <c:pt idx="40">
                    <c:v>38.479138875840277</c:v>
                  </c:pt>
                  <c:pt idx="41">
                    <c:v>40.539697640770157</c:v>
                  </c:pt>
                  <c:pt idx="42">
                    <c:v>47.451605938024507</c:v>
                  </c:pt>
                  <c:pt idx="43">
                    <c:v>50.638826681281451</c:v>
                  </c:pt>
                  <c:pt idx="44">
                    <c:v>49.524726026994678</c:v>
                  </c:pt>
                  <c:pt idx="45">
                    <c:v>49.34725051921918</c:v>
                  </c:pt>
                  <c:pt idx="46">
                    <c:v>51.121873215568975</c:v>
                  </c:pt>
                  <c:pt idx="47">
                    <c:v>47.986524780771234</c:v>
                  </c:pt>
                  <c:pt idx="48">
                    <c:v>43.527703167670765</c:v>
                  </c:pt>
                  <c:pt idx="49">
                    <c:v>41.529931978737594</c:v>
                  </c:pt>
                  <c:pt idx="50">
                    <c:v>40.249650272837656</c:v>
                  </c:pt>
                  <c:pt idx="51">
                    <c:v>39.574583437642239</c:v>
                  </c:pt>
                </c:numCache>
              </c:numRef>
            </c:plus>
            <c:minus>
              <c:numRef>
                <c:f>Summary!$F$5:$F$56</c:f>
                <c:numCache>
                  <c:formatCode>General</c:formatCode>
                  <c:ptCount val="52"/>
                  <c:pt idx="0">
                    <c:v>145.17615247208451</c:v>
                  </c:pt>
                  <c:pt idx="1">
                    <c:v>139.54407799832768</c:v>
                  </c:pt>
                  <c:pt idx="2">
                    <c:v>129.58635814144088</c:v>
                  </c:pt>
                  <c:pt idx="3">
                    <c:v>119.06963121448827</c:v>
                  </c:pt>
                  <c:pt idx="4">
                    <c:v>112.90729864121971</c:v>
                  </c:pt>
                  <c:pt idx="5">
                    <c:v>103.05437181102793</c:v>
                  </c:pt>
                  <c:pt idx="6">
                    <c:v>96.748080293510682</c:v>
                  </c:pt>
                  <c:pt idx="7">
                    <c:v>90.426971387529093</c:v>
                  </c:pt>
                  <c:pt idx="8">
                    <c:v>83.644302770147405</c:v>
                  </c:pt>
                  <c:pt idx="9">
                    <c:v>75.315801812707392</c:v>
                  </c:pt>
                  <c:pt idx="10">
                    <c:v>69.661922187691815</c:v>
                  </c:pt>
                  <c:pt idx="11">
                    <c:v>63.995549442720375</c:v>
                  </c:pt>
                  <c:pt idx="12">
                    <c:v>59.263666811058116</c:v>
                  </c:pt>
                  <c:pt idx="13">
                    <c:v>55.599964844962017</c:v>
                  </c:pt>
                  <c:pt idx="14">
                    <c:v>50.428227331183244</c:v>
                  </c:pt>
                  <c:pt idx="15">
                    <c:v>44.208282214938009</c:v>
                  </c:pt>
                  <c:pt idx="16">
                    <c:v>38.477141539892727</c:v>
                  </c:pt>
                  <c:pt idx="17">
                    <c:v>35.762160663909995</c:v>
                  </c:pt>
                  <c:pt idx="18">
                    <c:v>31.774867215566118</c:v>
                  </c:pt>
                  <c:pt idx="19">
                    <c:v>28.707448191092027</c:v>
                  </c:pt>
                  <c:pt idx="20">
                    <c:v>25.292912261553454</c:v>
                  </c:pt>
                  <c:pt idx="21">
                    <c:v>24.295999554073358</c:v>
                  </c:pt>
                  <c:pt idx="22">
                    <c:v>20.65667541850484</c:v>
                  </c:pt>
                  <c:pt idx="23">
                    <c:v>18.608534736953981</c:v>
                  </c:pt>
                  <c:pt idx="24">
                    <c:v>15.48333778602994</c:v>
                  </c:pt>
                  <c:pt idx="25">
                    <c:v>14.069017982636542</c:v>
                  </c:pt>
                  <c:pt idx="26">
                    <c:v>11.682095255850024</c:v>
                  </c:pt>
                  <c:pt idx="27">
                    <c:v>10.972238549533641</c:v>
                  </c:pt>
                  <c:pt idx="28">
                    <c:v>8.8161500691118651</c:v>
                  </c:pt>
                  <c:pt idx="29">
                    <c:v>8.0514634140280386</c:v>
                  </c:pt>
                  <c:pt idx="30">
                    <c:v>8.0421257888820996</c:v>
                  </c:pt>
                  <c:pt idx="31">
                    <c:v>11.154390607004574</c:v>
                  </c:pt>
                  <c:pt idx="32">
                    <c:v>11.497295992819895</c:v>
                  </c:pt>
                  <c:pt idx="33">
                    <c:v>15.322159136384681</c:v>
                  </c:pt>
                  <c:pt idx="34">
                    <c:v>18.316161570348928</c:v>
                  </c:pt>
                  <c:pt idx="35">
                    <c:v>19.936996254690008</c:v>
                  </c:pt>
                  <c:pt idx="36">
                    <c:v>22.558462334439728</c:v>
                  </c:pt>
                  <c:pt idx="37">
                    <c:v>25.624410178868068</c:v>
                  </c:pt>
                  <c:pt idx="38">
                    <c:v>28.998442481809555</c:v>
                  </c:pt>
                  <c:pt idx="39">
                    <c:v>35.514405816786471</c:v>
                  </c:pt>
                  <c:pt idx="40">
                    <c:v>38.479138875840277</c:v>
                  </c:pt>
                  <c:pt idx="41">
                    <c:v>40.539697640770157</c:v>
                  </c:pt>
                  <c:pt idx="42">
                    <c:v>47.451605938024507</c:v>
                  </c:pt>
                  <c:pt idx="43">
                    <c:v>50.638826681281451</c:v>
                  </c:pt>
                  <c:pt idx="44">
                    <c:v>49.524726026994678</c:v>
                  </c:pt>
                  <c:pt idx="45">
                    <c:v>49.34725051921918</c:v>
                  </c:pt>
                  <c:pt idx="46">
                    <c:v>51.121873215568975</c:v>
                  </c:pt>
                  <c:pt idx="47">
                    <c:v>47.986524780771234</c:v>
                  </c:pt>
                  <c:pt idx="48">
                    <c:v>43.527703167670765</c:v>
                  </c:pt>
                  <c:pt idx="49">
                    <c:v>41.529931978737594</c:v>
                  </c:pt>
                  <c:pt idx="50">
                    <c:v>40.249650272837656</c:v>
                  </c:pt>
                  <c:pt idx="51">
                    <c:v>39.574583437642239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Summary!$E$5:$E$56</c:f>
              <c:numCache>
                <c:formatCode>0.00</c:formatCode>
                <c:ptCount val="52"/>
                <c:pt idx="0">
                  <c:v>-532.88519159952671</c:v>
                </c:pt>
                <c:pt idx="1">
                  <c:v>-495.68681081135941</c:v>
                </c:pt>
                <c:pt idx="2">
                  <c:v>-450.26648712158072</c:v>
                </c:pt>
                <c:pt idx="3">
                  <c:v>-416.26609547932867</c:v>
                </c:pt>
                <c:pt idx="4">
                  <c:v>-385.2665964762362</c:v>
                </c:pt>
                <c:pt idx="5">
                  <c:v>-347.66767120361254</c:v>
                </c:pt>
                <c:pt idx="6">
                  <c:v>-311.69889132181731</c:v>
                </c:pt>
                <c:pt idx="7">
                  <c:v>-287.62433751424089</c:v>
                </c:pt>
                <c:pt idx="8">
                  <c:v>-265.50036621093687</c:v>
                </c:pt>
                <c:pt idx="9">
                  <c:v>-243.37130991617778</c:v>
                </c:pt>
                <c:pt idx="10">
                  <c:v>-223.74850813547712</c:v>
                </c:pt>
                <c:pt idx="11">
                  <c:v>-204.56821346282899</c:v>
                </c:pt>
                <c:pt idx="12">
                  <c:v>-187.73141384124699</c:v>
                </c:pt>
                <c:pt idx="13">
                  <c:v>-174.36852868397966</c:v>
                </c:pt>
                <c:pt idx="14">
                  <c:v>-158.66469287872266</c:v>
                </c:pt>
                <c:pt idx="15">
                  <c:v>-144.4307858149206</c:v>
                </c:pt>
                <c:pt idx="16">
                  <c:v>-128.95583200454675</c:v>
                </c:pt>
                <c:pt idx="17">
                  <c:v>-117.40492868423426</c:v>
                </c:pt>
                <c:pt idx="18">
                  <c:v>-104.57101742426532</c:v>
                </c:pt>
                <c:pt idx="19">
                  <c:v>-93.828831195831114</c:v>
                </c:pt>
                <c:pt idx="20">
                  <c:v>-84.492995738982998</c:v>
                </c:pt>
                <c:pt idx="21">
                  <c:v>-75.494124968846521</c:v>
                </c:pt>
                <c:pt idx="22">
                  <c:v>-64.42896072069793</c:v>
                </c:pt>
                <c:pt idx="23">
                  <c:v>-56.620275457699989</c:v>
                </c:pt>
                <c:pt idx="24">
                  <c:v>-48.304236650466841</c:v>
                </c:pt>
                <c:pt idx="25">
                  <c:v>-40.843960563341703</c:v>
                </c:pt>
                <c:pt idx="26">
                  <c:v>-32.337186341484347</c:v>
                </c:pt>
                <c:pt idx="27">
                  <c:v>-26.733396202325778</c:v>
                </c:pt>
                <c:pt idx="28">
                  <c:v>-19.887286831935207</c:v>
                </c:pt>
                <c:pt idx="29">
                  <c:v>-13.951618174711818</c:v>
                </c:pt>
                <c:pt idx="30">
                  <c:v>-7.8455599745114455</c:v>
                </c:pt>
                <c:pt idx="31">
                  <c:v>0.44377680371207012</c:v>
                </c:pt>
                <c:pt idx="32">
                  <c:v>4.6348572423060794</c:v>
                </c:pt>
                <c:pt idx="33">
                  <c:v>11.693318366383508</c:v>
                </c:pt>
                <c:pt idx="34">
                  <c:v>19.527434478203428</c:v>
                </c:pt>
                <c:pt idx="35">
                  <c:v>24.450936719775168</c:v>
                </c:pt>
                <c:pt idx="36">
                  <c:v>30.668893000731828</c:v>
                </c:pt>
                <c:pt idx="37">
                  <c:v>35.579679648081424</c:v>
                </c:pt>
                <c:pt idx="38">
                  <c:v>43.401080171267161</c:v>
                </c:pt>
                <c:pt idx="39">
                  <c:v>49.615221341450955</c:v>
                </c:pt>
                <c:pt idx="40">
                  <c:v>54.256436347961369</c:v>
                </c:pt>
                <c:pt idx="41">
                  <c:v>61.327613433202053</c:v>
                </c:pt>
                <c:pt idx="42">
                  <c:v>70.598599036534509</c:v>
                </c:pt>
                <c:pt idx="43">
                  <c:v>76.278683106104452</c:v>
                </c:pt>
                <c:pt idx="44">
                  <c:v>80.729161898294933</c:v>
                </c:pt>
                <c:pt idx="45">
                  <c:v>83.508804798126064</c:v>
                </c:pt>
                <c:pt idx="46">
                  <c:v>87.928766409555877</c:v>
                </c:pt>
                <c:pt idx="47">
                  <c:v>91.644281546274627</c:v>
                </c:pt>
                <c:pt idx="48">
                  <c:v>93.045546690622743</c:v>
                </c:pt>
                <c:pt idx="49">
                  <c:v>95.79467185338315</c:v>
                </c:pt>
                <c:pt idx="50">
                  <c:v>98.856602191924821</c:v>
                </c:pt>
                <c:pt idx="51">
                  <c:v>105.01479403177871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2-4EA8-A028-A7EEA495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04024"/>
        <c:axId val="611805336"/>
      </c:scatterChart>
      <c:valAx>
        <c:axId val="611804024"/>
        <c:scaling>
          <c:orientation val="minMax"/>
          <c:max val="11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805336"/>
        <c:crosses val="autoZero"/>
        <c:crossBetween val="midCat"/>
      </c:valAx>
      <c:valAx>
        <c:axId val="611805336"/>
        <c:scaling>
          <c:orientation val="minMax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80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100012</xdr:rowOff>
    </xdr:from>
    <xdr:to>
      <xdr:col>13</xdr:col>
      <xdr:colOff>257175</xdr:colOff>
      <xdr:row>23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29B97C-82A3-40BC-A35C-D52FED00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9525</xdr:colOff>
      <xdr:row>11</xdr:row>
      <xdr:rowOff>104775</xdr:rowOff>
    </xdr:from>
    <xdr:ext cx="1273169" cy="342786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E1C164-89E2-4435-83CC-A19B988B73E4}"/>
            </a:ext>
          </a:extLst>
        </xdr:cNvPr>
        <xdr:cNvSpPr txBox="1"/>
      </xdr:nvSpPr>
      <xdr:spPr>
        <a:xfrm>
          <a:off x="8391525" y="2228850"/>
          <a:ext cx="12731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600"/>
            <a:t>Voltage (mV)</a:t>
          </a:r>
        </a:p>
      </xdr:txBody>
    </xdr:sp>
    <xdr:clientData/>
  </xdr:oneCellAnchor>
  <xdr:oneCellAnchor>
    <xdr:from>
      <xdr:col>9</xdr:col>
      <xdr:colOff>362886</xdr:colOff>
      <xdr:row>12</xdr:row>
      <xdr:rowOff>102881</xdr:rowOff>
    </xdr:from>
    <xdr:ext cx="342786" cy="122084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E267605-8735-4C98-A0F6-95AA7C0270D3}"/>
            </a:ext>
          </a:extLst>
        </xdr:cNvPr>
        <xdr:cNvSpPr txBox="1"/>
      </xdr:nvSpPr>
      <xdr:spPr>
        <a:xfrm rot="16200000">
          <a:off x="6781855" y="2856487"/>
          <a:ext cx="122084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600"/>
            <a:t>Current (pA)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B1:AP56"/>
  <sheetViews>
    <sheetView tabSelected="1" topLeftCell="I1" workbookViewId="0">
      <selection activeCell="N19" sqref="N19"/>
    </sheetView>
  </sheetViews>
  <sheetFormatPr baseColWidth="10" defaultRowHeight="15" x14ac:dyDescent="0.25"/>
  <cols>
    <col min="1" max="1" width="11.42578125" style="1"/>
    <col min="2" max="2" width="11.42578125" style="7"/>
    <col min="3" max="7" width="11.42578125" style="52"/>
    <col min="8" max="8" width="11.42578125" style="60"/>
    <col min="9" max="17" width="11.42578125" style="52"/>
    <col min="18" max="18" width="2" style="1" customWidth="1"/>
    <col min="19" max="19" width="1.5703125" style="1" customWidth="1"/>
    <col min="20" max="20" width="11.42578125" style="41"/>
    <col min="21" max="21" width="7.28515625" style="6" customWidth="1"/>
    <col min="22" max="23" width="11.42578125" style="41"/>
    <col min="24" max="24" width="11.42578125" style="52"/>
    <col min="25" max="31" width="11.42578125" style="1"/>
    <col min="33" max="37" width="11.42578125" style="1"/>
    <col min="39" max="44" width="11.42578125" style="1"/>
    <col min="45" max="45" width="1.5703125" style="1" customWidth="1"/>
    <col min="46" max="16384" width="11.42578125" style="1"/>
  </cols>
  <sheetData>
    <row r="1" spans="2:42" ht="15.75" thickBot="1" x14ac:dyDescent="0.3"/>
    <row r="2" spans="2:42" x14ac:dyDescent="0.25">
      <c r="B2" s="19" t="s">
        <v>28</v>
      </c>
      <c r="C2" s="33" t="s">
        <v>5</v>
      </c>
      <c r="D2" s="33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33" t="s">
        <v>16</v>
      </c>
      <c r="O2" s="33" t="s">
        <v>17</v>
      </c>
      <c r="P2" s="33" t="s">
        <v>18</v>
      </c>
      <c r="Q2" s="34" t="s">
        <v>19</v>
      </c>
      <c r="Z2" s="2"/>
    </row>
    <row r="3" spans="2:42" ht="15.75" thickBot="1" x14ac:dyDescent="0.3">
      <c r="B3" s="20" t="s">
        <v>4</v>
      </c>
      <c r="C3" s="61">
        <v>20.9</v>
      </c>
      <c r="D3" s="61">
        <v>10.5</v>
      </c>
      <c r="E3" s="61">
        <v>27.3</v>
      </c>
      <c r="F3" s="61">
        <v>18.2</v>
      </c>
      <c r="G3" s="61">
        <v>21.3</v>
      </c>
      <c r="H3" s="61">
        <v>28.3</v>
      </c>
      <c r="I3" s="61">
        <v>30.1</v>
      </c>
      <c r="J3" s="61">
        <v>22.2</v>
      </c>
      <c r="K3" s="61">
        <v>22.3</v>
      </c>
      <c r="L3" s="61">
        <v>23.6</v>
      </c>
      <c r="M3" s="61">
        <v>51</v>
      </c>
      <c r="N3" s="61">
        <v>31.2</v>
      </c>
      <c r="O3" s="61">
        <v>24.1</v>
      </c>
      <c r="P3" s="61">
        <v>20.2</v>
      </c>
      <c r="Q3" s="45">
        <v>24.1</v>
      </c>
    </row>
    <row r="4" spans="2:42" s="2" customFormat="1" ht="15.75" thickBot="1" x14ac:dyDescent="0.3">
      <c r="B4" s="20" t="s">
        <v>22</v>
      </c>
      <c r="C4" s="46" t="s">
        <v>21</v>
      </c>
      <c r="D4" s="46" t="s">
        <v>21</v>
      </c>
      <c r="E4" s="46" t="s">
        <v>21</v>
      </c>
      <c r="F4" s="46" t="s">
        <v>21</v>
      </c>
      <c r="G4" s="46" t="s">
        <v>21</v>
      </c>
      <c r="H4" s="46" t="s">
        <v>21</v>
      </c>
      <c r="I4" s="46" t="s">
        <v>21</v>
      </c>
      <c r="J4" s="61" t="s">
        <v>21</v>
      </c>
      <c r="K4" s="61" t="s">
        <v>21</v>
      </c>
      <c r="L4" s="61" t="s">
        <v>21</v>
      </c>
      <c r="M4" s="61" t="s">
        <v>21</v>
      </c>
      <c r="N4" s="61" t="s">
        <v>21</v>
      </c>
      <c r="O4" s="61" t="s">
        <v>21</v>
      </c>
      <c r="P4" s="61" t="s">
        <v>21</v>
      </c>
      <c r="Q4" s="45" t="s">
        <v>21</v>
      </c>
      <c r="T4" s="59" t="s">
        <v>0</v>
      </c>
      <c r="U4" s="24" t="s">
        <v>1</v>
      </c>
      <c r="V4" s="58" t="s">
        <v>2</v>
      </c>
      <c r="W4" s="58" t="s">
        <v>3</v>
      </c>
      <c r="X4" s="57" t="s">
        <v>20</v>
      </c>
    </row>
    <row r="5" spans="2:42" x14ac:dyDescent="0.25">
      <c r="B5" s="21">
        <v>-150</v>
      </c>
      <c r="C5" s="52">
        <v>-100.18920135498</v>
      </c>
      <c r="D5" s="52">
        <v>-30.8532695770263</v>
      </c>
      <c r="E5" s="52">
        <v>-91.186515808105398</v>
      </c>
      <c r="F5" s="52">
        <v>-65.063468933105398</v>
      </c>
      <c r="G5" s="52">
        <v>-63.934322357177699</v>
      </c>
      <c r="H5" s="60">
        <v>-92.895500183105398</v>
      </c>
      <c r="I5" s="52">
        <v>-141.90673828125</v>
      </c>
      <c r="J5" s="52">
        <v>-174.041732788085</v>
      </c>
      <c r="K5" s="52">
        <v>-62.713619232177699</v>
      </c>
      <c r="L5" s="52">
        <v>-50.659175872802699</v>
      </c>
      <c r="M5" s="52">
        <v>-212.46336364746</v>
      </c>
      <c r="N5" s="52">
        <v>-195.00732421875</v>
      </c>
      <c r="O5" s="52">
        <v>-262.908935546875</v>
      </c>
      <c r="P5" s="52">
        <v>-78.247062683105398</v>
      </c>
      <c r="Q5" s="48">
        <v>-87.142936706542898</v>
      </c>
      <c r="T5" s="41">
        <f t="shared" ref="T5:T36" si="0">AVERAGE(C5:R5)</f>
        <v>-113.94754447936994</v>
      </c>
      <c r="U5" s="6">
        <f t="shared" ref="U5:U36" si="1">COUNT(C5:R5)</f>
        <v>15</v>
      </c>
      <c r="V5" s="41">
        <f t="shared" ref="V5:V36" si="2">STDEV(C5:R5)</f>
        <v>67.83809579741559</v>
      </c>
      <c r="W5" s="41">
        <f>CONFIDENCE(0.05,V5,U5)</f>
        <v>34.330182357461617</v>
      </c>
      <c r="X5" s="52">
        <f>V5/SQRT(U5)</f>
        <v>17.515721017454261</v>
      </c>
      <c r="AF5" s="1"/>
      <c r="AM5"/>
      <c r="AN5"/>
      <c r="AO5"/>
      <c r="AP5"/>
    </row>
    <row r="6" spans="2:42" x14ac:dyDescent="0.25">
      <c r="B6" s="21">
        <v>-145</v>
      </c>
      <c r="C6" s="52">
        <v>-102.81371307373</v>
      </c>
      <c r="D6" s="52">
        <v>-31.1279277801513</v>
      </c>
      <c r="E6" s="52">
        <v>-87.768547058105398</v>
      </c>
      <c r="F6" s="52">
        <v>-55.053707122802699</v>
      </c>
      <c r="G6" s="52">
        <v>-56.884761810302699</v>
      </c>
      <c r="H6" s="60">
        <v>-84.350578308105398</v>
      </c>
      <c r="I6" s="52">
        <v>-123.59619140625</v>
      </c>
      <c r="J6" s="52">
        <v>-166.351303100585</v>
      </c>
      <c r="K6" s="52">
        <v>-56.259151458740199</v>
      </c>
      <c r="L6" s="52">
        <v>-44.342037200927699</v>
      </c>
      <c r="M6" s="52">
        <v>-209.96092224121</v>
      </c>
      <c r="N6" s="52">
        <v>-192.718505859375</v>
      </c>
      <c r="O6" s="52">
        <v>-249.0234375</v>
      </c>
      <c r="P6" s="52">
        <v>-75.683586120605398</v>
      </c>
      <c r="Q6" s="48">
        <v>-81.603996276855398</v>
      </c>
      <c r="T6" s="41">
        <f t="shared" si="0"/>
        <v>-107.83589108784976</v>
      </c>
      <c r="U6" s="6">
        <f t="shared" si="1"/>
        <v>15</v>
      </c>
      <c r="V6" s="41">
        <f t="shared" si="2"/>
        <v>66.49383712591532</v>
      </c>
      <c r="W6" s="41">
        <f t="shared" ref="W6:W56" si="3">CONFIDENCE(0.05,V6,U6)</f>
        <v>33.64990610875887</v>
      </c>
      <c r="X6" s="52">
        <f t="shared" ref="X6:X56" si="4">V6/SQRT(U6)</f>
        <v>17.168634920939898</v>
      </c>
      <c r="AF6" s="1"/>
      <c r="AM6"/>
      <c r="AN6"/>
      <c r="AO6"/>
    </row>
    <row r="7" spans="2:42" x14ac:dyDescent="0.25">
      <c r="B7" s="21">
        <v>-140</v>
      </c>
      <c r="C7" s="52">
        <v>-88.714591979980398</v>
      </c>
      <c r="D7" s="52">
        <v>-29.9072246551513</v>
      </c>
      <c r="E7" s="52">
        <v>-68.908683776855398</v>
      </c>
      <c r="F7" s="52">
        <v>-50.964351654052699</v>
      </c>
      <c r="G7" s="52">
        <v>-52.886959075927699</v>
      </c>
      <c r="H7" s="60">
        <v>-71.075431823730398</v>
      </c>
      <c r="I7" s="52">
        <v>-121.15478515625</v>
      </c>
      <c r="J7" s="52">
        <v>-157.073959350585</v>
      </c>
      <c r="K7" s="52">
        <v>-52.322383880615199</v>
      </c>
      <c r="L7" s="52">
        <v>-43.121334075927699</v>
      </c>
      <c r="M7" s="52">
        <v>-150.26853942871</v>
      </c>
      <c r="N7" s="52">
        <v>-183.7158203125</v>
      </c>
      <c r="O7" s="52">
        <v>-234.527587890625</v>
      </c>
      <c r="P7" s="52">
        <v>-63.781734466552699</v>
      </c>
      <c r="Q7" s="48">
        <v>-72.692863464355398</v>
      </c>
      <c r="T7" s="41">
        <f t="shared" si="0"/>
        <v>-96.074416732787938</v>
      </c>
      <c r="U7" s="6">
        <f t="shared" si="1"/>
        <v>15</v>
      </c>
      <c r="V7" s="41">
        <f t="shared" si="2"/>
        <v>59.845227184124994</v>
      </c>
      <c r="W7" s="41">
        <f t="shared" si="3"/>
        <v>30.285307072740682</v>
      </c>
      <c r="X7" s="52">
        <f t="shared" si="4"/>
        <v>15.451971215607699</v>
      </c>
      <c r="AF7" s="1"/>
      <c r="AM7"/>
      <c r="AN7"/>
      <c r="AO7"/>
    </row>
    <row r="8" spans="2:42" x14ac:dyDescent="0.25">
      <c r="B8" s="21">
        <v>-135</v>
      </c>
      <c r="C8" s="52">
        <v>-78.857414245605398</v>
      </c>
      <c r="D8" s="52">
        <v>-26.8859844207763</v>
      </c>
      <c r="E8" s="52">
        <v>-75.378410339355398</v>
      </c>
      <c r="F8" s="52">
        <v>-48.645015716552699</v>
      </c>
      <c r="G8" s="52">
        <v>-50.231929779052699</v>
      </c>
      <c r="H8" s="60">
        <v>-67.474357604980398</v>
      </c>
      <c r="I8" s="52">
        <v>-124.20654296875</v>
      </c>
      <c r="J8" s="52">
        <v>-146.36228942871</v>
      </c>
      <c r="K8" s="52">
        <v>-47.912593841552699</v>
      </c>
      <c r="L8" s="52">
        <v>-49.560543060302699</v>
      </c>
      <c r="M8" s="52">
        <v>-163.45213317871</v>
      </c>
      <c r="N8" s="52">
        <v>-175.628662109375</v>
      </c>
      <c r="O8" s="52">
        <v>-223.541259765625</v>
      </c>
      <c r="P8" s="52">
        <v>-64.453117370605398</v>
      </c>
      <c r="Q8" s="48">
        <v>-72.814933776855398</v>
      </c>
      <c r="T8" s="41">
        <f t="shared" si="0"/>
        <v>-94.360345840453945</v>
      </c>
      <c r="U8" s="6">
        <f t="shared" si="1"/>
        <v>15</v>
      </c>
      <c r="V8" s="41">
        <f t="shared" si="2"/>
        <v>58.000919098720736</v>
      </c>
      <c r="W8" s="41">
        <f t="shared" si="3"/>
        <v>29.35197555523542</v>
      </c>
      <c r="X8" s="52">
        <f t="shared" si="4"/>
        <v>14.975772915604606</v>
      </c>
      <c r="AF8" s="1"/>
      <c r="AM8"/>
      <c r="AN8"/>
      <c r="AO8"/>
    </row>
    <row r="9" spans="2:42" x14ac:dyDescent="0.25">
      <c r="B9" s="21">
        <v>-130</v>
      </c>
      <c r="C9" s="52">
        <v>-74.462882995605398</v>
      </c>
      <c r="D9" s="52">
        <v>-25.3906230926513</v>
      </c>
      <c r="E9" s="52">
        <v>-61.920162200927699</v>
      </c>
      <c r="F9" s="52">
        <v>-49.133296966552699</v>
      </c>
      <c r="G9" s="52">
        <v>-42.938228607177699</v>
      </c>
      <c r="H9" s="60">
        <v>-63.934322357177699</v>
      </c>
      <c r="I9" s="52">
        <v>-111.99951171875</v>
      </c>
      <c r="J9" s="52">
        <v>-141.876205444335</v>
      </c>
      <c r="K9" s="52">
        <v>-46.447750091552699</v>
      </c>
      <c r="L9" s="52">
        <v>-62.591548919677699</v>
      </c>
      <c r="M9" s="52">
        <v>-141.23533630371</v>
      </c>
      <c r="N9" s="52">
        <v>-166.6259765625</v>
      </c>
      <c r="O9" s="52">
        <v>-213.775634765625</v>
      </c>
      <c r="P9" s="52">
        <v>-55.419918060302699</v>
      </c>
      <c r="Q9" s="48">
        <v>-69.427482604980398</v>
      </c>
      <c r="T9" s="41">
        <f t="shared" si="0"/>
        <v>-88.478592046101738</v>
      </c>
      <c r="U9" s="6">
        <f t="shared" si="1"/>
        <v>15</v>
      </c>
      <c r="V9" s="41">
        <f t="shared" si="2"/>
        <v>54.111661723522388</v>
      </c>
      <c r="W9" s="41">
        <f t="shared" si="3"/>
        <v>27.383775927044375</v>
      </c>
      <c r="X9" s="52">
        <f t="shared" si="4"/>
        <v>13.971570979387435</v>
      </c>
      <c r="AF9" s="1"/>
      <c r="AM9"/>
      <c r="AN9"/>
      <c r="AO9"/>
    </row>
    <row r="10" spans="2:42" x14ac:dyDescent="0.25">
      <c r="B10" s="21">
        <v>-125</v>
      </c>
      <c r="C10" s="52">
        <v>-77.362052917480398</v>
      </c>
      <c r="D10" s="52">
        <v>-28.4423809051513</v>
      </c>
      <c r="E10" s="52">
        <v>-54.779048919677699</v>
      </c>
      <c r="F10" s="52">
        <v>-41.809078216552699</v>
      </c>
      <c r="G10" s="52">
        <v>-41.961666107177699</v>
      </c>
      <c r="H10" s="60">
        <v>-61.553951263427699</v>
      </c>
      <c r="I10" s="52">
        <v>-111.083984375</v>
      </c>
      <c r="J10" s="52">
        <v>-138.42771911621</v>
      </c>
      <c r="K10" s="52">
        <v>-47.821041107177699</v>
      </c>
      <c r="L10" s="52">
        <v>-48.583980560302699</v>
      </c>
      <c r="M10" s="52">
        <v>-112.060539245605</v>
      </c>
      <c r="N10" s="52">
        <v>-155.487060546875</v>
      </c>
      <c r="O10" s="52">
        <v>-207.21435546875</v>
      </c>
      <c r="P10" s="52">
        <v>-54.809566497802699</v>
      </c>
      <c r="Q10" s="48">
        <v>-64.102165222167898</v>
      </c>
      <c r="T10" s="41">
        <f t="shared" si="0"/>
        <v>-83.033239364623896</v>
      </c>
      <c r="U10" s="6">
        <f t="shared" si="1"/>
        <v>15</v>
      </c>
      <c r="V10" s="41">
        <f t="shared" si="2"/>
        <v>51.1359414478489</v>
      </c>
      <c r="W10" s="41">
        <f t="shared" si="3"/>
        <v>25.87788136281991</v>
      </c>
      <c r="X10" s="52">
        <f t="shared" si="4"/>
        <v>13.203243308010425</v>
      </c>
      <c r="AF10" s="1"/>
      <c r="AM10"/>
      <c r="AN10"/>
      <c r="AO10"/>
    </row>
    <row r="11" spans="2:42" x14ac:dyDescent="0.25">
      <c r="B11" s="21">
        <v>-120</v>
      </c>
      <c r="C11" s="52">
        <v>-64.270011901855398</v>
      </c>
      <c r="D11" s="52">
        <v>-25.1770000457763</v>
      </c>
      <c r="E11" s="52">
        <v>-42.205806732177699</v>
      </c>
      <c r="F11" s="52">
        <v>-39.978023529052699</v>
      </c>
      <c r="G11" s="52">
        <v>-36.163326263427699</v>
      </c>
      <c r="H11" s="60">
        <v>-52.490230560302699</v>
      </c>
      <c r="I11" s="52">
        <v>-105.5908203125</v>
      </c>
      <c r="J11" s="52">
        <v>-126.525871276855</v>
      </c>
      <c r="K11" s="52">
        <v>-40.725704193115199</v>
      </c>
      <c r="L11" s="52">
        <v>-40.283199310302699</v>
      </c>
      <c r="M11" s="52">
        <v>-113.220207214355</v>
      </c>
      <c r="N11" s="52">
        <v>-141.448974609375</v>
      </c>
      <c r="O11" s="52">
        <v>-196.533203125</v>
      </c>
      <c r="P11" s="52">
        <v>-49.926753997802699</v>
      </c>
      <c r="Q11" s="48">
        <v>-55.084224700927699</v>
      </c>
      <c r="T11" s="41">
        <f t="shared" si="0"/>
        <v>-75.308223851521717</v>
      </c>
      <c r="U11" s="6">
        <f t="shared" si="1"/>
        <v>15</v>
      </c>
      <c r="V11" s="41">
        <f t="shared" si="2"/>
        <v>49.681547907855823</v>
      </c>
      <c r="W11" s="41">
        <f t="shared" si="3"/>
        <v>25.141870204774129</v>
      </c>
      <c r="X11" s="52">
        <f t="shared" si="4"/>
        <v>12.827720510728769</v>
      </c>
      <c r="AF11" s="1"/>
      <c r="AM11"/>
      <c r="AN11"/>
      <c r="AO11"/>
    </row>
    <row r="12" spans="2:42" x14ac:dyDescent="0.25">
      <c r="B12" s="21">
        <v>-115</v>
      </c>
      <c r="C12" s="52">
        <v>-59.844966888427699</v>
      </c>
      <c r="D12" s="52">
        <v>-27.1606426239013</v>
      </c>
      <c r="E12" s="52">
        <v>-51.605220794677699</v>
      </c>
      <c r="F12" s="52">
        <v>-40.771480560302699</v>
      </c>
      <c r="G12" s="52">
        <v>-36.621089935302699</v>
      </c>
      <c r="H12" s="60">
        <v>-46.051021575927699</v>
      </c>
      <c r="I12" s="52">
        <v>-104.67529296875</v>
      </c>
      <c r="J12" s="52">
        <v>-130.98143005371</v>
      </c>
      <c r="K12" s="52">
        <v>-36.636348724365199</v>
      </c>
      <c r="L12" s="52">
        <v>-37.811275482177699</v>
      </c>
      <c r="M12" s="52">
        <v>-88.623039245605398</v>
      </c>
      <c r="N12" s="52">
        <v>-131.378173828125</v>
      </c>
      <c r="O12" s="52">
        <v>-187.68310546875</v>
      </c>
      <c r="P12" s="52">
        <v>-44.616695404052699</v>
      </c>
      <c r="Q12" s="48">
        <v>-50.872798919677699</v>
      </c>
      <c r="T12" s="41">
        <f t="shared" si="0"/>
        <v>-71.688838831583567</v>
      </c>
      <c r="U12" s="6">
        <f t="shared" si="1"/>
        <v>15</v>
      </c>
      <c r="V12" s="41">
        <f t="shared" si="2"/>
        <v>46.919279550839505</v>
      </c>
      <c r="W12" s="41">
        <f t="shared" si="3"/>
        <v>23.743995230514773</v>
      </c>
      <c r="X12" s="52">
        <f t="shared" si="4"/>
        <v>12.114505887763441</v>
      </c>
      <c r="AF12" s="1"/>
      <c r="AM12"/>
      <c r="AN12"/>
      <c r="AO12"/>
    </row>
    <row r="13" spans="2:42" x14ac:dyDescent="0.25">
      <c r="B13" s="21">
        <v>-110</v>
      </c>
      <c r="C13" s="52">
        <v>-59.906002044677699</v>
      </c>
      <c r="D13" s="52">
        <v>-19.1955547332763</v>
      </c>
      <c r="E13" s="52">
        <v>-39.367671966552699</v>
      </c>
      <c r="F13" s="52">
        <v>-35.766597747802699</v>
      </c>
      <c r="G13" s="52">
        <v>-34.667964935302699</v>
      </c>
      <c r="H13" s="60">
        <v>-39.611812591552699</v>
      </c>
      <c r="I13" s="52">
        <v>-104.67529296875</v>
      </c>
      <c r="J13" s="52">
        <v>-112.94554901123</v>
      </c>
      <c r="K13" s="52">
        <v>-36.773677825927699</v>
      </c>
      <c r="L13" s="52">
        <v>-34.820552825927699</v>
      </c>
      <c r="M13" s="52">
        <v>-89.904777526855398</v>
      </c>
      <c r="N13" s="52">
        <v>-128.631591796875</v>
      </c>
      <c r="O13" s="52">
        <v>-174.407958984375</v>
      </c>
      <c r="P13" s="52">
        <v>-51.391597747802699</v>
      </c>
      <c r="Q13" s="48">
        <v>-46.096797943115199</v>
      </c>
      <c r="T13" s="41">
        <f t="shared" si="0"/>
        <v>-67.210893376668238</v>
      </c>
      <c r="U13" s="6">
        <f t="shared" si="1"/>
        <v>15</v>
      </c>
      <c r="V13" s="41">
        <f t="shared" si="2"/>
        <v>44.632749940748376</v>
      </c>
      <c r="W13" s="41">
        <f t="shared" si="3"/>
        <v>22.586872856169553</v>
      </c>
      <c r="X13" s="52">
        <f t="shared" si="4"/>
        <v>11.524126481063902</v>
      </c>
      <c r="AF13" s="1"/>
      <c r="AM13"/>
      <c r="AN13"/>
      <c r="AO13"/>
    </row>
    <row r="14" spans="2:42" x14ac:dyDescent="0.25">
      <c r="B14" s="21">
        <v>-105</v>
      </c>
      <c r="C14" s="52">
        <v>-67.047111511230398</v>
      </c>
      <c r="D14" s="52">
        <v>-19.6838359832763</v>
      </c>
      <c r="E14" s="52">
        <v>-45.013423919677699</v>
      </c>
      <c r="F14" s="52">
        <v>-31.5551738739013</v>
      </c>
      <c r="G14" s="52">
        <v>-29.6630840301513</v>
      </c>
      <c r="H14" s="60">
        <v>-35.705562591552699</v>
      </c>
      <c r="I14" s="52">
        <v>-97.96142578125</v>
      </c>
      <c r="J14" s="52">
        <v>-113.61693572998</v>
      </c>
      <c r="K14" s="52">
        <v>-35.339351654052699</v>
      </c>
      <c r="L14" s="52">
        <v>-40.039058685302699</v>
      </c>
      <c r="M14" s="52">
        <v>-79.650871276855398</v>
      </c>
      <c r="N14" s="52">
        <v>-123.59619140625</v>
      </c>
      <c r="O14" s="52">
        <v>-166.015625</v>
      </c>
      <c r="P14" s="52">
        <v>-42.053218841552699</v>
      </c>
      <c r="Q14" s="48">
        <v>-39.108272552490199</v>
      </c>
      <c r="T14" s="41">
        <f t="shared" si="0"/>
        <v>-64.403276189168224</v>
      </c>
      <c r="U14" s="6">
        <f t="shared" si="1"/>
        <v>15</v>
      </c>
      <c r="V14" s="41">
        <f t="shared" si="2"/>
        <v>42.828065460958257</v>
      </c>
      <c r="W14" s="41">
        <f t="shared" si="3"/>
        <v>21.673593281313977</v>
      </c>
      <c r="X14" s="52">
        <f t="shared" si="4"/>
        <v>11.058158952038161</v>
      </c>
      <c r="AF14" s="1"/>
      <c r="AM14"/>
      <c r="AN14"/>
      <c r="AO14"/>
    </row>
    <row r="15" spans="2:42" x14ac:dyDescent="0.25">
      <c r="B15" s="21">
        <v>-100</v>
      </c>
      <c r="C15" s="52">
        <v>-62.957759857177699</v>
      </c>
      <c r="D15" s="52">
        <v>-17.0288066864013</v>
      </c>
      <c r="E15" s="52">
        <v>-32.348628997802699</v>
      </c>
      <c r="F15" s="52">
        <v>-34.973140716552699</v>
      </c>
      <c r="G15" s="52">
        <v>-73.333732604980398</v>
      </c>
      <c r="H15" s="60">
        <v>-38.330074310302699</v>
      </c>
      <c r="I15" s="52">
        <v>-95.21484375</v>
      </c>
      <c r="J15" s="52">
        <v>-103.72924041748</v>
      </c>
      <c r="K15" s="52">
        <v>-33.325191497802699</v>
      </c>
      <c r="L15" s="52">
        <v>-35.827632904052699</v>
      </c>
      <c r="M15" s="52">
        <v>-67.504875183105398</v>
      </c>
      <c r="N15" s="52">
        <v>-116.88232421875</v>
      </c>
      <c r="O15" s="52">
        <v>-161.590576171875</v>
      </c>
      <c r="P15" s="52">
        <v>-38.391109466552699</v>
      </c>
      <c r="Q15" s="48">
        <v>-43.136592864990199</v>
      </c>
      <c r="T15" s="41">
        <f t="shared" si="0"/>
        <v>-63.638301976521753</v>
      </c>
      <c r="U15" s="6">
        <f t="shared" si="1"/>
        <v>15</v>
      </c>
      <c r="V15" s="41">
        <f t="shared" si="2"/>
        <v>40.095506955530283</v>
      </c>
      <c r="W15" s="41">
        <f t="shared" si="3"/>
        <v>20.29075329013974</v>
      </c>
      <c r="X15" s="52">
        <f t="shared" si="4"/>
        <v>10.352615379767496</v>
      </c>
      <c r="AF15" s="1"/>
      <c r="AM15"/>
      <c r="AN15"/>
      <c r="AO15"/>
    </row>
    <row r="16" spans="2:42" x14ac:dyDescent="0.25">
      <c r="B16" s="21">
        <v>-95</v>
      </c>
      <c r="C16" s="52">
        <v>-57.708736419677699</v>
      </c>
      <c r="D16" s="52">
        <v>-17.8222637176513</v>
      </c>
      <c r="E16" s="52">
        <v>-33.294673919677699</v>
      </c>
      <c r="F16" s="52">
        <v>-32.409664154052699</v>
      </c>
      <c r="G16" s="52">
        <v>-28.2897930145263</v>
      </c>
      <c r="H16" s="60">
        <v>-39.642330169677699</v>
      </c>
      <c r="I16" s="52">
        <v>-84.8388671875</v>
      </c>
      <c r="J16" s="52">
        <v>-102.844230651855</v>
      </c>
      <c r="K16" s="52">
        <v>-30.8380107879638</v>
      </c>
      <c r="L16" s="52">
        <v>-37.933345794677699</v>
      </c>
      <c r="M16" s="52">
        <v>-68.115226745605398</v>
      </c>
      <c r="N16" s="52">
        <v>-98.2666015625</v>
      </c>
      <c r="O16" s="52">
        <v>-144.34814453125</v>
      </c>
      <c r="P16" s="52">
        <v>-31.4941387176513</v>
      </c>
      <c r="Q16" s="48">
        <v>-35.064693450927699</v>
      </c>
      <c r="T16" s="41">
        <f t="shared" si="0"/>
        <v>-56.194048055012949</v>
      </c>
      <c r="U16" s="6">
        <f t="shared" si="1"/>
        <v>15</v>
      </c>
      <c r="V16" s="41">
        <f t="shared" si="2"/>
        <v>36.184462319509436</v>
      </c>
      <c r="W16" s="41">
        <f t="shared" si="3"/>
        <v>18.31152798930394</v>
      </c>
      <c r="X16" s="52">
        <f t="shared" si="4"/>
        <v>9.3427879969953231</v>
      </c>
      <c r="AF16" s="1"/>
      <c r="AM16"/>
      <c r="AN16"/>
      <c r="AO16"/>
    </row>
    <row r="17" spans="2:41" x14ac:dyDescent="0.25">
      <c r="B17" s="21">
        <v>-90</v>
      </c>
      <c r="C17" s="52">
        <v>-33.691402435302699</v>
      </c>
      <c r="D17" s="52">
        <v>-16.7236309051513</v>
      </c>
      <c r="E17" s="52">
        <v>-27.7709941864013</v>
      </c>
      <c r="F17" s="52">
        <v>-28.6254863739013</v>
      </c>
      <c r="G17" s="52">
        <v>-36.560054779052699</v>
      </c>
      <c r="H17" s="60">
        <v>-31.5856914520263</v>
      </c>
      <c r="I17" s="52">
        <v>-79.9560546875</v>
      </c>
      <c r="J17" s="52">
        <v>-85.723869323730398</v>
      </c>
      <c r="K17" s="52">
        <v>-28.2745342254638</v>
      </c>
      <c r="L17" s="52">
        <v>-40.008541107177699</v>
      </c>
      <c r="M17" s="52">
        <v>-59.204097747802699</v>
      </c>
      <c r="N17" s="52">
        <v>-96.893310546875</v>
      </c>
      <c r="O17" s="52">
        <v>-128.936767578125</v>
      </c>
      <c r="P17" s="52">
        <v>-29.3579082489013</v>
      </c>
      <c r="Q17" s="48">
        <v>-29.6630840301513</v>
      </c>
      <c r="T17" s="41">
        <f t="shared" si="0"/>
        <v>-50.19836184183751</v>
      </c>
      <c r="U17" s="6">
        <f t="shared" si="1"/>
        <v>15</v>
      </c>
      <c r="V17" s="41">
        <f t="shared" si="2"/>
        <v>32.670647416238985</v>
      </c>
      <c r="W17" s="41">
        <f t="shared" si="3"/>
        <v>16.533324975471164</v>
      </c>
      <c r="X17" s="52">
        <f t="shared" si="4"/>
        <v>8.4355248901938644</v>
      </c>
      <c r="AF17" s="1"/>
      <c r="AM17"/>
      <c r="AN17"/>
      <c r="AO17"/>
    </row>
    <row r="18" spans="2:41" x14ac:dyDescent="0.25">
      <c r="B18" s="21">
        <v>-85</v>
      </c>
      <c r="C18" s="52">
        <v>-44.067378997802699</v>
      </c>
      <c r="D18" s="52">
        <v>-14.8315420150756</v>
      </c>
      <c r="E18" s="52">
        <v>-26.6723613739013</v>
      </c>
      <c r="F18" s="52">
        <v>-28.0761699676513</v>
      </c>
      <c r="G18" s="52">
        <v>-33.477779388427699</v>
      </c>
      <c r="H18" s="60">
        <v>-28.5339336395263</v>
      </c>
      <c r="I18" s="52">
        <v>-75.37841796875</v>
      </c>
      <c r="J18" s="52">
        <v>-87.890617370605398</v>
      </c>
      <c r="K18" s="52">
        <v>-20.7672100067138</v>
      </c>
      <c r="L18" s="52">
        <v>-36.560054779052699</v>
      </c>
      <c r="M18" s="52">
        <v>-55.541988372802699</v>
      </c>
      <c r="N18" s="52">
        <v>-92.926025390625</v>
      </c>
      <c r="O18" s="52">
        <v>-128.47900390625</v>
      </c>
      <c r="P18" s="52">
        <v>-27.7099590301513</v>
      </c>
      <c r="Q18" s="48">
        <v>-26.0467510223388</v>
      </c>
      <c r="T18" s="41">
        <f t="shared" si="0"/>
        <v>-48.46394621531163</v>
      </c>
      <c r="U18" s="6">
        <f t="shared" si="1"/>
        <v>15</v>
      </c>
      <c r="V18" s="41">
        <f t="shared" si="2"/>
        <v>32.964374564927155</v>
      </c>
      <c r="W18" s="41">
        <f t="shared" si="3"/>
        <v>16.681968690470402</v>
      </c>
      <c r="X18" s="52">
        <f t="shared" si="4"/>
        <v>8.5113649138737486</v>
      </c>
      <c r="AF18" s="1"/>
      <c r="AM18"/>
      <c r="AN18"/>
      <c r="AO18"/>
    </row>
    <row r="19" spans="2:41" x14ac:dyDescent="0.25">
      <c r="B19" s="21">
        <v>-80</v>
      </c>
      <c r="C19" s="52">
        <v>-48.126216888427699</v>
      </c>
      <c r="D19" s="52">
        <v>-15.1367177963256</v>
      </c>
      <c r="E19" s="52">
        <v>-23.3764629364013</v>
      </c>
      <c r="F19" s="52">
        <v>-24.3530254364013</v>
      </c>
      <c r="G19" s="52">
        <v>-28.4118633270263</v>
      </c>
      <c r="H19" s="60">
        <v>-23.1018047332763</v>
      </c>
      <c r="I19" s="52">
        <v>-77.81982421875</v>
      </c>
      <c r="J19" s="52">
        <v>-86.669914245605398</v>
      </c>
      <c r="K19" s="52">
        <v>-24.3377666473388</v>
      </c>
      <c r="L19" s="52">
        <v>-37.353511810302699</v>
      </c>
      <c r="M19" s="52">
        <v>-48.156734466552699</v>
      </c>
      <c r="N19" s="52">
        <v>-98.114013671875</v>
      </c>
      <c r="O19" s="52">
        <v>-114.593505859375</v>
      </c>
      <c r="P19" s="52">
        <v>-33.020015716552699</v>
      </c>
      <c r="Q19" s="48">
        <v>-24.1394023895263</v>
      </c>
      <c r="T19" s="41">
        <f t="shared" si="0"/>
        <v>-47.114052009582466</v>
      </c>
      <c r="U19" s="6">
        <f t="shared" si="1"/>
        <v>15</v>
      </c>
      <c r="V19" s="41">
        <f t="shared" si="2"/>
        <v>31.662332379544861</v>
      </c>
      <c r="W19" s="41">
        <f t="shared" si="3"/>
        <v>16.023056538885733</v>
      </c>
      <c r="X19" s="52">
        <f t="shared" si="4"/>
        <v>8.1751790672040734</v>
      </c>
      <c r="AF19" s="1"/>
      <c r="AM19"/>
      <c r="AN19"/>
      <c r="AO19"/>
    </row>
    <row r="20" spans="2:41" x14ac:dyDescent="0.25">
      <c r="B20" s="21">
        <v>-75</v>
      </c>
      <c r="C20" s="52">
        <v>-41.503902435302699</v>
      </c>
      <c r="D20" s="52">
        <v>-16.5100078582763</v>
      </c>
      <c r="E20" s="52">
        <v>-22.5830059051513</v>
      </c>
      <c r="F20" s="52">
        <v>-22.7050762176513</v>
      </c>
      <c r="G20" s="52">
        <v>-34.820552825927699</v>
      </c>
      <c r="H20" s="60">
        <v>-22.0642070770263</v>
      </c>
      <c r="I20" s="52">
        <v>-69.27490234375</v>
      </c>
      <c r="J20" s="52">
        <v>-79.589836120605398</v>
      </c>
      <c r="K20" s="52">
        <v>-23.9257793426513</v>
      </c>
      <c r="L20" s="52">
        <v>-35.278316497802699</v>
      </c>
      <c r="M20" s="52">
        <v>-39.001461029052699</v>
      </c>
      <c r="N20" s="52">
        <v>-88.19580078125</v>
      </c>
      <c r="O20" s="52">
        <v>-108.94775390625</v>
      </c>
      <c r="P20" s="52">
        <v>-27.7099590301513</v>
      </c>
      <c r="Q20" s="48">
        <v>-27.7099590301513</v>
      </c>
      <c r="T20" s="41">
        <f t="shared" si="0"/>
        <v>-43.98803469340001</v>
      </c>
      <c r="U20" s="6">
        <f t="shared" si="1"/>
        <v>15</v>
      </c>
      <c r="V20" s="41">
        <f t="shared" si="2"/>
        <v>28.474582308873913</v>
      </c>
      <c r="W20" s="41">
        <f t="shared" si="3"/>
        <v>14.409862065341652</v>
      </c>
      <c r="X20" s="52">
        <f t="shared" si="4"/>
        <v>7.3521055381654001</v>
      </c>
      <c r="AF20" s="1"/>
      <c r="AM20"/>
      <c r="AN20"/>
      <c r="AO20"/>
    </row>
    <row r="21" spans="2:41" x14ac:dyDescent="0.25">
      <c r="B21" s="21">
        <v>-70</v>
      </c>
      <c r="C21" s="52">
        <v>-27.3742656707763</v>
      </c>
      <c r="D21" s="52">
        <v>-13.4887685775756</v>
      </c>
      <c r="E21" s="52">
        <v>-21.5148906707763</v>
      </c>
      <c r="F21" s="52">
        <v>-21.7285137176513</v>
      </c>
      <c r="G21" s="52">
        <v>-25.8789043426513</v>
      </c>
      <c r="H21" s="60">
        <v>-22.8881816864013</v>
      </c>
      <c r="I21" s="52">
        <v>-67.7490234375</v>
      </c>
      <c r="J21" s="52">
        <v>-65.978996276855398</v>
      </c>
      <c r="K21" s="52">
        <v>-19.3481426239013</v>
      </c>
      <c r="L21" s="52">
        <v>-27.2216777801513</v>
      </c>
      <c r="M21" s="52">
        <v>-37.475582122802699</v>
      </c>
      <c r="N21" s="52">
        <v>-84.8388671875</v>
      </c>
      <c r="O21" s="52">
        <v>-108.642578125</v>
      </c>
      <c r="P21" s="52">
        <v>-28.2592754364013</v>
      </c>
      <c r="Q21" s="48">
        <v>-26.7639141082763</v>
      </c>
      <c r="T21" s="41">
        <f t="shared" si="0"/>
        <v>-39.943438784281355</v>
      </c>
      <c r="U21" s="6">
        <f t="shared" si="1"/>
        <v>15</v>
      </c>
      <c r="V21" s="41">
        <f t="shared" si="2"/>
        <v>28.165851677188716</v>
      </c>
      <c r="W21" s="41">
        <f t="shared" si="3"/>
        <v>14.25362567986382</v>
      </c>
      <c r="X21" s="52">
        <f t="shared" si="4"/>
        <v>7.2723916318333419</v>
      </c>
      <c r="AF21" s="1"/>
      <c r="AM21"/>
      <c r="AN21"/>
      <c r="AO21"/>
    </row>
    <row r="22" spans="2:41" x14ac:dyDescent="0.25">
      <c r="B22" s="21">
        <v>-65</v>
      </c>
      <c r="C22" s="52">
        <v>-43.823238372802699</v>
      </c>
      <c r="D22" s="52">
        <v>-12.7563467025756</v>
      </c>
      <c r="E22" s="52">
        <v>-17.9443340301513</v>
      </c>
      <c r="F22" s="52">
        <v>-17.0898418426513</v>
      </c>
      <c r="G22" s="52">
        <v>-28.5949687957763</v>
      </c>
      <c r="H22" s="60">
        <v>-19.6838359832763</v>
      </c>
      <c r="I22" s="52">
        <v>-59.2041015625</v>
      </c>
      <c r="J22" s="52">
        <v>-58.654781341552699</v>
      </c>
      <c r="K22" s="52">
        <v>-19.5007305145263</v>
      </c>
      <c r="L22" s="52">
        <v>-32.226558685302699</v>
      </c>
      <c r="M22" s="52">
        <v>-34.179683685302699</v>
      </c>
      <c r="N22" s="52">
        <v>-70.648193359375</v>
      </c>
      <c r="O22" s="52">
        <v>-97.65625</v>
      </c>
      <c r="P22" s="52">
        <v>-26.6723613739013</v>
      </c>
      <c r="Q22" s="48">
        <v>-14.0686025619506</v>
      </c>
      <c r="T22" s="41">
        <f t="shared" si="0"/>
        <v>-36.846921920776317</v>
      </c>
      <c r="U22" s="6">
        <f t="shared" si="1"/>
        <v>15</v>
      </c>
      <c r="V22" s="41">
        <f t="shared" si="2"/>
        <v>24.65011363500993</v>
      </c>
      <c r="W22" s="41">
        <f t="shared" si="3"/>
        <v>12.47444944134592</v>
      </c>
      <c r="X22" s="52">
        <f t="shared" si="4"/>
        <v>6.3646319727009217</v>
      </c>
      <c r="AF22" s="1"/>
      <c r="AM22"/>
      <c r="AN22"/>
      <c r="AO22"/>
    </row>
    <row r="23" spans="2:41" x14ac:dyDescent="0.25">
      <c r="B23" s="21">
        <v>-60</v>
      </c>
      <c r="C23" s="52">
        <v>-38.482662200927699</v>
      </c>
      <c r="D23" s="52">
        <v>-10.7116689682006</v>
      </c>
      <c r="E23" s="52">
        <v>-19.8364238739013</v>
      </c>
      <c r="F23" s="52">
        <v>-17.2119121551513</v>
      </c>
      <c r="G23" s="52">
        <v>-18.7377910614013</v>
      </c>
      <c r="H23" s="60">
        <v>-20.4162578582763</v>
      </c>
      <c r="I23" s="52">
        <v>-57.67822265625</v>
      </c>
      <c r="J23" s="52">
        <v>-52.307125091552699</v>
      </c>
      <c r="K23" s="52">
        <v>-20.1263408660888</v>
      </c>
      <c r="L23" s="52">
        <v>-21.2097148895263</v>
      </c>
      <c r="M23" s="52">
        <v>-35.583492279052699</v>
      </c>
      <c r="N23" s="52">
        <v>-74.310302734375</v>
      </c>
      <c r="O23" s="52">
        <v>-89.41650390625</v>
      </c>
      <c r="P23" s="52">
        <v>-31.4331035614013</v>
      </c>
      <c r="Q23" s="48">
        <v>-16.1590557098388</v>
      </c>
      <c r="T23" s="41">
        <f t="shared" si="0"/>
        <v>-34.908038520812937</v>
      </c>
      <c r="U23" s="6">
        <f t="shared" si="1"/>
        <v>15</v>
      </c>
      <c r="V23" s="41">
        <f t="shared" si="2"/>
        <v>23.490357362140148</v>
      </c>
      <c r="W23" s="41">
        <f t="shared" si="3"/>
        <v>11.887542573312246</v>
      </c>
      <c r="X23" s="52">
        <f t="shared" si="4"/>
        <v>6.0651841906686386</v>
      </c>
      <c r="AF23" s="1"/>
      <c r="AM23"/>
      <c r="AN23"/>
      <c r="AO23"/>
    </row>
    <row r="24" spans="2:41" x14ac:dyDescent="0.25">
      <c r="B24" s="21">
        <v>-55</v>
      </c>
      <c r="C24" s="52">
        <v>-35.583492279052699</v>
      </c>
      <c r="D24" s="52">
        <v>-9.91821193695068</v>
      </c>
      <c r="E24" s="52">
        <v>-14.2211904525756</v>
      </c>
      <c r="F24" s="52">
        <v>-18.7377910614013</v>
      </c>
      <c r="G24" s="52">
        <v>-23.7731914520263</v>
      </c>
      <c r="H24" s="60">
        <v>-15.3198232650756</v>
      </c>
      <c r="I24" s="52">
        <v>-51.26953125</v>
      </c>
      <c r="J24" s="52">
        <v>-47.607418060302699</v>
      </c>
      <c r="K24" s="52">
        <v>-14.2822256088256</v>
      </c>
      <c r="L24" s="52">
        <v>-24.3225078582763</v>
      </c>
      <c r="M24" s="52">
        <v>-25.7568340301513</v>
      </c>
      <c r="N24" s="52">
        <v>-64.0869140625</v>
      </c>
      <c r="O24" s="52">
        <v>-80.108642578125</v>
      </c>
      <c r="P24" s="52">
        <v>-25.3295879364013</v>
      </c>
      <c r="Q24" s="48">
        <v>-14.4958486557006</v>
      </c>
      <c r="T24" s="41">
        <f t="shared" si="0"/>
        <v>-30.987547365824337</v>
      </c>
      <c r="U24" s="6">
        <f t="shared" si="1"/>
        <v>15</v>
      </c>
      <c r="V24" s="41">
        <f t="shared" si="2"/>
        <v>20.778766516251824</v>
      </c>
      <c r="W24" s="41">
        <f t="shared" si="3"/>
        <v>10.51531348692748</v>
      </c>
      <c r="X24" s="52">
        <f t="shared" si="4"/>
        <v>5.3650544448117081</v>
      </c>
      <c r="AF24" s="1"/>
      <c r="AM24"/>
      <c r="AN24"/>
      <c r="AO24"/>
    </row>
    <row r="25" spans="2:41" x14ac:dyDescent="0.25">
      <c r="B25" s="21">
        <v>-50</v>
      </c>
      <c r="C25" s="52">
        <v>-30.4260234832763</v>
      </c>
      <c r="D25" s="52">
        <v>-14.1296377182006</v>
      </c>
      <c r="E25" s="52">
        <v>-12.9089345932006</v>
      </c>
      <c r="F25" s="52">
        <v>-13.8549795150756</v>
      </c>
      <c r="G25" s="52">
        <v>-18.5546855926513</v>
      </c>
      <c r="H25" s="60">
        <v>-17.0593242645263</v>
      </c>
      <c r="I25" s="52">
        <v>-46.9970703125</v>
      </c>
      <c r="J25" s="52">
        <v>-49.804683685302699</v>
      </c>
      <c r="K25" s="52">
        <v>-14.7399892807006</v>
      </c>
      <c r="L25" s="52">
        <v>-22.6745586395263</v>
      </c>
      <c r="M25" s="52">
        <v>-26.2451152801513</v>
      </c>
      <c r="N25" s="52">
        <v>-62.103271484375</v>
      </c>
      <c r="O25" s="52">
        <v>-76.59912109375</v>
      </c>
      <c r="P25" s="52">
        <v>-22.9492168426513</v>
      </c>
      <c r="Q25" s="48">
        <v>-9.38415431976318</v>
      </c>
      <c r="T25" s="41">
        <f t="shared" si="0"/>
        <v>-29.228717740376741</v>
      </c>
      <c r="U25" s="6">
        <f t="shared" si="1"/>
        <v>15</v>
      </c>
      <c r="V25" s="41">
        <f t="shared" si="2"/>
        <v>20.271248286409289</v>
      </c>
      <c r="W25" s="41">
        <f t="shared" si="3"/>
        <v>10.258478545211824</v>
      </c>
      <c r="X25" s="52">
        <f t="shared" si="4"/>
        <v>5.2340138013399207</v>
      </c>
      <c r="AF25" s="1"/>
      <c r="AM25"/>
      <c r="AN25"/>
      <c r="AO25"/>
    </row>
    <row r="26" spans="2:41" x14ac:dyDescent="0.25">
      <c r="B26" s="21">
        <v>-45</v>
      </c>
      <c r="C26" s="52">
        <v>-23.0712871551513</v>
      </c>
      <c r="D26" s="52">
        <v>-8.02612209320068</v>
      </c>
      <c r="E26" s="52">
        <v>-13.4582509994506</v>
      </c>
      <c r="F26" s="52">
        <v>-13.6108388900756</v>
      </c>
      <c r="G26" s="52">
        <v>-15.4724111557006</v>
      </c>
      <c r="H26" s="60">
        <v>-10.9863271713256</v>
      </c>
      <c r="I26" s="52">
        <v>-38.75732421875</v>
      </c>
      <c r="J26" s="52">
        <v>-44.097896575927699</v>
      </c>
      <c r="K26" s="52">
        <v>-10.5438222885131</v>
      </c>
      <c r="L26" s="52">
        <v>-22.4914531707763</v>
      </c>
      <c r="M26" s="52">
        <v>-17.5781230926513</v>
      </c>
      <c r="N26" s="52">
        <v>-53.558349609375</v>
      </c>
      <c r="O26" s="52">
        <v>-66.375732421875</v>
      </c>
      <c r="P26" s="52">
        <v>-19.5922832489013</v>
      </c>
      <c r="Q26" s="48">
        <v>-6.62231397628784</v>
      </c>
      <c r="T26" s="41">
        <f t="shared" si="0"/>
        <v>-24.282835737864126</v>
      </c>
      <c r="U26" s="6">
        <f t="shared" si="1"/>
        <v>15</v>
      </c>
      <c r="V26" s="41">
        <f t="shared" si="2"/>
        <v>18.033828535563185</v>
      </c>
      <c r="W26" s="41">
        <f t="shared" si="3"/>
        <v>9.1262087320066687</v>
      </c>
      <c r="X26" s="52">
        <f t="shared" si="4"/>
        <v>4.6563145057730866</v>
      </c>
      <c r="AF26" s="1"/>
      <c r="AM26"/>
      <c r="AN26"/>
      <c r="AO26"/>
    </row>
    <row r="27" spans="2:41" x14ac:dyDescent="0.25">
      <c r="B27" s="21">
        <v>-40</v>
      </c>
      <c r="C27" s="52">
        <v>-28.4423809051513</v>
      </c>
      <c r="D27" s="52">
        <v>-20.5078105926513</v>
      </c>
      <c r="E27" s="52">
        <v>-7.23266553878784</v>
      </c>
      <c r="F27" s="52">
        <v>-12.6342763900756</v>
      </c>
      <c r="G27" s="52">
        <v>-19.0429668426513</v>
      </c>
      <c r="H27" s="60">
        <v>-8.17870998382568</v>
      </c>
      <c r="I27" s="52">
        <v>-34.48486328125</v>
      </c>
      <c r="J27" s="52">
        <v>-37.231441497802699</v>
      </c>
      <c r="K27" s="52">
        <v>-11.8560781478881</v>
      </c>
      <c r="L27" s="52">
        <v>-21.0266094207763</v>
      </c>
      <c r="M27" s="52">
        <v>-14.5874013900756</v>
      </c>
      <c r="N27" s="52">
        <v>-46.69189453125</v>
      </c>
      <c r="O27" s="52">
        <v>-58.441162109375</v>
      </c>
      <c r="P27" s="52">
        <v>-21.4843730926513</v>
      </c>
      <c r="Q27" s="48">
        <v>-9.55200099945068</v>
      </c>
      <c r="T27" s="41">
        <f t="shared" si="0"/>
        <v>-23.426308981577513</v>
      </c>
      <c r="U27" s="6">
        <f t="shared" si="1"/>
        <v>15</v>
      </c>
      <c r="V27" s="41">
        <f t="shared" si="2"/>
        <v>15.019765479283306</v>
      </c>
      <c r="W27" s="41">
        <f t="shared" si="3"/>
        <v>7.6009104001080559</v>
      </c>
      <c r="X27" s="52">
        <f t="shared" si="4"/>
        <v>3.8780867710136868</v>
      </c>
      <c r="AF27" s="1"/>
      <c r="AM27"/>
      <c r="AN27"/>
      <c r="AO27"/>
    </row>
    <row r="28" spans="2:41" x14ac:dyDescent="0.25">
      <c r="B28" s="21">
        <v>-35</v>
      </c>
      <c r="C28" s="52">
        <v>-17.1508769989013</v>
      </c>
      <c r="D28" s="52">
        <v>-20.9045391082763</v>
      </c>
      <c r="E28" s="52">
        <v>-7.47680616378784</v>
      </c>
      <c r="F28" s="52">
        <v>-9.58251857757568</v>
      </c>
      <c r="G28" s="52">
        <v>-8.69750881195068</v>
      </c>
      <c r="H28" s="60">
        <v>-8.08715724945068</v>
      </c>
      <c r="I28" s="52">
        <v>-29.60205078125</v>
      </c>
      <c r="J28" s="52">
        <v>-33.996578216552699</v>
      </c>
      <c r="K28" s="52">
        <v>-10.9863271713256</v>
      </c>
      <c r="L28" s="52">
        <v>-19.9584941864013</v>
      </c>
      <c r="M28" s="52">
        <v>-10.1318349838256</v>
      </c>
      <c r="N28" s="52">
        <v>-44.708251953125</v>
      </c>
      <c r="O28" s="52">
        <v>-55.23681640625</v>
      </c>
      <c r="P28" s="52">
        <v>-16.8457012176513</v>
      </c>
      <c r="Q28" s="48">
        <v>-4.48608350753784</v>
      </c>
      <c r="T28" s="41">
        <f t="shared" si="0"/>
        <v>-19.856769688924125</v>
      </c>
      <c r="U28" s="6">
        <f t="shared" si="1"/>
        <v>15</v>
      </c>
      <c r="V28" s="41">
        <f t="shared" si="2"/>
        <v>14.91197705267777</v>
      </c>
      <c r="W28" s="41">
        <f t="shared" si="3"/>
        <v>7.5463629323777948</v>
      </c>
      <c r="X28" s="52">
        <f t="shared" si="4"/>
        <v>3.850255918936544</v>
      </c>
      <c r="AF28" s="1"/>
      <c r="AM28"/>
      <c r="AN28"/>
      <c r="AO28"/>
    </row>
    <row r="29" spans="2:41" x14ac:dyDescent="0.25">
      <c r="B29" s="21">
        <v>-30</v>
      </c>
      <c r="C29" s="52">
        <v>-14.2822256088256</v>
      </c>
      <c r="D29" s="52">
        <v>-18.7988262176513</v>
      </c>
      <c r="E29" s="52">
        <v>-9.85717678070068</v>
      </c>
      <c r="F29" s="52">
        <v>-7.81249952316284</v>
      </c>
      <c r="G29" s="52">
        <v>-13.2446279525756</v>
      </c>
      <c r="H29" s="60">
        <v>-9.03320217132568</v>
      </c>
      <c r="I29" s="52">
        <v>-20.751953125</v>
      </c>
      <c r="J29" s="52">
        <v>-27.7404766082763</v>
      </c>
      <c r="K29" s="52">
        <v>-10.0860586166381</v>
      </c>
      <c r="L29" s="52">
        <v>-16.5100078582763</v>
      </c>
      <c r="M29" s="52">
        <v>-10.6811513900756</v>
      </c>
      <c r="N29" s="52">
        <v>-45.928955078125</v>
      </c>
      <c r="O29" s="52">
        <v>-45.928955078125</v>
      </c>
      <c r="P29" s="52">
        <v>-9.94872951507568</v>
      </c>
      <c r="Q29" s="48">
        <v>-7.47680616378784</v>
      </c>
      <c r="T29" s="41">
        <f t="shared" si="0"/>
        <v>-17.8721101125081</v>
      </c>
      <c r="U29" s="6">
        <f t="shared" si="1"/>
        <v>15</v>
      </c>
      <c r="V29" s="41">
        <f t="shared" si="2"/>
        <v>12.659841580307932</v>
      </c>
      <c r="W29" s="41">
        <f t="shared" si="3"/>
        <v>6.4066460734162254</v>
      </c>
      <c r="X29" s="52">
        <f t="shared" si="4"/>
        <v>3.2687570404104536</v>
      </c>
      <c r="AF29" s="1"/>
      <c r="AM29"/>
      <c r="AN29"/>
      <c r="AO29"/>
    </row>
    <row r="30" spans="2:41" x14ac:dyDescent="0.25">
      <c r="B30" s="21">
        <v>-25</v>
      </c>
      <c r="C30" s="52">
        <v>-23.3154277801513</v>
      </c>
      <c r="D30" s="52">
        <v>-16.1437969207763</v>
      </c>
      <c r="E30" s="52">
        <v>-4.63867139816284</v>
      </c>
      <c r="F30" s="52">
        <v>-9.58251857757568</v>
      </c>
      <c r="G30" s="52">
        <v>-10.2233877182006</v>
      </c>
      <c r="H30" s="60">
        <v>-5.67626905441284</v>
      </c>
      <c r="I30" s="52">
        <v>-20.44677734375</v>
      </c>
      <c r="J30" s="52">
        <v>-22.3388652801513</v>
      </c>
      <c r="K30" s="52">
        <v>-8.86535549163818</v>
      </c>
      <c r="L30" s="52">
        <v>-9.00268459320068</v>
      </c>
      <c r="M30" s="52">
        <v>-8.30078029632568</v>
      </c>
      <c r="N30" s="52">
        <v>-30.670166015625</v>
      </c>
      <c r="O30" s="52">
        <v>-35.400390625</v>
      </c>
      <c r="P30" s="52">
        <v>-8.85009670257568</v>
      </c>
      <c r="Q30" s="48">
        <v>-5.08117628097534</v>
      </c>
      <c r="T30" s="41">
        <f t="shared" si="0"/>
        <v>-14.569090938568094</v>
      </c>
      <c r="U30" s="6">
        <f t="shared" si="1"/>
        <v>15</v>
      </c>
      <c r="V30" s="41">
        <f t="shared" si="2"/>
        <v>9.6882311979104756</v>
      </c>
      <c r="W30" s="41">
        <f t="shared" si="3"/>
        <v>4.902831363939705</v>
      </c>
      <c r="X30" s="52">
        <f t="shared" si="4"/>
        <v>2.5014905389142936</v>
      </c>
      <c r="AF30" s="1"/>
      <c r="AM30"/>
      <c r="AN30"/>
      <c r="AO30"/>
    </row>
    <row r="31" spans="2:41" x14ac:dyDescent="0.25">
      <c r="B31" s="21">
        <v>-20</v>
      </c>
      <c r="C31" s="52">
        <v>-17.6086406707763</v>
      </c>
      <c r="D31" s="52">
        <v>-12.1765127182006</v>
      </c>
      <c r="E31" s="52">
        <v>-2.28881812095642</v>
      </c>
      <c r="F31" s="52">
        <v>-7.69042921066284</v>
      </c>
      <c r="G31" s="52">
        <v>-6.46972608566284</v>
      </c>
      <c r="H31" s="60">
        <v>-5.95092725753784</v>
      </c>
      <c r="I31" s="52">
        <v>-16.78466796875</v>
      </c>
      <c r="J31" s="52">
        <v>-17.0288066864013</v>
      </c>
      <c r="K31" s="52">
        <v>-5.85937452316284</v>
      </c>
      <c r="L31" s="52">
        <v>-14.2822256088256</v>
      </c>
      <c r="M31" s="52">
        <v>-2.01415991783142</v>
      </c>
      <c r="N31" s="52">
        <v>-24.566650390625</v>
      </c>
      <c r="O31" s="52">
        <v>-24.71923828125</v>
      </c>
      <c r="P31" s="52">
        <v>-7.81249952316284</v>
      </c>
      <c r="Q31" s="48">
        <v>-0.961303651332855</v>
      </c>
      <c r="T31" s="41">
        <f t="shared" si="0"/>
        <v>-11.080932041009248</v>
      </c>
      <c r="U31" s="6">
        <f t="shared" si="1"/>
        <v>15</v>
      </c>
      <c r="V31" s="41">
        <f t="shared" si="2"/>
        <v>7.7863198069373629</v>
      </c>
      <c r="W31" s="41">
        <f t="shared" si="3"/>
        <v>3.940349087390782</v>
      </c>
      <c r="X31" s="52">
        <f t="shared" si="4"/>
        <v>2.0104191293675568</v>
      </c>
      <c r="AF31" s="1"/>
      <c r="AM31"/>
      <c r="AN31"/>
      <c r="AO31"/>
    </row>
    <row r="32" spans="2:41" x14ac:dyDescent="0.25">
      <c r="B32" s="21">
        <v>-15</v>
      </c>
      <c r="C32" s="52">
        <v>-17.6086406707763</v>
      </c>
      <c r="D32" s="52">
        <v>-5.03539991378784</v>
      </c>
      <c r="E32" s="52">
        <v>-4.11987257003784</v>
      </c>
      <c r="F32" s="52">
        <v>-0.854492127895355</v>
      </c>
      <c r="G32" s="52">
        <v>-7.99560499191284</v>
      </c>
      <c r="H32" s="60">
        <v>-3.66210913658142</v>
      </c>
      <c r="I32" s="52">
        <v>-10.3759765625</v>
      </c>
      <c r="J32" s="52">
        <v>-17.9443340301513</v>
      </c>
      <c r="K32" s="52">
        <v>-7.84301710128784</v>
      </c>
      <c r="L32" s="52">
        <v>-8.54492092132568</v>
      </c>
      <c r="M32" s="52">
        <v>-5.24902296066284</v>
      </c>
      <c r="N32" s="52">
        <v>-18.00537109375</v>
      </c>
      <c r="O32" s="52">
        <v>-17.7001953125</v>
      </c>
      <c r="P32" s="52">
        <v>-3.41796851158142</v>
      </c>
      <c r="Q32" s="48">
        <v>-2.92968726158142</v>
      </c>
      <c r="T32" s="41">
        <f t="shared" si="0"/>
        <v>-8.7524408777554736</v>
      </c>
      <c r="U32" s="6">
        <f t="shared" si="1"/>
        <v>15</v>
      </c>
      <c r="V32" s="41">
        <f t="shared" si="2"/>
        <v>6.157934097376387</v>
      </c>
      <c r="W32" s="41">
        <f t="shared" si="3"/>
        <v>3.1162873607106159</v>
      </c>
      <c r="X32" s="52">
        <f t="shared" si="4"/>
        <v>1.5899717470787698</v>
      </c>
      <c r="AF32" s="1"/>
      <c r="AM32"/>
      <c r="AN32"/>
      <c r="AO32"/>
    </row>
    <row r="33" spans="2:41" x14ac:dyDescent="0.25">
      <c r="B33" s="21">
        <v>-10</v>
      </c>
      <c r="C33" s="52">
        <v>-10.8947744369506</v>
      </c>
      <c r="D33" s="52">
        <v>-7.50732374191284</v>
      </c>
      <c r="E33" s="52">
        <v>-2.96020483970642</v>
      </c>
      <c r="F33" s="52">
        <v>-5.67626905441284</v>
      </c>
      <c r="G33" s="52">
        <v>-3.35693335533142</v>
      </c>
      <c r="H33" s="60">
        <v>-2.74658179283142</v>
      </c>
      <c r="I33" s="52">
        <v>-5.79833984375</v>
      </c>
      <c r="J33" s="52">
        <v>-9.18579006195068</v>
      </c>
      <c r="K33" s="52">
        <v>-6.22558546066284</v>
      </c>
      <c r="L33" s="52">
        <v>-4.54711866378784</v>
      </c>
      <c r="M33" s="52">
        <v>1.15966784954071</v>
      </c>
      <c r="N33" s="52">
        <v>-10.986328125</v>
      </c>
      <c r="O33" s="52">
        <v>-1.068115234375</v>
      </c>
      <c r="P33" s="52">
        <v>-1.09863269329071</v>
      </c>
      <c r="Q33" s="48">
        <v>2.68554663658142</v>
      </c>
      <c r="T33" s="41">
        <f t="shared" si="0"/>
        <v>-4.547118854522699</v>
      </c>
      <c r="U33" s="6">
        <f t="shared" si="1"/>
        <v>15</v>
      </c>
      <c r="V33" s="41">
        <f t="shared" si="2"/>
        <v>4.0860841729873076</v>
      </c>
      <c r="W33" s="41">
        <f t="shared" si="3"/>
        <v>2.0678059007655114</v>
      </c>
      <c r="X33" s="52">
        <f t="shared" si="4"/>
        <v>1.0550223968787698</v>
      </c>
      <c r="AF33" s="1"/>
      <c r="AM33"/>
      <c r="AN33"/>
      <c r="AO33"/>
    </row>
    <row r="34" spans="2:41" x14ac:dyDescent="0.25">
      <c r="B34" s="21">
        <v>-5</v>
      </c>
      <c r="C34" s="52">
        <v>-14.8925771713256</v>
      </c>
      <c r="D34" s="52">
        <v>-5.73730421066284</v>
      </c>
      <c r="E34" s="52">
        <v>0.335693329572678</v>
      </c>
      <c r="F34" s="52">
        <v>-2.62451148033142</v>
      </c>
      <c r="G34" s="52">
        <v>-1.37329089641571</v>
      </c>
      <c r="H34" s="60">
        <v>2.01415991783142</v>
      </c>
      <c r="I34" s="52">
        <v>-0.30517578125</v>
      </c>
      <c r="J34" s="52">
        <v>-8.42285060882568</v>
      </c>
      <c r="K34" s="52">
        <v>-4.73022413253784</v>
      </c>
      <c r="L34" s="52">
        <v>-4.73022413253784</v>
      </c>
      <c r="M34" s="52">
        <v>0.915527284145355</v>
      </c>
      <c r="N34" s="52">
        <v>-1.220703125</v>
      </c>
      <c r="O34" s="52">
        <v>9.613037109375</v>
      </c>
      <c r="P34" s="52">
        <v>-1.46484363079071</v>
      </c>
      <c r="Q34" s="48">
        <v>8.78906154632568</v>
      </c>
      <c r="T34" s="41">
        <f t="shared" si="0"/>
        <v>-1.5889483988285005</v>
      </c>
      <c r="U34" s="6">
        <f t="shared" si="1"/>
        <v>15</v>
      </c>
      <c r="V34" s="41">
        <f t="shared" si="2"/>
        <v>6.0927206075640763</v>
      </c>
      <c r="W34" s="41">
        <f t="shared" si="3"/>
        <v>3.0832853878352457</v>
      </c>
      <c r="X34" s="52">
        <f t="shared" si="4"/>
        <v>1.5731336964126934</v>
      </c>
      <c r="AF34" s="1"/>
      <c r="AM34"/>
      <c r="AN34"/>
      <c r="AO34"/>
    </row>
    <row r="35" spans="2:41" x14ac:dyDescent="0.25">
      <c r="B35" s="21">
        <v>0</v>
      </c>
      <c r="C35" s="52">
        <v>-3.90624976158142</v>
      </c>
      <c r="D35" s="52">
        <v>-2.07519507408142</v>
      </c>
      <c r="E35" s="52">
        <v>-1.25122058391571</v>
      </c>
      <c r="F35" s="52">
        <v>4.33349561691284</v>
      </c>
      <c r="G35" s="52">
        <v>-4.60815382003784</v>
      </c>
      <c r="H35" s="60">
        <v>-1.40380847454071</v>
      </c>
      <c r="I35" s="52">
        <v>7.32421875</v>
      </c>
      <c r="J35" s="52">
        <v>-2.56347632408142</v>
      </c>
      <c r="K35" s="52">
        <v>-4.95910596847534</v>
      </c>
      <c r="L35" s="52">
        <v>-3.90624976158142</v>
      </c>
      <c r="M35" s="52">
        <v>8.36181545257568</v>
      </c>
      <c r="N35" s="52">
        <v>5.950927734375</v>
      </c>
      <c r="O35" s="52">
        <v>22.430419921875</v>
      </c>
      <c r="P35" s="52">
        <v>-0.793456971645355</v>
      </c>
      <c r="Q35" s="48">
        <v>3.70788550376892</v>
      </c>
      <c r="T35" s="41">
        <f t="shared" si="0"/>
        <v>1.776123082637787</v>
      </c>
      <c r="U35" s="6">
        <f t="shared" si="1"/>
        <v>15</v>
      </c>
      <c r="V35" s="41">
        <f t="shared" si="2"/>
        <v>7.2638973033791805</v>
      </c>
      <c r="W35" s="41">
        <f t="shared" si="3"/>
        <v>3.6759716810975283</v>
      </c>
      <c r="X35" s="52">
        <f t="shared" si="4"/>
        <v>1.8755302189699019</v>
      </c>
      <c r="AF35" s="1"/>
      <c r="AM35"/>
      <c r="AN35"/>
      <c r="AO35"/>
    </row>
    <row r="36" spans="2:41" x14ac:dyDescent="0.25">
      <c r="B36" s="21">
        <v>5</v>
      </c>
      <c r="C36" s="52">
        <v>7.38525342941284</v>
      </c>
      <c r="D36" s="52">
        <v>-0.244140610098839</v>
      </c>
      <c r="E36" s="52">
        <v>5.00488233566284</v>
      </c>
      <c r="F36" s="52">
        <v>4.57763624191284</v>
      </c>
      <c r="G36" s="52">
        <v>-1.34277331829071</v>
      </c>
      <c r="H36" s="60">
        <v>-3.0517576262355E-2</v>
      </c>
      <c r="I36" s="52">
        <v>9.765625</v>
      </c>
      <c r="J36" s="52">
        <v>4.51660108566284</v>
      </c>
      <c r="K36" s="52">
        <v>-4.10461378097534</v>
      </c>
      <c r="L36" s="52">
        <v>-0.610351502895355</v>
      </c>
      <c r="M36" s="52">
        <v>8.05663967132568</v>
      </c>
      <c r="N36" s="52">
        <v>7.781982421875</v>
      </c>
      <c r="O36" s="52">
        <v>32.196044921875</v>
      </c>
      <c r="P36" s="52">
        <v>8.78906154632568</v>
      </c>
      <c r="Q36" s="48">
        <v>1.49536120891571</v>
      </c>
      <c r="T36" s="41">
        <f t="shared" si="0"/>
        <v>5.5491127382963885</v>
      </c>
      <c r="U36" s="6">
        <f t="shared" si="1"/>
        <v>15</v>
      </c>
      <c r="V36" s="41">
        <f t="shared" si="2"/>
        <v>8.5148801370158207</v>
      </c>
      <c r="W36" s="41">
        <f t="shared" si="3"/>
        <v>4.3090447103442608</v>
      </c>
      <c r="X36" s="52">
        <f t="shared" si="4"/>
        <v>2.19853259770764</v>
      </c>
      <c r="AF36" s="1"/>
      <c r="AM36"/>
      <c r="AN36"/>
      <c r="AO36"/>
    </row>
    <row r="37" spans="2:41" x14ac:dyDescent="0.25">
      <c r="B37" s="21">
        <v>10</v>
      </c>
      <c r="C37" s="52">
        <v>6.13403272628784</v>
      </c>
      <c r="D37" s="52">
        <v>0.976562440395355</v>
      </c>
      <c r="E37" s="52">
        <v>0.152587875723839</v>
      </c>
      <c r="F37" s="52">
        <v>4.27246046066284</v>
      </c>
      <c r="G37" s="52">
        <v>5.61523389816284</v>
      </c>
      <c r="H37" s="60">
        <v>5.00488233566284</v>
      </c>
      <c r="I37" s="52">
        <v>14.6484375</v>
      </c>
      <c r="J37" s="52">
        <v>1.80053699016571</v>
      </c>
      <c r="K37" s="52">
        <v>-4.73022413253784</v>
      </c>
      <c r="L37" s="52">
        <v>0.701904237270355</v>
      </c>
      <c r="M37" s="52">
        <v>11.1083974838256</v>
      </c>
      <c r="N37" s="52">
        <v>18.9208984375</v>
      </c>
      <c r="O37" s="52">
        <v>49.74365234375</v>
      </c>
      <c r="P37" s="52">
        <v>12.1459951400756</v>
      </c>
      <c r="Q37" s="48">
        <v>7.6293937861919001E-2</v>
      </c>
      <c r="T37" s="41">
        <f t="shared" ref="T37:T56" si="5">AVERAGE(C37:R37)</f>
        <v>8.4381101116537938</v>
      </c>
      <c r="U37" s="6">
        <f t="shared" ref="U37:U56" si="6">COUNT(C37:R37)</f>
        <v>15</v>
      </c>
      <c r="V37" s="41">
        <f t="shared" ref="V37:V56" si="7">STDEV(C37:R37)</f>
        <v>13.064282283892048</v>
      </c>
      <c r="W37" s="41">
        <f t="shared" si="3"/>
        <v>6.6113175481033402</v>
      </c>
      <c r="X37" s="52">
        <f t="shared" si="4"/>
        <v>3.3731831810444333</v>
      </c>
      <c r="AF37" s="1"/>
      <c r="AM37"/>
      <c r="AN37"/>
      <c r="AO37"/>
    </row>
    <row r="38" spans="2:41" x14ac:dyDescent="0.25">
      <c r="B38" s="21">
        <v>15</v>
      </c>
      <c r="C38" s="52">
        <v>16.7236309051513</v>
      </c>
      <c r="D38" s="52">
        <v>5.37109327316284</v>
      </c>
      <c r="E38" s="52">
        <v>1.46484363079071</v>
      </c>
      <c r="F38" s="52">
        <v>4.39453077316284</v>
      </c>
      <c r="G38" s="52">
        <v>10.9863271713256</v>
      </c>
      <c r="H38" s="60">
        <v>2.44140601158142</v>
      </c>
      <c r="I38" s="52">
        <v>23.193359375</v>
      </c>
      <c r="J38" s="52">
        <v>11.1694326400756</v>
      </c>
      <c r="K38" s="52">
        <v>1.60217273235321</v>
      </c>
      <c r="L38" s="52">
        <v>4.24194288253784</v>
      </c>
      <c r="M38" s="52">
        <v>16.9067363739013</v>
      </c>
      <c r="N38" s="52">
        <v>27.16064453125</v>
      </c>
      <c r="O38" s="52">
        <v>56.304931640625</v>
      </c>
      <c r="P38" s="52">
        <v>11.7187490463256</v>
      </c>
      <c r="Q38" s="48">
        <v>5.34057569503784</v>
      </c>
      <c r="T38" s="41">
        <f t="shared" si="5"/>
        <v>13.268025112152072</v>
      </c>
      <c r="U38" s="6">
        <f t="shared" si="6"/>
        <v>15</v>
      </c>
      <c r="V38" s="41">
        <f t="shared" si="7"/>
        <v>14.290162240982097</v>
      </c>
      <c r="W38" s="41">
        <f t="shared" si="3"/>
        <v>7.2316870024721034</v>
      </c>
      <c r="X38" s="52">
        <f t="shared" si="4"/>
        <v>3.6897040249283815</v>
      </c>
      <c r="AF38" s="1"/>
      <c r="AM38"/>
      <c r="AN38"/>
      <c r="AO38"/>
    </row>
    <row r="39" spans="2:41" x14ac:dyDescent="0.25">
      <c r="B39" s="21">
        <v>20</v>
      </c>
      <c r="C39" s="52">
        <v>9.85717678070068</v>
      </c>
      <c r="D39" s="52">
        <v>8.11767482757568</v>
      </c>
      <c r="E39" s="52">
        <v>4.48608350753784</v>
      </c>
      <c r="F39" s="52">
        <v>12.8784170150756</v>
      </c>
      <c r="G39" s="52">
        <v>5.85937452316284</v>
      </c>
      <c r="H39" s="60">
        <v>4.11987257003784</v>
      </c>
      <c r="I39" s="52">
        <v>29.60205078125</v>
      </c>
      <c r="J39" s="52">
        <v>11.4746084213256</v>
      </c>
      <c r="K39" s="52">
        <v>-0.823974549770355</v>
      </c>
      <c r="L39" s="52">
        <v>10.7421865463256</v>
      </c>
      <c r="M39" s="52">
        <v>17.8222637176513</v>
      </c>
      <c r="N39" s="52">
        <v>37.841796875</v>
      </c>
      <c r="O39" s="52">
        <v>79.04052734375</v>
      </c>
      <c r="P39" s="52">
        <v>16.8457012176513</v>
      </c>
      <c r="Q39" s="48">
        <v>7.12585401535034</v>
      </c>
      <c r="T39" s="41">
        <f t="shared" si="5"/>
        <v>16.999307572841619</v>
      </c>
      <c r="U39" s="6">
        <f t="shared" si="6"/>
        <v>15</v>
      </c>
      <c r="V39" s="41">
        <f t="shared" si="7"/>
        <v>19.858993170461353</v>
      </c>
      <c r="W39" s="41">
        <f t="shared" si="3"/>
        <v>10.049852504903241</v>
      </c>
      <c r="X39" s="52">
        <f t="shared" si="4"/>
        <v>5.1275699881095766</v>
      </c>
      <c r="AF39" s="1"/>
      <c r="AM39"/>
      <c r="AN39"/>
      <c r="AO39"/>
    </row>
    <row r="40" spans="2:41" x14ac:dyDescent="0.25">
      <c r="B40" s="21">
        <v>25</v>
      </c>
      <c r="C40" s="52">
        <v>26.8249492645263</v>
      </c>
      <c r="D40" s="52">
        <v>14.4348134994506</v>
      </c>
      <c r="E40" s="52">
        <v>7.08007764816284</v>
      </c>
      <c r="F40" s="52">
        <v>12.3291006088256</v>
      </c>
      <c r="G40" s="52">
        <v>13.7939443588256</v>
      </c>
      <c r="H40" s="60">
        <v>7.69042921066284</v>
      </c>
      <c r="I40" s="52">
        <v>35.09521484375</v>
      </c>
      <c r="J40" s="52">
        <v>15.3808584213256</v>
      </c>
      <c r="K40" s="52">
        <v>-0.213623031973839</v>
      </c>
      <c r="L40" s="52">
        <v>2.71606421470642</v>
      </c>
      <c r="M40" s="52">
        <v>21.7895488739013</v>
      </c>
      <c r="N40" s="52">
        <v>49.74365234375</v>
      </c>
      <c r="O40" s="52">
        <v>86.822509765625</v>
      </c>
      <c r="P40" s="52">
        <v>19.7143535614013</v>
      </c>
      <c r="Q40" s="48">
        <v>12.4359121322631</v>
      </c>
      <c r="T40" s="41">
        <f t="shared" si="5"/>
        <v>21.709187047680182</v>
      </c>
      <c r="U40" s="6">
        <f t="shared" si="6"/>
        <v>15</v>
      </c>
      <c r="V40" s="41">
        <f t="shared" si="7"/>
        <v>22.065646087043792</v>
      </c>
      <c r="W40" s="41">
        <f t="shared" si="3"/>
        <v>11.166552437815946</v>
      </c>
      <c r="X40" s="52">
        <f t="shared" si="4"/>
        <v>5.6973253212284973</v>
      </c>
      <c r="AF40" s="1"/>
      <c r="AM40"/>
      <c r="AN40"/>
      <c r="AO40"/>
    </row>
    <row r="41" spans="2:41" x14ac:dyDescent="0.25">
      <c r="B41" s="21">
        <v>30</v>
      </c>
      <c r="C41" s="52">
        <v>22.7661113739013</v>
      </c>
      <c r="D41" s="52">
        <v>11.8713369369506</v>
      </c>
      <c r="E41" s="52">
        <v>6.53076124191284</v>
      </c>
      <c r="F41" s="52">
        <v>15.7470693588256</v>
      </c>
      <c r="G41" s="52">
        <v>14.7094717025756</v>
      </c>
      <c r="H41" s="60">
        <v>11.2915029525756</v>
      </c>
      <c r="I41" s="52">
        <v>39.0625</v>
      </c>
      <c r="J41" s="52">
        <v>22.6745586395263</v>
      </c>
      <c r="K41" s="52">
        <v>-2.41088843345642</v>
      </c>
      <c r="L41" s="52">
        <v>14.8010244369506</v>
      </c>
      <c r="M41" s="52">
        <v>20.2636699676513</v>
      </c>
      <c r="N41" s="52">
        <v>52.490234375</v>
      </c>
      <c r="O41" s="52">
        <v>107.269287109375</v>
      </c>
      <c r="P41" s="52">
        <v>32.714839935302699</v>
      </c>
      <c r="Q41" s="48">
        <v>12.0391836166381</v>
      </c>
      <c r="T41" s="41">
        <f t="shared" si="5"/>
        <v>25.454710880915279</v>
      </c>
      <c r="U41" s="6">
        <f t="shared" si="6"/>
        <v>15</v>
      </c>
      <c r="V41" s="41">
        <f t="shared" si="7"/>
        <v>26.359084106883575</v>
      </c>
      <c r="W41" s="41">
        <f t="shared" si="3"/>
        <v>13.339291935129104</v>
      </c>
      <c r="X41" s="52">
        <f t="shared" si="4"/>
        <v>6.8058862511493787</v>
      </c>
      <c r="AF41" s="1"/>
      <c r="AM41"/>
      <c r="AN41"/>
      <c r="AO41"/>
    </row>
    <row r="42" spans="2:41" x14ac:dyDescent="0.25">
      <c r="B42" s="21">
        <v>35</v>
      </c>
      <c r="C42" s="52">
        <v>22.6745586395263</v>
      </c>
      <c r="D42" s="52">
        <v>14.2211904525756</v>
      </c>
      <c r="E42" s="52">
        <v>12.2070302963256</v>
      </c>
      <c r="F42" s="52">
        <v>18.6157207489013</v>
      </c>
      <c r="G42" s="52">
        <v>20.7519512176513</v>
      </c>
      <c r="H42" s="60">
        <v>12.6342763900756</v>
      </c>
      <c r="I42" s="52">
        <v>50.35400390625</v>
      </c>
      <c r="J42" s="52">
        <v>30.4565410614013</v>
      </c>
      <c r="K42" s="52">
        <v>3.08227515220642</v>
      </c>
      <c r="L42" s="52">
        <v>12.6342763900756</v>
      </c>
      <c r="M42" s="52">
        <v>23.1323223114013</v>
      </c>
      <c r="N42" s="52">
        <v>62.56103515625</v>
      </c>
      <c r="O42" s="52">
        <v>119.62890625</v>
      </c>
      <c r="P42" s="52">
        <v>31.6162090301513</v>
      </c>
      <c r="Q42" s="48">
        <v>8.30078029632568</v>
      </c>
      <c r="T42" s="41">
        <f t="shared" si="5"/>
        <v>29.52473848660782</v>
      </c>
      <c r="U42" s="6">
        <f t="shared" si="6"/>
        <v>15</v>
      </c>
      <c r="V42" s="41">
        <f t="shared" si="7"/>
        <v>29.504663613755071</v>
      </c>
      <c r="W42" s="41">
        <f t="shared" si="3"/>
        <v>14.931145551027718</v>
      </c>
      <c r="X42" s="52">
        <f t="shared" si="4"/>
        <v>7.6180713874350214</v>
      </c>
      <c r="AF42" s="1"/>
      <c r="AM42"/>
      <c r="AN42"/>
      <c r="AO42"/>
    </row>
    <row r="43" spans="2:41" x14ac:dyDescent="0.25">
      <c r="B43" s="21">
        <v>40</v>
      </c>
      <c r="C43" s="52">
        <v>46.417232513427699</v>
      </c>
      <c r="D43" s="52">
        <v>18.7377910614013</v>
      </c>
      <c r="E43" s="52">
        <v>11.2915029525756</v>
      </c>
      <c r="F43" s="52">
        <v>21.3012676239013</v>
      </c>
      <c r="G43" s="52">
        <v>33.538814544677699</v>
      </c>
      <c r="H43" s="60">
        <v>7.38525342941284</v>
      </c>
      <c r="I43" s="52">
        <v>57.67822265625</v>
      </c>
      <c r="J43" s="52">
        <v>37.231441497802699</v>
      </c>
      <c r="K43" s="52">
        <v>0.259399384260178</v>
      </c>
      <c r="L43" s="52">
        <v>22.8271465301513</v>
      </c>
      <c r="M43" s="52">
        <v>29.7851543426513</v>
      </c>
      <c r="N43" s="52">
        <v>83.6181640625</v>
      </c>
      <c r="O43" s="52">
        <v>127.5634765625</v>
      </c>
      <c r="P43" s="52">
        <v>43.090816497802699</v>
      </c>
      <c r="Q43" s="48">
        <v>11.8560781478881</v>
      </c>
      <c r="T43" s="41">
        <f t="shared" si="5"/>
        <v>36.838784120480184</v>
      </c>
      <c r="U43" s="6">
        <f t="shared" si="6"/>
        <v>15</v>
      </c>
      <c r="V43" s="41">
        <f t="shared" si="7"/>
        <v>33.050764035552071</v>
      </c>
      <c r="W43" s="41">
        <f t="shared" si="3"/>
        <v>16.725686991307953</v>
      </c>
      <c r="X43" s="52">
        <f t="shared" si="4"/>
        <v>8.533670579274947</v>
      </c>
      <c r="AF43" s="1"/>
      <c r="AM43"/>
      <c r="AN43"/>
      <c r="AO43"/>
    </row>
    <row r="44" spans="2:41" x14ac:dyDescent="0.25">
      <c r="B44" s="21">
        <v>45</v>
      </c>
      <c r="C44" s="52">
        <v>57.708736419677699</v>
      </c>
      <c r="D44" s="52">
        <v>23.2543926239013</v>
      </c>
      <c r="E44" s="52">
        <v>12.5122060775756</v>
      </c>
      <c r="F44" s="52">
        <v>30.8227519989013</v>
      </c>
      <c r="G44" s="52">
        <v>42.877193450927699</v>
      </c>
      <c r="H44" s="60">
        <v>9.42993068695068</v>
      </c>
      <c r="I44" s="52">
        <v>62.255859375</v>
      </c>
      <c r="J44" s="52">
        <v>43.365474700927699</v>
      </c>
      <c r="K44" s="52">
        <v>5.95092725753784</v>
      </c>
      <c r="L44" s="52">
        <v>20.3247051239013</v>
      </c>
      <c r="M44" s="52">
        <v>37.353511810302699</v>
      </c>
      <c r="N44" s="52">
        <v>88.958740234375</v>
      </c>
      <c r="O44" s="52">
        <v>146.484375</v>
      </c>
      <c r="P44" s="52">
        <v>45.776363372802699</v>
      </c>
      <c r="Q44" s="48">
        <v>12.3291006088256</v>
      </c>
      <c r="T44" s="41">
        <f t="shared" si="5"/>
        <v>42.626951249440474</v>
      </c>
      <c r="U44" s="6">
        <f t="shared" si="6"/>
        <v>15</v>
      </c>
      <c r="V44" s="41">
        <f t="shared" si="7"/>
        <v>36.711369672504858</v>
      </c>
      <c r="W44" s="41">
        <f t="shared" si="3"/>
        <v>18.578175000856842</v>
      </c>
      <c r="X44" s="52">
        <f t="shared" si="4"/>
        <v>9.4788348905383568</v>
      </c>
      <c r="AF44" s="1"/>
      <c r="AM44"/>
      <c r="AN44"/>
      <c r="AO44"/>
    </row>
    <row r="45" spans="2:41" x14ac:dyDescent="0.25">
      <c r="B45" s="21">
        <v>50</v>
      </c>
      <c r="C45" s="52">
        <v>59.448238372802699</v>
      </c>
      <c r="D45" s="52">
        <v>21.6979961395263</v>
      </c>
      <c r="E45" s="52">
        <v>16.5100078582763</v>
      </c>
      <c r="F45" s="52">
        <v>32.165523529052699</v>
      </c>
      <c r="G45" s="52">
        <v>34.301753997802699</v>
      </c>
      <c r="H45" s="60">
        <v>12.9699697494506</v>
      </c>
      <c r="I45" s="52">
        <v>69.88525390625</v>
      </c>
      <c r="J45" s="52">
        <v>53.894039154052699</v>
      </c>
      <c r="K45" s="52">
        <v>3.0517576262355E-2</v>
      </c>
      <c r="L45" s="52">
        <v>29.2663555145263</v>
      </c>
      <c r="M45" s="52">
        <v>36.804195404052699</v>
      </c>
      <c r="N45" s="52">
        <v>108.33740234375</v>
      </c>
      <c r="O45" s="52">
        <v>164.1845703125</v>
      </c>
      <c r="P45" s="52">
        <v>53.649898529052699</v>
      </c>
      <c r="Q45" s="48">
        <v>12.9852285385131</v>
      </c>
      <c r="T45" s="41">
        <f t="shared" si="5"/>
        <v>47.075396728391411</v>
      </c>
      <c r="U45" s="6">
        <f t="shared" si="6"/>
        <v>15</v>
      </c>
      <c r="V45" s="41">
        <f t="shared" si="7"/>
        <v>42.389025065782832</v>
      </c>
      <c r="W45" s="41">
        <f t="shared" si="3"/>
        <v>21.451412268543883</v>
      </c>
      <c r="X45" s="52">
        <f t="shared" si="4"/>
        <v>10.944799209449711</v>
      </c>
      <c r="AF45" s="1"/>
      <c r="AM45"/>
      <c r="AN45"/>
      <c r="AO45"/>
    </row>
    <row r="46" spans="2:41" x14ac:dyDescent="0.25">
      <c r="B46" s="21">
        <v>55</v>
      </c>
      <c r="C46" s="52">
        <v>72.113029479980398</v>
      </c>
      <c r="D46" s="52">
        <v>25.8483867645263</v>
      </c>
      <c r="E46" s="52">
        <v>13.6413564682006</v>
      </c>
      <c r="F46" s="52">
        <v>28.4423809051513</v>
      </c>
      <c r="G46" s="52">
        <v>46.874996185302699</v>
      </c>
      <c r="H46" s="60">
        <v>14.4958486557006</v>
      </c>
      <c r="I46" s="52">
        <v>73.2421875</v>
      </c>
      <c r="J46" s="52">
        <v>46.112056732177699</v>
      </c>
      <c r="K46" s="52">
        <v>5.63049268722534</v>
      </c>
      <c r="L46" s="52">
        <v>34.881587982177699</v>
      </c>
      <c r="M46" s="52">
        <v>37.109371185302699</v>
      </c>
      <c r="N46" s="52">
        <v>103.912353515625</v>
      </c>
      <c r="O46" s="52">
        <v>179.595947265625</v>
      </c>
      <c r="P46" s="52">
        <v>62.561031341552699</v>
      </c>
      <c r="Q46" s="48">
        <v>11.2609853744506</v>
      </c>
      <c r="T46" s="41">
        <f t="shared" si="5"/>
        <v>50.381467469533241</v>
      </c>
      <c r="U46" s="6">
        <f t="shared" si="6"/>
        <v>15</v>
      </c>
      <c r="V46" s="41">
        <f t="shared" si="7"/>
        <v>45.044376113230342</v>
      </c>
      <c r="W46" s="41">
        <f t="shared" si="3"/>
        <v>22.795180613017706</v>
      </c>
      <c r="X46" s="52">
        <f t="shared" si="4"/>
        <v>11.630407901789619</v>
      </c>
      <c r="AF46" s="1"/>
      <c r="AM46"/>
      <c r="AN46"/>
      <c r="AO46"/>
    </row>
    <row r="47" spans="2:41" x14ac:dyDescent="0.25">
      <c r="B47" s="21">
        <v>60</v>
      </c>
      <c r="C47" s="52">
        <v>76.873771667480398</v>
      </c>
      <c r="D47" s="52">
        <v>44.281002044677699</v>
      </c>
      <c r="E47" s="52">
        <v>15.0756826400756</v>
      </c>
      <c r="F47" s="52">
        <v>38.635250091552699</v>
      </c>
      <c r="G47" s="52">
        <v>55.511470794677699</v>
      </c>
      <c r="H47" s="60">
        <v>15.8996572494506</v>
      </c>
      <c r="I47" s="52">
        <v>83.31298828125</v>
      </c>
      <c r="J47" s="52">
        <v>66.101066589355398</v>
      </c>
      <c r="K47" s="52">
        <v>6.77490186691284</v>
      </c>
      <c r="L47" s="52">
        <v>41.442867279052699</v>
      </c>
      <c r="M47" s="52">
        <v>34.240718841552699</v>
      </c>
      <c r="N47" s="52">
        <v>119.0185546875</v>
      </c>
      <c r="O47" s="52">
        <v>187.98828125</v>
      </c>
      <c r="P47" s="52">
        <v>62.561031341552699</v>
      </c>
      <c r="Q47" s="48">
        <v>13.6260976791381</v>
      </c>
      <c r="T47" s="41">
        <f t="shared" si="5"/>
        <v>57.422889486948613</v>
      </c>
      <c r="U47" s="6">
        <f t="shared" si="6"/>
        <v>15</v>
      </c>
      <c r="V47" s="41">
        <f t="shared" si="7"/>
        <v>47.294402736524404</v>
      </c>
      <c r="W47" s="41">
        <f t="shared" si="3"/>
        <v>23.933830266709364</v>
      </c>
      <c r="X47" s="52">
        <f t="shared" si="4"/>
        <v>12.2113622778257</v>
      </c>
      <c r="AF47" s="1"/>
      <c r="AM47"/>
      <c r="AN47"/>
      <c r="AO47"/>
    </row>
    <row r="48" spans="2:41" x14ac:dyDescent="0.25">
      <c r="B48" s="21">
        <v>65</v>
      </c>
      <c r="C48" s="52">
        <v>93.109123229980398</v>
      </c>
      <c r="D48" s="52">
        <v>50.292964935302699</v>
      </c>
      <c r="E48" s="52">
        <v>13.1835927963256</v>
      </c>
      <c r="F48" s="52">
        <v>42.053218841552699</v>
      </c>
      <c r="G48" s="52">
        <v>62.866207122802699</v>
      </c>
      <c r="H48" s="60">
        <v>22.8271465301513</v>
      </c>
      <c r="I48" s="52">
        <v>91.85791015625</v>
      </c>
      <c r="J48" s="52">
        <v>64.086906433105398</v>
      </c>
      <c r="K48" s="52">
        <v>8.19396877288818</v>
      </c>
      <c r="L48" s="52">
        <v>48.919673919677699</v>
      </c>
      <c r="M48" s="52">
        <v>44.860836029052699</v>
      </c>
      <c r="N48" s="52">
        <v>126.03759765625</v>
      </c>
      <c r="O48" s="52">
        <v>172.42431640625</v>
      </c>
      <c r="P48" s="52">
        <v>71.777336120605398</v>
      </c>
      <c r="Q48" s="48">
        <v>16.2963848114013</v>
      </c>
      <c r="T48" s="41">
        <f t="shared" si="5"/>
        <v>61.919145584106403</v>
      </c>
      <c r="U48" s="6">
        <f t="shared" si="6"/>
        <v>15</v>
      </c>
      <c r="V48" s="41">
        <f t="shared" si="7"/>
        <v>44.845335612891546</v>
      </c>
      <c r="W48" s="41">
        <f t="shared" si="3"/>
        <v>22.694454072969222</v>
      </c>
      <c r="X48" s="52">
        <f t="shared" si="4"/>
        <v>11.579015865587422</v>
      </c>
      <c r="AF48" s="1"/>
      <c r="AM48"/>
      <c r="AN48"/>
      <c r="AO48"/>
    </row>
    <row r="49" spans="2:41" x14ac:dyDescent="0.25">
      <c r="B49" s="21">
        <v>70</v>
      </c>
      <c r="C49" s="52">
        <v>102.08129119873</v>
      </c>
      <c r="D49" s="52">
        <v>55.908199310302699</v>
      </c>
      <c r="E49" s="52">
        <v>20.1721172332763</v>
      </c>
      <c r="F49" s="52">
        <v>48.767086029052699</v>
      </c>
      <c r="G49" s="52">
        <v>75.592033386230398</v>
      </c>
      <c r="H49" s="60">
        <v>22.0031719207763</v>
      </c>
      <c r="I49" s="52">
        <v>96.74072265625</v>
      </c>
      <c r="J49" s="52">
        <v>89.050285339355398</v>
      </c>
      <c r="K49" s="52">
        <v>4.40978956222534</v>
      </c>
      <c r="L49" s="52">
        <v>53.436275482177699</v>
      </c>
      <c r="M49" s="52">
        <v>45.837398529052699</v>
      </c>
      <c r="N49" s="52">
        <v>140.9912109375</v>
      </c>
      <c r="O49" s="52">
        <v>177.154541015625</v>
      </c>
      <c r="P49" s="52">
        <v>78.491203308105398</v>
      </c>
      <c r="Q49" s="48">
        <v>24.2614727020263</v>
      </c>
      <c r="T49" s="41">
        <f t="shared" si="5"/>
        <v>68.993119907379096</v>
      </c>
      <c r="U49" s="6">
        <f t="shared" si="6"/>
        <v>15</v>
      </c>
      <c r="V49" s="41">
        <f t="shared" si="7"/>
        <v>47.362889757827254</v>
      </c>
      <c r="W49" s="41">
        <f t="shared" si="3"/>
        <v>23.968488844648633</v>
      </c>
      <c r="X49" s="52">
        <f t="shared" si="4"/>
        <v>12.229045550688186</v>
      </c>
      <c r="AF49" s="1"/>
      <c r="AM49"/>
      <c r="AN49"/>
      <c r="AO49"/>
    </row>
    <row r="50" spans="2:41" x14ac:dyDescent="0.25">
      <c r="B50" s="21">
        <v>75</v>
      </c>
      <c r="C50" s="52">
        <v>119.934074401855</v>
      </c>
      <c r="D50" s="52">
        <v>56.884761810302699</v>
      </c>
      <c r="E50" s="52">
        <v>18.2495098114013</v>
      </c>
      <c r="F50" s="52">
        <v>46.813961029052699</v>
      </c>
      <c r="G50" s="52">
        <v>74.859611511230398</v>
      </c>
      <c r="H50" s="60">
        <v>25.3906230926513</v>
      </c>
      <c r="I50" s="52">
        <v>109.55810546875</v>
      </c>
      <c r="J50" s="52">
        <v>109.130851745605</v>
      </c>
      <c r="K50" s="52">
        <v>3.73840308189392</v>
      </c>
      <c r="L50" s="52">
        <v>55.145259857177699</v>
      </c>
      <c r="M50" s="52">
        <v>50.109859466552699</v>
      </c>
      <c r="N50" s="52">
        <v>146.78955078125</v>
      </c>
      <c r="O50" s="52">
        <v>182.647705078125</v>
      </c>
      <c r="P50" s="52">
        <v>89.904777526855398</v>
      </c>
      <c r="Q50" s="48">
        <v>15.0909414291381</v>
      </c>
      <c r="T50" s="41">
        <f t="shared" si="5"/>
        <v>73.616533072789423</v>
      </c>
      <c r="U50" s="6">
        <f t="shared" si="6"/>
        <v>15</v>
      </c>
      <c r="V50" s="41">
        <f t="shared" si="7"/>
        <v>51.960728642722174</v>
      </c>
      <c r="W50" s="41">
        <f t="shared" si="3"/>
        <v>26.295273603466754</v>
      </c>
      <c r="X50" s="52">
        <f t="shared" si="4"/>
        <v>13.416202446004379</v>
      </c>
      <c r="AF50" s="1"/>
      <c r="AM50"/>
      <c r="AN50"/>
      <c r="AO50"/>
    </row>
    <row r="51" spans="2:41" x14ac:dyDescent="0.25">
      <c r="B51" s="21">
        <v>80</v>
      </c>
      <c r="C51" s="52">
        <v>119.445793151855</v>
      </c>
      <c r="D51" s="52">
        <v>62.011714935302699</v>
      </c>
      <c r="E51" s="52">
        <v>22.5219707489013</v>
      </c>
      <c r="F51" s="52">
        <v>47.058101654052699</v>
      </c>
      <c r="G51" s="52">
        <v>63.507076263427699</v>
      </c>
      <c r="H51" s="60">
        <v>27.0996074676513</v>
      </c>
      <c r="I51" s="52">
        <v>117.1875</v>
      </c>
      <c r="J51" s="52">
        <v>98.510734558105398</v>
      </c>
      <c r="K51" s="52">
        <v>6.77490186691284</v>
      </c>
      <c r="L51" s="52">
        <v>61.859127044677699</v>
      </c>
      <c r="M51" s="52">
        <v>47.546382904052699</v>
      </c>
      <c r="N51" s="52">
        <v>131.072998046875</v>
      </c>
      <c r="O51" s="52">
        <v>166.473388671875</v>
      </c>
      <c r="P51" s="52">
        <v>88.989250183105398</v>
      </c>
      <c r="Q51" s="48">
        <v>11.0778799057006</v>
      </c>
      <c r="T51" s="41">
        <f t="shared" si="5"/>
        <v>71.409095160166359</v>
      </c>
      <c r="U51" s="6">
        <f t="shared" si="6"/>
        <v>15</v>
      </c>
      <c r="V51" s="41">
        <f t="shared" si="7"/>
        <v>47.523542436569983</v>
      </c>
      <c r="W51" s="41">
        <f t="shared" si="3"/>
        <v>24.049788823556096</v>
      </c>
      <c r="X51" s="52">
        <f t="shared" si="4"/>
        <v>12.270525893974465</v>
      </c>
      <c r="AF51" s="1"/>
      <c r="AM51"/>
      <c r="AN51"/>
      <c r="AO51"/>
    </row>
    <row r="52" spans="2:41" x14ac:dyDescent="0.25">
      <c r="B52" s="21">
        <v>85</v>
      </c>
      <c r="C52" s="52">
        <v>161.19383239746</v>
      </c>
      <c r="D52" s="52">
        <v>70.892326354980398</v>
      </c>
      <c r="E52" s="52">
        <v>24.2919902801513</v>
      </c>
      <c r="F52" s="52">
        <v>47.058101654052699</v>
      </c>
      <c r="G52" s="52">
        <v>108.91722869873</v>
      </c>
      <c r="H52" s="60">
        <v>30.8227519989013</v>
      </c>
      <c r="I52" s="52">
        <v>124.81689453125</v>
      </c>
      <c r="J52" s="52">
        <v>67.413322448730398</v>
      </c>
      <c r="K52" s="52">
        <v>13.7329092025756</v>
      </c>
      <c r="L52" s="52">
        <v>72.448722839355398</v>
      </c>
      <c r="M52" s="52">
        <v>50.415035247802699</v>
      </c>
      <c r="N52" s="52">
        <v>106.8115234375</v>
      </c>
      <c r="O52" s="52">
        <v>165.71044921875</v>
      </c>
      <c r="P52" s="52">
        <v>103.149406433105</v>
      </c>
      <c r="Q52" s="48">
        <v>22.8424053192138</v>
      </c>
      <c r="T52" s="41">
        <f t="shared" si="5"/>
        <v>78.034460004170583</v>
      </c>
      <c r="U52" s="6">
        <f t="shared" si="6"/>
        <v>15</v>
      </c>
      <c r="V52" s="41">
        <f t="shared" si="7"/>
        <v>48.857825118955972</v>
      </c>
      <c r="W52" s="41">
        <f t="shared" si="3"/>
        <v>24.725016617972745</v>
      </c>
      <c r="X52" s="52">
        <f t="shared" si="4"/>
        <v>12.615036201175393</v>
      </c>
      <c r="AF52" s="1"/>
      <c r="AM52"/>
      <c r="AN52"/>
      <c r="AO52"/>
    </row>
    <row r="53" spans="2:41" x14ac:dyDescent="0.25">
      <c r="B53" s="21">
        <v>90</v>
      </c>
      <c r="C53" s="52">
        <v>156.24998474121</v>
      </c>
      <c r="D53" s="52">
        <v>77.972404479980398</v>
      </c>
      <c r="E53" s="52">
        <v>31.1889629364013</v>
      </c>
      <c r="F53" s="52">
        <v>56.701656341552699</v>
      </c>
      <c r="G53" s="52">
        <v>111.60277557373</v>
      </c>
      <c r="H53" s="60">
        <v>31.0974102020263</v>
      </c>
      <c r="I53" s="52">
        <v>131.8359375</v>
      </c>
      <c r="J53" s="52">
        <v>119.11009979248</v>
      </c>
      <c r="K53" s="52">
        <v>12.0391836166381</v>
      </c>
      <c r="L53" s="52">
        <v>82.702629089355398</v>
      </c>
      <c r="M53" s="52">
        <v>65.368644714355398</v>
      </c>
      <c r="N53" s="52">
        <v>105.743408203125</v>
      </c>
      <c r="O53" s="52">
        <v>159.759521484375</v>
      </c>
      <c r="P53" s="52">
        <v>104.187004089355</v>
      </c>
      <c r="Q53" s="48">
        <v>13.1378164291381</v>
      </c>
      <c r="T53" s="41">
        <f t="shared" si="5"/>
        <v>83.91316261291486</v>
      </c>
      <c r="U53" s="6">
        <f t="shared" si="6"/>
        <v>15</v>
      </c>
      <c r="V53" s="41">
        <f t="shared" si="7"/>
        <v>48.580193127843287</v>
      </c>
      <c r="W53" s="41">
        <f t="shared" si="3"/>
        <v>24.584518026862131</v>
      </c>
      <c r="X53" s="52">
        <f t="shared" si="4"/>
        <v>12.543351929311804</v>
      </c>
      <c r="AF53" s="1"/>
      <c r="AM53"/>
      <c r="AN53"/>
      <c r="AO53"/>
    </row>
    <row r="54" spans="2:41" x14ac:dyDescent="0.25">
      <c r="B54" s="21">
        <v>95</v>
      </c>
      <c r="C54" s="52">
        <v>220.062240600585</v>
      </c>
      <c r="D54" s="52">
        <v>77.484123229980398</v>
      </c>
      <c r="E54" s="52">
        <v>34.973140716552699</v>
      </c>
      <c r="F54" s="52">
        <v>65.124504089355398</v>
      </c>
      <c r="G54" s="52">
        <v>136.260971069335</v>
      </c>
      <c r="H54" s="60">
        <v>36.865230560302699</v>
      </c>
      <c r="I54" s="52">
        <v>123.291015625</v>
      </c>
      <c r="J54" s="52">
        <v>63.598628997802699</v>
      </c>
      <c r="K54" s="52">
        <v>12.1307363510131</v>
      </c>
      <c r="L54" s="52">
        <v>83.587638854980398</v>
      </c>
      <c r="M54" s="52">
        <v>66.162101745605398</v>
      </c>
      <c r="N54" s="52">
        <v>104.67529296875</v>
      </c>
      <c r="O54" s="52">
        <v>125.274658203125</v>
      </c>
      <c r="P54" s="52">
        <v>102.294914245605</v>
      </c>
      <c r="Q54" s="48">
        <v>15.5792226791381</v>
      </c>
      <c r="T54" s="41">
        <f t="shared" si="5"/>
        <v>84.490961329142067</v>
      </c>
      <c r="U54" s="6">
        <f t="shared" si="6"/>
        <v>15</v>
      </c>
      <c r="V54" s="41">
        <f t="shared" si="7"/>
        <v>54.020704068460269</v>
      </c>
      <c r="W54" s="41">
        <f t="shared" si="3"/>
        <v>27.337745848393368</v>
      </c>
      <c r="X54" s="52">
        <f t="shared" si="4"/>
        <v>13.948085813836391</v>
      </c>
      <c r="AF54" s="1"/>
      <c r="AM54"/>
      <c r="AN54"/>
      <c r="AO54"/>
    </row>
    <row r="55" spans="2:41" x14ac:dyDescent="0.25">
      <c r="B55" s="21">
        <v>100</v>
      </c>
      <c r="C55" s="52">
        <v>205.535873413085</v>
      </c>
      <c r="D55" s="52">
        <v>75.927726745605398</v>
      </c>
      <c r="E55" s="52">
        <v>31.3720684051513</v>
      </c>
      <c r="F55" s="52">
        <v>58.654781341552699</v>
      </c>
      <c r="G55" s="52">
        <v>96.099845886230398</v>
      </c>
      <c r="H55" s="60">
        <v>41.900630950927699</v>
      </c>
      <c r="I55" s="52">
        <v>155.33447265625</v>
      </c>
      <c r="J55" s="52">
        <v>90.423576354980398</v>
      </c>
      <c r="K55" s="52">
        <v>17.3645000457763</v>
      </c>
      <c r="L55" s="52">
        <v>90.454093933105398</v>
      </c>
      <c r="M55" s="52">
        <v>71.777336120605398</v>
      </c>
      <c r="N55" s="52">
        <v>108.184814453125</v>
      </c>
      <c r="O55" s="52">
        <v>113.83056640625</v>
      </c>
      <c r="P55" s="52">
        <v>110.229484558105</v>
      </c>
      <c r="Q55" s="48">
        <v>19.7601299285888</v>
      </c>
      <c r="T55" s="41">
        <f t="shared" si="5"/>
        <v>85.789993413289238</v>
      </c>
      <c r="U55" s="6">
        <f t="shared" si="6"/>
        <v>15</v>
      </c>
      <c r="V55" s="41">
        <f t="shared" si="7"/>
        <v>50.828587386284482</v>
      </c>
      <c r="W55" s="41">
        <f t="shared" si="3"/>
        <v>25.722341605139757</v>
      </c>
      <c r="X55" s="52">
        <f t="shared" si="4"/>
        <v>13.123884830555211</v>
      </c>
      <c r="AF55" s="1"/>
      <c r="AM55"/>
      <c r="AN55"/>
      <c r="AO55"/>
    </row>
    <row r="56" spans="2:41" ht="15.75" thickBot="1" x14ac:dyDescent="0.3">
      <c r="B56" s="22">
        <v>105</v>
      </c>
      <c r="C56" s="62">
        <v>199.432357788085</v>
      </c>
      <c r="D56" s="62">
        <v>89.599601745605398</v>
      </c>
      <c r="E56" s="62">
        <v>33.905025482177699</v>
      </c>
      <c r="F56" s="62">
        <v>65.856925964355398</v>
      </c>
      <c r="G56" s="62">
        <v>178.985580444335</v>
      </c>
      <c r="H56" s="63">
        <v>41.748043060302699</v>
      </c>
      <c r="I56" s="62">
        <v>148.62060546875</v>
      </c>
      <c r="J56" s="62">
        <v>75.988761901855398</v>
      </c>
      <c r="K56" s="62">
        <v>12.4969472885131</v>
      </c>
      <c r="L56" s="62">
        <v>107.94066619873</v>
      </c>
      <c r="M56" s="62">
        <v>85.083000183105398</v>
      </c>
      <c r="N56" s="62">
        <v>108.184814453125</v>
      </c>
      <c r="O56" s="62">
        <v>104.06494140625</v>
      </c>
      <c r="P56" s="62">
        <v>99.060050964355398</v>
      </c>
      <c r="Q56" s="51">
        <v>14.2364492416381</v>
      </c>
      <c r="T56" s="41">
        <f t="shared" si="5"/>
        <v>91.013584772745588</v>
      </c>
      <c r="U56" s="6">
        <f t="shared" si="6"/>
        <v>15</v>
      </c>
      <c r="V56" s="41">
        <f t="shared" si="7"/>
        <v>54.949702945697844</v>
      </c>
      <c r="W56" s="41">
        <f t="shared" si="3"/>
        <v>27.807875507702853</v>
      </c>
      <c r="X56" s="52">
        <f t="shared" si="4"/>
        <v>14.187952292515492</v>
      </c>
      <c r="AF56" s="1"/>
      <c r="AM56"/>
      <c r="AN56"/>
      <c r="AO56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I56"/>
  <sheetViews>
    <sheetView topLeftCell="I1" workbookViewId="0">
      <selection activeCell="X8" sqref="X8"/>
    </sheetView>
  </sheetViews>
  <sheetFormatPr baseColWidth="10" defaultRowHeight="15" x14ac:dyDescent="0.25"/>
  <cols>
    <col min="1" max="1" width="10.42578125" style="1" customWidth="1"/>
    <col min="2" max="2" width="13.7109375" style="6" customWidth="1"/>
    <col min="3" max="6" width="11.42578125" style="41"/>
    <col min="7" max="7" width="12.85546875" style="42" customWidth="1"/>
    <col min="8" max="13" width="11.42578125" style="41"/>
    <col min="14" max="14" width="14.85546875" style="41" customWidth="1"/>
    <col min="15" max="15" width="1.85546875" customWidth="1"/>
    <col min="16" max="16" width="1.28515625" style="1" customWidth="1"/>
    <col min="17" max="17" width="11.42578125" style="52"/>
    <col min="18" max="18" width="6.85546875" style="1" customWidth="1"/>
    <col min="19" max="19" width="11.42578125" style="52"/>
    <col min="20" max="20" width="11.42578125" style="54"/>
    <col min="21" max="21" width="11.42578125" style="52"/>
    <col min="22" max="22" width="11.42578125" style="1"/>
    <col min="23" max="24" width="11.85546875" style="1" customWidth="1"/>
    <col min="25" max="28" width="11.42578125" style="1"/>
    <col min="29" max="29" width="11.42578125" style="3"/>
    <col min="30" max="34" width="11.42578125" style="1"/>
    <col min="36" max="41" width="11.42578125" style="1"/>
    <col min="42" max="42" width="1.28515625" style="1" customWidth="1"/>
    <col min="43" max="16384" width="11.42578125" style="1"/>
  </cols>
  <sheetData>
    <row r="1" spans="2:35" ht="15.75" thickBot="1" x14ac:dyDescent="0.3"/>
    <row r="2" spans="2:35" x14ac:dyDescent="0.25">
      <c r="B2" s="8" t="s">
        <v>28</v>
      </c>
      <c r="C2" s="43" t="s">
        <v>6</v>
      </c>
      <c r="D2" s="43" t="s">
        <v>7</v>
      </c>
      <c r="E2" s="43" t="s">
        <v>8</v>
      </c>
      <c r="F2" s="43" t="s">
        <v>9</v>
      </c>
      <c r="G2" s="43" t="s">
        <v>10</v>
      </c>
      <c r="H2" s="43" t="s">
        <v>13</v>
      </c>
      <c r="I2" s="43" t="s">
        <v>14</v>
      </c>
      <c r="J2" s="43" t="s">
        <v>15</v>
      </c>
      <c r="K2" s="43" t="s">
        <v>16</v>
      </c>
      <c r="L2" s="43" t="s">
        <v>17</v>
      </c>
      <c r="M2" s="43" t="s">
        <v>18</v>
      </c>
      <c r="N2" s="34" t="s">
        <v>19</v>
      </c>
      <c r="W2" s="2"/>
      <c r="AI2" s="1"/>
    </row>
    <row r="3" spans="2:35" ht="15.75" thickBot="1" x14ac:dyDescent="0.3">
      <c r="B3" s="25" t="s">
        <v>4</v>
      </c>
      <c r="C3" s="44">
        <v>10.5</v>
      </c>
      <c r="D3" s="44">
        <v>27.3</v>
      </c>
      <c r="E3" s="44">
        <v>18.2</v>
      </c>
      <c r="F3" s="44">
        <v>21.3</v>
      </c>
      <c r="G3" s="44">
        <v>33.4</v>
      </c>
      <c r="H3" s="44">
        <v>22.3</v>
      </c>
      <c r="I3" s="44">
        <v>23.6</v>
      </c>
      <c r="J3" s="44">
        <v>51</v>
      </c>
      <c r="K3" s="44">
        <v>31.2</v>
      </c>
      <c r="L3" s="44">
        <v>24.1</v>
      </c>
      <c r="M3" s="44">
        <v>20.2</v>
      </c>
      <c r="N3" s="45">
        <v>24.1</v>
      </c>
      <c r="AI3" s="1"/>
    </row>
    <row r="4" spans="2:35" s="2" customFormat="1" ht="15.75" thickBot="1" x14ac:dyDescent="0.3">
      <c r="B4" s="23" t="s">
        <v>22</v>
      </c>
      <c r="C4" s="46" t="s">
        <v>21</v>
      </c>
      <c r="D4" s="46" t="s">
        <v>21</v>
      </c>
      <c r="E4" s="46" t="s">
        <v>21</v>
      </c>
      <c r="F4" s="46" t="s">
        <v>21</v>
      </c>
      <c r="G4" s="46" t="s">
        <v>21</v>
      </c>
      <c r="H4" s="46" t="s">
        <v>21</v>
      </c>
      <c r="I4" s="46" t="s">
        <v>21</v>
      </c>
      <c r="J4" s="46" t="s">
        <v>21</v>
      </c>
      <c r="K4" s="46" t="s">
        <v>21</v>
      </c>
      <c r="L4" s="46" t="s">
        <v>21</v>
      </c>
      <c r="M4" s="46" t="s">
        <v>21</v>
      </c>
      <c r="N4" s="47" t="s">
        <v>21</v>
      </c>
      <c r="Q4" s="53" t="s">
        <v>0</v>
      </c>
      <c r="R4" s="28" t="s">
        <v>1</v>
      </c>
      <c r="S4" s="55" t="s">
        <v>2</v>
      </c>
      <c r="T4" s="56" t="s">
        <v>3</v>
      </c>
      <c r="U4" s="55" t="s">
        <v>20</v>
      </c>
      <c r="AC4" s="4"/>
      <c r="AD4" s="4"/>
      <c r="AE4" s="4"/>
      <c r="AF4" s="4"/>
      <c r="AG4" s="4"/>
    </row>
    <row r="5" spans="2:35" x14ac:dyDescent="0.25">
      <c r="B5" s="26">
        <v>-150</v>
      </c>
      <c r="C5" s="41">
        <v>-238.677963256835</v>
      </c>
      <c r="D5" s="41">
        <v>-439.11740112304602</v>
      </c>
      <c r="E5" s="41">
        <v>-520.81292724609295</v>
      </c>
      <c r="F5" s="41">
        <v>-603.21038818359295</v>
      </c>
      <c r="G5" s="42">
        <v>-702.72821044921795</v>
      </c>
      <c r="H5" s="41">
        <v>-346.58810424804602</v>
      </c>
      <c r="I5" s="41">
        <v>-485.38204956054602</v>
      </c>
      <c r="J5" s="41">
        <v>-1191.71130371093</v>
      </c>
      <c r="K5" s="41">
        <v>-330.657958984375</v>
      </c>
      <c r="L5" s="41">
        <v>-647.88818359375</v>
      </c>
      <c r="M5" s="41">
        <v>-279.66305541992102</v>
      </c>
      <c r="N5" s="48">
        <v>-608.18475341796795</v>
      </c>
      <c r="Q5" s="52">
        <f t="shared" ref="Q5:Q36" si="0">AVERAGE(C5:O5)</f>
        <v>-532.88519159952671</v>
      </c>
      <c r="R5" s="1">
        <f t="shared" ref="R5:R36" si="1">COUNT(C5:O5)</f>
        <v>12</v>
      </c>
      <c r="S5" s="52">
        <f t="shared" ref="S5:S36" si="2">STDEV(C5:O5)</f>
        <v>256.5888701143914</v>
      </c>
      <c r="T5" s="54">
        <f>CONFIDENCE(0.05,S5,R5)</f>
        <v>145.17615247208451</v>
      </c>
      <c r="U5" s="52">
        <f>S5/SQRT(R5)</f>
        <v>74.070826615802901</v>
      </c>
      <c r="AI5" s="1"/>
    </row>
    <row r="6" spans="2:35" x14ac:dyDescent="0.25">
      <c r="B6" s="26">
        <v>-145</v>
      </c>
      <c r="C6" s="41">
        <v>-222.53416442871</v>
      </c>
      <c r="D6" s="41">
        <v>-421.75289916992102</v>
      </c>
      <c r="E6" s="41">
        <v>-476.98971557617102</v>
      </c>
      <c r="F6" s="41">
        <v>-545.50164794921795</v>
      </c>
      <c r="G6" s="42">
        <v>-643.52410888671795</v>
      </c>
      <c r="H6" s="41">
        <v>-322.57077026367102</v>
      </c>
      <c r="I6" s="41">
        <v>-444.82418823242102</v>
      </c>
      <c r="J6" s="41">
        <v>-1144.89733886718</v>
      </c>
      <c r="K6" s="41">
        <v>-320.4345703125</v>
      </c>
      <c r="L6" s="41">
        <v>-608.062744140625</v>
      </c>
      <c r="M6" s="41">
        <v>-243.46922302246</v>
      </c>
      <c r="N6" s="48">
        <v>-553.68035888671795</v>
      </c>
      <c r="Q6" s="52">
        <f t="shared" si="0"/>
        <v>-495.68681081135941</v>
      </c>
      <c r="R6" s="1">
        <f t="shared" si="1"/>
        <v>12</v>
      </c>
      <c r="S6" s="52">
        <f t="shared" si="2"/>
        <v>246.63456562971203</v>
      </c>
      <c r="T6" s="54">
        <f t="shared" ref="T6:T56" si="3">CONFIDENCE(0.05,S6,R6)</f>
        <v>139.54407799832768</v>
      </c>
      <c r="U6" s="52">
        <f t="shared" ref="U6:U56" si="4">S6/SQRT(R6)</f>
        <v>71.19726642889033</v>
      </c>
      <c r="AI6" s="1"/>
    </row>
    <row r="7" spans="2:35" x14ac:dyDescent="0.25">
      <c r="B7" s="26">
        <v>-140</v>
      </c>
      <c r="C7" s="41">
        <v>-207.611068725585</v>
      </c>
      <c r="D7" s="41">
        <v>-382.72091674804602</v>
      </c>
      <c r="E7" s="41">
        <v>-442.38278198242102</v>
      </c>
      <c r="F7" s="41">
        <v>-483.18478393554602</v>
      </c>
      <c r="G7" s="42">
        <v>-581.32928466796795</v>
      </c>
      <c r="H7" s="41">
        <v>-294.31149291992102</v>
      </c>
      <c r="I7" s="41">
        <v>-404.51046752929602</v>
      </c>
      <c r="J7" s="41">
        <v>-1063.84265136718</v>
      </c>
      <c r="K7" s="41">
        <v>-307.464599609375</v>
      </c>
      <c r="L7" s="41">
        <v>-535.736083984375</v>
      </c>
      <c r="M7" s="41">
        <v>-200.74461364746</v>
      </c>
      <c r="N7" s="48">
        <v>-499.35910034179602</v>
      </c>
      <c r="Q7" s="52">
        <f t="shared" si="0"/>
        <v>-450.26648712158072</v>
      </c>
      <c r="R7" s="1">
        <f t="shared" si="1"/>
        <v>12</v>
      </c>
      <c r="S7" s="52">
        <f t="shared" si="2"/>
        <v>229.03498027435879</v>
      </c>
      <c r="T7" s="54">
        <f t="shared" si="3"/>
        <v>129.58635814144088</v>
      </c>
      <c r="U7" s="52">
        <f t="shared" si="4"/>
        <v>66.11670375762084</v>
      </c>
      <c r="AI7" s="1"/>
    </row>
    <row r="8" spans="2:35" x14ac:dyDescent="0.25">
      <c r="B8" s="26">
        <v>-135</v>
      </c>
      <c r="C8" s="41">
        <v>-197.357162475585</v>
      </c>
      <c r="D8" s="41">
        <v>-366.11935424804602</v>
      </c>
      <c r="E8" s="41">
        <v>-413.14694213867102</v>
      </c>
      <c r="F8" s="41">
        <v>-475.89108276367102</v>
      </c>
      <c r="G8" s="42">
        <v>-536.01068115234295</v>
      </c>
      <c r="H8" s="41">
        <v>-277.23690795898398</v>
      </c>
      <c r="I8" s="41">
        <v>-368.95748901367102</v>
      </c>
      <c r="J8" s="41">
        <v>-978.82073974609295</v>
      </c>
      <c r="K8" s="41">
        <v>-296.783447265625</v>
      </c>
      <c r="L8" s="41">
        <v>-487.518310546875</v>
      </c>
      <c r="M8" s="41">
        <v>-168.70115661621</v>
      </c>
      <c r="N8" s="48">
        <v>-428.64987182617102</v>
      </c>
      <c r="Q8" s="52">
        <f t="shared" si="0"/>
        <v>-416.26609547932867</v>
      </c>
      <c r="R8" s="1">
        <f t="shared" si="1"/>
        <v>12</v>
      </c>
      <c r="S8" s="52">
        <f t="shared" si="2"/>
        <v>210.44738834869975</v>
      </c>
      <c r="T8" s="54">
        <f t="shared" si="3"/>
        <v>119.06963121448827</v>
      </c>
      <c r="U8" s="52">
        <f t="shared" si="4"/>
        <v>60.750928156687756</v>
      </c>
      <c r="AI8" s="1"/>
    </row>
    <row r="9" spans="2:35" x14ac:dyDescent="0.25">
      <c r="B9" s="26">
        <v>-130</v>
      </c>
      <c r="C9" s="41">
        <v>-183.074935913085</v>
      </c>
      <c r="D9" s="41">
        <v>-351.47091674804602</v>
      </c>
      <c r="E9" s="41">
        <v>-385.13180541992102</v>
      </c>
      <c r="F9" s="41">
        <v>-443.38986206054602</v>
      </c>
      <c r="G9" s="42">
        <v>-498.29098510742102</v>
      </c>
      <c r="H9" s="41">
        <v>-266.96774291992102</v>
      </c>
      <c r="I9" s="41">
        <v>-337.40231323242102</v>
      </c>
      <c r="J9" s="41">
        <v>-929.26019287109295</v>
      </c>
      <c r="K9" s="41">
        <v>-285.797119140625</v>
      </c>
      <c r="L9" s="41">
        <v>-441.58935546875</v>
      </c>
      <c r="M9" s="41">
        <v>-154.96824645996</v>
      </c>
      <c r="N9" s="48">
        <v>-345.85568237304602</v>
      </c>
      <c r="Q9" s="52">
        <f t="shared" si="0"/>
        <v>-385.2665964762362</v>
      </c>
      <c r="R9" s="1">
        <f t="shared" si="1"/>
        <v>12</v>
      </c>
      <c r="S9" s="52">
        <f t="shared" si="2"/>
        <v>199.55588912297029</v>
      </c>
      <c r="T9" s="54">
        <f t="shared" si="3"/>
        <v>112.90729864121971</v>
      </c>
      <c r="U9" s="52">
        <f t="shared" si="4"/>
        <v>57.606823151761006</v>
      </c>
      <c r="AI9" s="1"/>
    </row>
    <row r="10" spans="2:35" x14ac:dyDescent="0.25">
      <c r="B10" s="26">
        <v>-125</v>
      </c>
      <c r="C10" s="41">
        <v>-175.90330505371</v>
      </c>
      <c r="D10" s="41">
        <v>-336.24264526367102</v>
      </c>
      <c r="E10" s="41">
        <v>-354.91940307617102</v>
      </c>
      <c r="F10" s="41">
        <v>-405.12081909179602</v>
      </c>
      <c r="G10" s="42">
        <v>-453.91842651367102</v>
      </c>
      <c r="H10" s="41">
        <v>-244.79673767089801</v>
      </c>
      <c r="I10" s="41">
        <v>-309.29562377929602</v>
      </c>
      <c r="J10" s="41">
        <v>-840.69818115234295</v>
      </c>
      <c r="K10" s="41">
        <v>-278.9306640625</v>
      </c>
      <c r="L10" s="41">
        <v>-398.25439453125</v>
      </c>
      <c r="M10" s="41">
        <v>-129.57762145996</v>
      </c>
      <c r="N10" s="48">
        <v>-244.354232788085</v>
      </c>
      <c r="Q10" s="52">
        <f t="shared" si="0"/>
        <v>-347.66767120361254</v>
      </c>
      <c r="R10" s="1">
        <f t="shared" si="1"/>
        <v>12</v>
      </c>
      <c r="S10" s="52">
        <f t="shared" si="2"/>
        <v>182.14151823884859</v>
      </c>
      <c r="T10" s="54">
        <f t="shared" si="3"/>
        <v>103.05437181102793</v>
      </c>
      <c r="U10" s="52">
        <f t="shared" si="4"/>
        <v>52.579727292903186</v>
      </c>
      <c r="AI10" s="1"/>
    </row>
    <row r="11" spans="2:35" x14ac:dyDescent="0.25">
      <c r="B11" s="26">
        <v>-120</v>
      </c>
      <c r="C11" s="41">
        <v>-162.35350036621</v>
      </c>
      <c r="D11" s="41">
        <v>-299.98776245117102</v>
      </c>
      <c r="E11" s="41">
        <v>-326.90426635742102</v>
      </c>
      <c r="F11" s="41">
        <v>-367.30953979492102</v>
      </c>
      <c r="G11" s="42">
        <v>-426.26950073242102</v>
      </c>
      <c r="H11" s="41">
        <v>-218.38377380371</v>
      </c>
      <c r="I11" s="41">
        <v>-290.61886596679602</v>
      </c>
      <c r="J11" s="41">
        <v>-763.00042724609295</v>
      </c>
      <c r="K11" s="41">
        <v>-255.126953125</v>
      </c>
      <c r="L11" s="41">
        <v>-362.24365234375</v>
      </c>
      <c r="M11" s="41">
        <v>-110.900871276855</v>
      </c>
      <c r="N11" s="48">
        <v>-157.28758239746</v>
      </c>
      <c r="Q11" s="52">
        <f t="shared" si="0"/>
        <v>-311.69889132181731</v>
      </c>
      <c r="R11" s="1">
        <f t="shared" si="1"/>
        <v>12</v>
      </c>
      <c r="S11" s="52">
        <f t="shared" si="2"/>
        <v>170.99558147486894</v>
      </c>
      <c r="T11" s="54">
        <f t="shared" si="3"/>
        <v>96.748080293510682</v>
      </c>
      <c r="U11" s="52">
        <f t="shared" si="4"/>
        <v>49.362172497376086</v>
      </c>
      <c r="AI11" s="1"/>
    </row>
    <row r="12" spans="2:35" x14ac:dyDescent="0.25">
      <c r="B12" s="26">
        <v>-115</v>
      </c>
      <c r="C12" s="41">
        <v>-152.58787536621</v>
      </c>
      <c r="D12" s="41">
        <v>-289.42868041992102</v>
      </c>
      <c r="E12" s="41">
        <v>-303.71090698242102</v>
      </c>
      <c r="F12" s="41">
        <v>-344.36032104492102</v>
      </c>
      <c r="G12" s="42">
        <v>-388.94650268554602</v>
      </c>
      <c r="H12" s="41">
        <v>-203.26231384277301</v>
      </c>
      <c r="I12" s="41">
        <v>-269.59225463867102</v>
      </c>
      <c r="J12" s="41">
        <v>-704.58978271484295</v>
      </c>
      <c r="K12" s="41">
        <v>-248.870849609375</v>
      </c>
      <c r="L12" s="41">
        <v>-329.58984375</v>
      </c>
      <c r="M12" s="41">
        <v>-101.196281433105</v>
      </c>
      <c r="N12" s="48">
        <v>-115.356437683105</v>
      </c>
      <c r="Q12" s="52">
        <f t="shared" si="0"/>
        <v>-287.62433751424089</v>
      </c>
      <c r="R12" s="1">
        <f t="shared" si="1"/>
        <v>12</v>
      </c>
      <c r="S12" s="52">
        <f t="shared" si="2"/>
        <v>159.82345599532292</v>
      </c>
      <c r="T12" s="54">
        <f t="shared" si="3"/>
        <v>90.426971387529093</v>
      </c>
      <c r="U12" s="52">
        <f t="shared" si="4"/>
        <v>46.137057670857999</v>
      </c>
      <c r="AI12" s="1"/>
    </row>
    <row r="13" spans="2:35" x14ac:dyDescent="0.25">
      <c r="B13" s="26">
        <v>-110</v>
      </c>
      <c r="C13" s="41">
        <v>-144.77537536621</v>
      </c>
      <c r="D13" s="41">
        <v>-264.19064331054602</v>
      </c>
      <c r="E13" s="41">
        <v>-276.24508666992102</v>
      </c>
      <c r="F13" s="41">
        <v>-344.66549682617102</v>
      </c>
      <c r="G13" s="42">
        <v>-358.21530151367102</v>
      </c>
      <c r="H13" s="41">
        <v>-179.74851989746</v>
      </c>
      <c r="I13" s="41">
        <v>-248.565658569335</v>
      </c>
      <c r="J13" s="41">
        <v>-644.16497802734295</v>
      </c>
      <c r="K13" s="41">
        <v>-237.884521484375</v>
      </c>
      <c r="L13" s="41">
        <v>-297.2412109375</v>
      </c>
      <c r="M13" s="41">
        <v>-91.918937683105398</v>
      </c>
      <c r="N13" s="48">
        <v>-98.388664245605398</v>
      </c>
      <c r="Q13" s="52">
        <f t="shared" si="0"/>
        <v>-265.50036621093687</v>
      </c>
      <c r="R13" s="1">
        <f t="shared" si="1"/>
        <v>12</v>
      </c>
      <c r="S13" s="52">
        <f t="shared" si="2"/>
        <v>147.83555545340053</v>
      </c>
      <c r="T13" s="54">
        <f t="shared" si="3"/>
        <v>83.644302770147405</v>
      </c>
      <c r="U13" s="52">
        <f t="shared" si="4"/>
        <v>42.676448868409324</v>
      </c>
      <c r="AI13" s="1"/>
    </row>
    <row r="14" spans="2:35" x14ac:dyDescent="0.25">
      <c r="B14" s="26">
        <v>-105</v>
      </c>
      <c r="C14" s="41">
        <v>-137.908920288085</v>
      </c>
      <c r="D14" s="41">
        <v>-238.28123474121</v>
      </c>
      <c r="E14" s="41">
        <v>-253.47898864746</v>
      </c>
      <c r="F14" s="41">
        <v>-294.86080932617102</v>
      </c>
      <c r="G14" s="42">
        <v>-325.77511596679602</v>
      </c>
      <c r="H14" s="41">
        <v>-161.05650329589801</v>
      </c>
      <c r="I14" s="41">
        <v>-228.240951538085</v>
      </c>
      <c r="J14" s="41">
        <v>-588.86712646484295</v>
      </c>
      <c r="K14" s="41">
        <v>-223.69384765625</v>
      </c>
      <c r="L14" s="41">
        <v>-283.50830078125</v>
      </c>
      <c r="M14" s="41">
        <v>-80.871574401855398</v>
      </c>
      <c r="N14" s="48">
        <v>-103.91234588623</v>
      </c>
      <c r="Q14" s="52">
        <f t="shared" si="0"/>
        <v>-243.37130991617778</v>
      </c>
      <c r="R14" s="1">
        <f t="shared" si="1"/>
        <v>12</v>
      </c>
      <c r="S14" s="52">
        <f t="shared" si="2"/>
        <v>133.11550251063449</v>
      </c>
      <c r="T14" s="54">
        <f t="shared" si="3"/>
        <v>75.315801812707392</v>
      </c>
      <c r="U14" s="52">
        <f t="shared" si="4"/>
        <v>38.427135603913563</v>
      </c>
      <c r="AI14" s="1"/>
    </row>
    <row r="15" spans="2:35" x14ac:dyDescent="0.25">
      <c r="B15" s="26">
        <v>-100</v>
      </c>
      <c r="C15" s="41">
        <v>-126.25121307373</v>
      </c>
      <c r="D15" s="41">
        <v>-222.16795349121</v>
      </c>
      <c r="E15" s="41">
        <v>-229.06492614746</v>
      </c>
      <c r="F15" s="41">
        <v>-291.74801635742102</v>
      </c>
      <c r="G15" s="42">
        <v>-293.54855346679602</v>
      </c>
      <c r="H15" s="41">
        <v>-136.82554626464801</v>
      </c>
      <c r="I15" s="41">
        <v>-207.58055114746</v>
      </c>
      <c r="J15" s="41">
        <v>-539.36761474609295</v>
      </c>
      <c r="K15" s="41">
        <v>-216.217041015625</v>
      </c>
      <c r="L15" s="41">
        <v>-251.007080078125</v>
      </c>
      <c r="M15" s="41">
        <v>-59.936519622802699</v>
      </c>
      <c r="N15" s="48">
        <v>-111.267082214355</v>
      </c>
      <c r="Q15" s="52">
        <f t="shared" si="0"/>
        <v>-223.74850813547712</v>
      </c>
      <c r="R15" s="1">
        <f t="shared" si="1"/>
        <v>12</v>
      </c>
      <c r="S15" s="52">
        <f t="shared" si="2"/>
        <v>123.12265891998706</v>
      </c>
      <c r="T15" s="54">
        <f t="shared" si="3"/>
        <v>69.661922187691815</v>
      </c>
      <c r="U15" s="52">
        <f t="shared" si="4"/>
        <v>35.542450135398504</v>
      </c>
      <c r="AI15" s="1"/>
    </row>
    <row r="16" spans="2:35" x14ac:dyDescent="0.25">
      <c r="B16" s="26">
        <v>-95</v>
      </c>
      <c r="C16" s="41">
        <v>-121.49047088623</v>
      </c>
      <c r="D16" s="41">
        <v>-192.93211364746</v>
      </c>
      <c r="E16" s="41">
        <v>-211.73094177246</v>
      </c>
      <c r="F16" s="41">
        <v>-272.39987182617102</v>
      </c>
      <c r="G16" s="42">
        <v>-256.13400268554602</v>
      </c>
      <c r="H16" s="41">
        <v>-120.315544128417</v>
      </c>
      <c r="I16" s="41">
        <v>-188.59861755371</v>
      </c>
      <c r="J16" s="41">
        <v>-498.65719604492102</v>
      </c>
      <c r="K16" s="41">
        <v>-198.822021484375</v>
      </c>
      <c r="L16" s="41">
        <v>-229.4921875</v>
      </c>
      <c r="M16" s="41">
        <v>-51.330562591552699</v>
      </c>
      <c r="N16" s="48">
        <v>-112.915031433105</v>
      </c>
      <c r="Q16" s="52">
        <f t="shared" si="0"/>
        <v>-204.56821346282899</v>
      </c>
      <c r="R16" s="1">
        <f t="shared" si="1"/>
        <v>12</v>
      </c>
      <c r="S16" s="52">
        <f t="shared" si="2"/>
        <v>113.1077345985922</v>
      </c>
      <c r="T16" s="54">
        <f t="shared" si="3"/>
        <v>63.995549442720375</v>
      </c>
      <c r="U16" s="52">
        <f t="shared" si="4"/>
        <v>32.651390508962983</v>
      </c>
      <c r="AI16" s="1"/>
    </row>
    <row r="17" spans="2:35" x14ac:dyDescent="0.25">
      <c r="B17" s="26">
        <v>-90</v>
      </c>
      <c r="C17" s="41">
        <v>-112.03002166748</v>
      </c>
      <c r="D17" s="41">
        <v>-171.38670349121</v>
      </c>
      <c r="E17" s="41">
        <v>-191.16209411621</v>
      </c>
      <c r="F17" s="41">
        <v>-236.114486694335</v>
      </c>
      <c r="G17" s="42">
        <v>-229.644760131835</v>
      </c>
      <c r="H17" s="41">
        <v>-114.89867401123</v>
      </c>
      <c r="I17" s="41">
        <v>-176.51365661621</v>
      </c>
      <c r="J17" s="41">
        <v>-467.04098510742102</v>
      </c>
      <c r="K17" s="41">
        <v>-190.582275390625</v>
      </c>
      <c r="L17" s="41">
        <v>-209.503173828125</v>
      </c>
      <c r="M17" s="41">
        <v>-44.494625091552699</v>
      </c>
      <c r="N17" s="48">
        <v>-109.40550994873</v>
      </c>
      <c r="Q17" s="52">
        <f t="shared" si="0"/>
        <v>-187.73141384124699</v>
      </c>
      <c r="R17" s="1">
        <f t="shared" si="1"/>
        <v>12</v>
      </c>
      <c r="S17" s="52">
        <f t="shared" si="2"/>
        <v>104.74445731580572</v>
      </c>
      <c r="T17" s="54">
        <f t="shared" si="3"/>
        <v>59.263666811058116</v>
      </c>
      <c r="U17" s="52">
        <f t="shared" si="4"/>
        <v>30.237120313700849</v>
      </c>
      <c r="AI17" s="1"/>
    </row>
    <row r="18" spans="2:35" x14ac:dyDescent="0.25">
      <c r="B18" s="26">
        <v>-85</v>
      </c>
      <c r="C18" s="41">
        <v>-99.304191589355398</v>
      </c>
      <c r="D18" s="41">
        <v>-137.08494567871</v>
      </c>
      <c r="E18" s="41">
        <v>-172.97361755371</v>
      </c>
      <c r="F18" s="41">
        <v>-218.719467163085</v>
      </c>
      <c r="G18" s="42">
        <v>-212.005599975585</v>
      </c>
      <c r="H18" s="41">
        <v>-104.721061706542</v>
      </c>
      <c r="I18" s="41">
        <v>-161.834701538085</v>
      </c>
      <c r="J18" s="41">
        <v>-441.16207885742102</v>
      </c>
      <c r="K18" s="41">
        <v>-183.868408203125</v>
      </c>
      <c r="L18" s="41">
        <v>-188.29345703125</v>
      </c>
      <c r="M18" s="41">
        <v>-42.602535247802699</v>
      </c>
      <c r="N18" s="48">
        <v>-129.852279663085</v>
      </c>
      <c r="Q18" s="52">
        <f t="shared" si="0"/>
        <v>-174.36852868397966</v>
      </c>
      <c r="R18" s="1">
        <f t="shared" si="1"/>
        <v>12</v>
      </c>
      <c r="S18" s="52">
        <f t="shared" si="2"/>
        <v>98.269115932879657</v>
      </c>
      <c r="T18" s="54">
        <f t="shared" si="3"/>
        <v>55.599964844962017</v>
      </c>
      <c r="U18" s="52">
        <f t="shared" si="4"/>
        <v>28.367850268437309</v>
      </c>
      <c r="AI18" s="1"/>
    </row>
    <row r="19" spans="2:35" x14ac:dyDescent="0.25">
      <c r="B19" s="26">
        <v>-80</v>
      </c>
      <c r="C19" s="41">
        <v>-93.627922058105398</v>
      </c>
      <c r="D19" s="41">
        <v>-125.64086151123</v>
      </c>
      <c r="E19" s="41">
        <v>-155.63963317871</v>
      </c>
      <c r="F19" s="41">
        <v>-193.572982788085</v>
      </c>
      <c r="G19" s="42">
        <v>-191.65037536621</v>
      </c>
      <c r="H19" s="41">
        <v>-93.673698425292898</v>
      </c>
      <c r="I19" s="41">
        <v>-150.39060974121</v>
      </c>
      <c r="J19" s="41">
        <v>-401.91647338867102</v>
      </c>
      <c r="K19" s="41">
        <v>-165.10009765625</v>
      </c>
      <c r="L19" s="41">
        <v>-169.677734375</v>
      </c>
      <c r="M19" s="41">
        <v>-35.583492279052699</v>
      </c>
      <c r="N19" s="48">
        <v>-127.502433776855</v>
      </c>
      <c r="Q19" s="52">
        <f t="shared" si="0"/>
        <v>-158.66469287872266</v>
      </c>
      <c r="R19" s="1">
        <f t="shared" si="1"/>
        <v>12</v>
      </c>
      <c r="S19" s="52">
        <f t="shared" si="2"/>
        <v>89.128425381489862</v>
      </c>
      <c r="T19" s="54">
        <f t="shared" si="3"/>
        <v>50.428227331183244</v>
      </c>
      <c r="U19" s="52">
        <f t="shared" si="4"/>
        <v>25.729160193225326</v>
      </c>
      <c r="AI19" s="1"/>
    </row>
    <row r="20" spans="2:35" x14ac:dyDescent="0.25">
      <c r="B20" s="26">
        <v>-75</v>
      </c>
      <c r="C20" s="41">
        <v>-86.181632995605398</v>
      </c>
      <c r="D20" s="41">
        <v>-115.539543151855</v>
      </c>
      <c r="E20" s="41">
        <v>-143.06639099121</v>
      </c>
      <c r="F20" s="41">
        <v>-177.18504333496</v>
      </c>
      <c r="G20" s="42">
        <v>-175.567611694335</v>
      </c>
      <c r="H20" s="41">
        <v>-89.553825378417898</v>
      </c>
      <c r="I20" s="41">
        <v>-132.598861694335</v>
      </c>
      <c r="J20" s="41">
        <v>-354.06491088867102</v>
      </c>
      <c r="K20" s="41">
        <v>-162.506103515625</v>
      </c>
      <c r="L20" s="41">
        <v>-151.3671875</v>
      </c>
      <c r="M20" s="41">
        <v>-33.142086029052699</v>
      </c>
      <c r="N20" s="48">
        <v>-112.39623260498</v>
      </c>
      <c r="Q20" s="52">
        <f t="shared" si="0"/>
        <v>-144.4307858149206</v>
      </c>
      <c r="R20" s="1">
        <f t="shared" si="1"/>
        <v>12</v>
      </c>
      <c r="S20" s="52">
        <f t="shared" si="2"/>
        <v>78.135099946323948</v>
      </c>
      <c r="T20" s="54">
        <f t="shared" si="3"/>
        <v>44.208282214938009</v>
      </c>
      <c r="U20" s="52">
        <f t="shared" si="4"/>
        <v>22.555660493584224</v>
      </c>
      <c r="AI20" s="1"/>
    </row>
    <row r="21" spans="2:35" x14ac:dyDescent="0.25">
      <c r="B21" s="26">
        <v>-70</v>
      </c>
      <c r="C21" s="41">
        <v>-77.606193542480398</v>
      </c>
      <c r="D21" s="41">
        <v>-110.595695495605</v>
      </c>
      <c r="E21" s="41">
        <v>-126.953117370605</v>
      </c>
      <c r="F21" s="41">
        <v>-153.74754333496</v>
      </c>
      <c r="G21" s="42">
        <v>-163.970932006835</v>
      </c>
      <c r="H21" s="41">
        <v>-79.605094909667898</v>
      </c>
      <c r="I21" s="41">
        <v>-119.689933776855</v>
      </c>
      <c r="J21" s="41">
        <v>-307.31198120117102</v>
      </c>
      <c r="K21" s="41">
        <v>-150.909423828125</v>
      </c>
      <c r="L21" s="41">
        <v>-131.2255859375</v>
      </c>
      <c r="M21" s="41">
        <v>-27.4658184051513</v>
      </c>
      <c r="N21" s="48">
        <v>-98.388664245605398</v>
      </c>
      <c r="Q21" s="52">
        <f t="shared" si="0"/>
        <v>-128.95583200454675</v>
      </c>
      <c r="R21" s="1">
        <f t="shared" si="1"/>
        <v>12</v>
      </c>
      <c r="S21" s="52">
        <f t="shared" si="2"/>
        <v>68.005702760658309</v>
      </c>
      <c r="T21" s="54">
        <f t="shared" si="3"/>
        <v>38.477141539892727</v>
      </c>
      <c r="U21" s="52">
        <f t="shared" si="4"/>
        <v>19.631555397647876</v>
      </c>
      <c r="AI21" s="1"/>
    </row>
    <row r="22" spans="2:35" x14ac:dyDescent="0.25">
      <c r="B22" s="26">
        <v>-65</v>
      </c>
      <c r="C22" s="41">
        <v>-71.716300964355398</v>
      </c>
      <c r="D22" s="41">
        <v>-104.431144714355</v>
      </c>
      <c r="E22" s="41">
        <v>-111.816398620605</v>
      </c>
      <c r="F22" s="41">
        <v>-140.86912536621</v>
      </c>
      <c r="G22" s="42">
        <v>-152.83201599121</v>
      </c>
      <c r="H22" s="41">
        <v>-76.400749206542898</v>
      </c>
      <c r="I22" s="41">
        <v>-108.825675964355</v>
      </c>
      <c r="J22" s="41">
        <v>-284.24069213867102</v>
      </c>
      <c r="K22" s="41">
        <v>-134.429931640625</v>
      </c>
      <c r="L22" s="41">
        <v>-115.814208984375</v>
      </c>
      <c r="M22" s="41">
        <v>-23.1933574676513</v>
      </c>
      <c r="N22" s="48">
        <v>-84.289543151855398</v>
      </c>
      <c r="Q22" s="52">
        <f t="shared" si="0"/>
        <v>-117.40492868423426</v>
      </c>
      <c r="R22" s="1">
        <f t="shared" si="1"/>
        <v>12</v>
      </c>
      <c r="S22" s="52">
        <f t="shared" si="2"/>
        <v>63.207160689607456</v>
      </c>
      <c r="T22" s="54">
        <f t="shared" si="3"/>
        <v>35.762160663909995</v>
      </c>
      <c r="U22" s="52">
        <f t="shared" si="4"/>
        <v>18.2463356194284</v>
      </c>
      <c r="AI22" s="1"/>
    </row>
    <row r="23" spans="2:35" x14ac:dyDescent="0.25">
      <c r="B23" s="26">
        <v>-60</v>
      </c>
      <c r="C23" s="41">
        <v>-65.612785339355398</v>
      </c>
      <c r="D23" s="41">
        <v>-90.911857604980398</v>
      </c>
      <c r="E23" s="41">
        <v>-99.243156433105398</v>
      </c>
      <c r="F23" s="41">
        <v>-123.93187713623</v>
      </c>
      <c r="G23" s="42">
        <v>-140.838607788085</v>
      </c>
      <c r="H23" s="41">
        <v>-64.117424011230398</v>
      </c>
      <c r="I23" s="41">
        <v>-94.665519714355398</v>
      </c>
      <c r="J23" s="41">
        <v>-251.89207458496</v>
      </c>
      <c r="K23" s="41">
        <v>-123.748779296875</v>
      </c>
      <c r="L23" s="41">
        <v>-101.165771484375</v>
      </c>
      <c r="M23" s="41">
        <v>-23.3154277801513</v>
      </c>
      <c r="N23" s="48">
        <v>-75.408927917480398</v>
      </c>
      <c r="Q23" s="52">
        <f t="shared" si="0"/>
        <v>-104.57101742426532</v>
      </c>
      <c r="R23" s="1">
        <f t="shared" si="1"/>
        <v>12</v>
      </c>
      <c r="S23" s="52">
        <f t="shared" si="2"/>
        <v>56.159893605422958</v>
      </c>
      <c r="T23" s="54">
        <f t="shared" si="3"/>
        <v>31.774867215566118</v>
      </c>
      <c r="U23" s="52">
        <f t="shared" si="4"/>
        <v>16.211964845375846</v>
      </c>
      <c r="AI23" s="1"/>
    </row>
    <row r="24" spans="2:35" x14ac:dyDescent="0.25">
      <c r="B24" s="26">
        <v>-55</v>
      </c>
      <c r="C24" s="41">
        <v>-63.751216888427699</v>
      </c>
      <c r="D24" s="41">
        <v>-80.169670104980398</v>
      </c>
      <c r="E24" s="41">
        <v>-89.965812683105398</v>
      </c>
      <c r="F24" s="41">
        <v>-104.675285339355</v>
      </c>
      <c r="G24" s="42">
        <v>-118.80492401123</v>
      </c>
      <c r="H24" s="41">
        <v>-55.969234466552699</v>
      </c>
      <c r="I24" s="41">
        <v>-86.395256042480398</v>
      </c>
      <c r="J24" s="41">
        <v>-228.14939880371</v>
      </c>
      <c r="K24" s="41">
        <v>-120.54443359375</v>
      </c>
      <c r="L24" s="41">
        <v>-89.7216796875</v>
      </c>
      <c r="M24" s="41">
        <v>-19.1650371551513</v>
      </c>
      <c r="N24" s="48">
        <v>-68.634025573730398</v>
      </c>
      <c r="Q24" s="52">
        <f t="shared" si="0"/>
        <v>-93.828831195831114</v>
      </c>
      <c r="R24" s="1">
        <f t="shared" si="1"/>
        <v>12</v>
      </c>
      <c r="S24" s="52">
        <f t="shared" si="2"/>
        <v>50.738441333442289</v>
      </c>
      <c r="T24" s="54">
        <f t="shared" si="3"/>
        <v>28.707448191092027</v>
      </c>
      <c r="U24" s="52">
        <f t="shared" si="4"/>
        <v>14.646926381062471</v>
      </c>
      <c r="AI24" s="1"/>
    </row>
    <row r="25" spans="2:35" x14ac:dyDescent="0.25">
      <c r="B25" s="26">
        <v>-50</v>
      </c>
      <c r="C25" s="41">
        <v>-57.098384857177699</v>
      </c>
      <c r="D25" s="41">
        <v>-73.120109558105398</v>
      </c>
      <c r="E25" s="41">
        <v>-82.092277526855398</v>
      </c>
      <c r="F25" s="41">
        <v>-95.245353698730398</v>
      </c>
      <c r="G25" s="42">
        <v>-111.328117370605</v>
      </c>
      <c r="H25" s="41">
        <v>-53.009029388427699</v>
      </c>
      <c r="I25" s="41">
        <v>-77.545158386230398</v>
      </c>
      <c r="J25" s="41">
        <v>-200.68357849121</v>
      </c>
      <c r="K25" s="41">
        <v>-111.99951171875</v>
      </c>
      <c r="L25" s="41">
        <v>-74.462890625</v>
      </c>
      <c r="M25" s="41">
        <v>-20.4467754364013</v>
      </c>
      <c r="N25" s="48">
        <v>-56.884761810302699</v>
      </c>
      <c r="Q25" s="52">
        <f t="shared" si="0"/>
        <v>-84.492995738982998</v>
      </c>
      <c r="R25" s="1">
        <f t="shared" si="1"/>
        <v>12</v>
      </c>
      <c r="S25" s="52">
        <f t="shared" si="2"/>
        <v>44.703483792507562</v>
      </c>
      <c r="T25" s="54">
        <f t="shared" si="3"/>
        <v>25.292912261553454</v>
      </c>
      <c r="U25" s="52">
        <f t="shared" si="4"/>
        <v>12.904784200659158</v>
      </c>
      <c r="AI25" s="1"/>
    </row>
    <row r="26" spans="2:35" x14ac:dyDescent="0.25">
      <c r="B26" s="26">
        <v>-45</v>
      </c>
      <c r="C26" s="41">
        <v>-50.506587982177699</v>
      </c>
      <c r="D26" s="41">
        <v>-65.002433776855398</v>
      </c>
      <c r="E26" s="41">
        <v>-72.814933776855398</v>
      </c>
      <c r="F26" s="41">
        <v>-91.064445495605398</v>
      </c>
      <c r="G26" s="42">
        <v>-95.428459167480398</v>
      </c>
      <c r="H26" s="41">
        <v>-41.488643646240199</v>
      </c>
      <c r="I26" s="41">
        <v>-70.831291198730398</v>
      </c>
      <c r="J26" s="41">
        <v>-184.50926208496</v>
      </c>
      <c r="K26" s="41">
        <v>-106.201171875</v>
      </c>
      <c r="L26" s="41">
        <v>-65.460205078125</v>
      </c>
      <c r="M26" s="41">
        <v>-10.1928701400756</v>
      </c>
      <c r="N26" s="48">
        <v>-52.429195404052699</v>
      </c>
      <c r="Q26" s="52">
        <f t="shared" si="0"/>
        <v>-75.494124968846521</v>
      </c>
      <c r="R26" s="1">
        <f t="shared" si="1"/>
        <v>12</v>
      </c>
      <c r="S26" s="52">
        <f t="shared" si="2"/>
        <v>42.941509109618906</v>
      </c>
      <c r="T26" s="54">
        <f t="shared" si="3"/>
        <v>24.295999554073358</v>
      </c>
      <c r="U26" s="52">
        <f t="shared" si="4"/>
        <v>12.396145921923623</v>
      </c>
      <c r="AI26" s="1"/>
    </row>
    <row r="27" spans="2:35" x14ac:dyDescent="0.25">
      <c r="B27" s="26">
        <v>-40</v>
      </c>
      <c r="C27" s="41">
        <v>-45.867916107177699</v>
      </c>
      <c r="D27" s="41">
        <v>-58.197017669677699</v>
      </c>
      <c r="E27" s="41">
        <v>-59.020992279052699</v>
      </c>
      <c r="F27" s="41">
        <v>-74.432365417480398</v>
      </c>
      <c r="G27" s="42">
        <v>-85.144035339355398</v>
      </c>
      <c r="H27" s="41">
        <v>-37.734981536865199</v>
      </c>
      <c r="I27" s="41">
        <v>-63.171382904052699</v>
      </c>
      <c r="J27" s="41">
        <v>-160.94969177246</v>
      </c>
      <c r="K27" s="41">
        <v>-82.70263671875</v>
      </c>
      <c r="L27" s="41">
        <v>-50.96435546875</v>
      </c>
      <c r="M27" s="41">
        <v>-12.5732412338256</v>
      </c>
      <c r="N27" s="48">
        <v>-42.388912200927699</v>
      </c>
      <c r="Q27" s="52">
        <f t="shared" si="0"/>
        <v>-64.42896072069793</v>
      </c>
      <c r="R27" s="1">
        <f t="shared" si="1"/>
        <v>12</v>
      </c>
      <c r="S27" s="52">
        <f t="shared" si="2"/>
        <v>36.509253866423094</v>
      </c>
      <c r="T27" s="54">
        <f t="shared" si="3"/>
        <v>20.65667541850484</v>
      </c>
      <c r="U27" s="52">
        <f t="shared" si="4"/>
        <v>10.53931377384588</v>
      </c>
      <c r="AI27" s="1"/>
    </row>
    <row r="28" spans="2:35" x14ac:dyDescent="0.25">
      <c r="B28" s="26">
        <v>-35</v>
      </c>
      <c r="C28" s="41">
        <v>-41.442867279052699</v>
      </c>
      <c r="D28" s="41">
        <v>-51.940914154052699</v>
      </c>
      <c r="E28" s="41">
        <v>-51.269527435302699</v>
      </c>
      <c r="F28" s="41">
        <v>-67.687980651855398</v>
      </c>
      <c r="G28" s="42">
        <v>-74.371330261230398</v>
      </c>
      <c r="H28" s="41">
        <v>-32.867427825927699</v>
      </c>
      <c r="I28" s="41">
        <v>-53.558345794677699</v>
      </c>
      <c r="J28" s="41">
        <v>-142.39500427246</v>
      </c>
      <c r="K28" s="41">
        <v>-74.76806640625</v>
      </c>
      <c r="L28" s="41">
        <v>-43.64013671875</v>
      </c>
      <c r="M28" s="41">
        <v>-7.62939405441284</v>
      </c>
      <c r="N28" s="48">
        <v>-37.872310638427699</v>
      </c>
      <c r="Q28" s="52">
        <f t="shared" si="0"/>
        <v>-56.620275457699989</v>
      </c>
      <c r="R28" s="1">
        <f t="shared" si="1"/>
        <v>12</v>
      </c>
      <c r="S28" s="52">
        <f t="shared" si="2"/>
        <v>32.889306000567458</v>
      </c>
      <c r="T28" s="54">
        <f t="shared" si="3"/>
        <v>18.608534736953981</v>
      </c>
      <c r="U28" s="52">
        <f t="shared" si="4"/>
        <v>9.4943248364437984</v>
      </c>
      <c r="AI28" s="1"/>
    </row>
    <row r="29" spans="2:35" x14ac:dyDescent="0.25">
      <c r="B29" s="26">
        <v>-30</v>
      </c>
      <c r="C29" s="41">
        <v>-36.773677825927699</v>
      </c>
      <c r="D29" s="41">
        <v>-42.694087982177699</v>
      </c>
      <c r="E29" s="41">
        <v>-44.555660247802699</v>
      </c>
      <c r="F29" s="41">
        <v>-61.401363372802699</v>
      </c>
      <c r="G29" s="42">
        <v>-70.983879089355398</v>
      </c>
      <c r="H29" s="41">
        <v>-29.7546367645263</v>
      </c>
      <c r="I29" s="41">
        <v>-44.586177825927699</v>
      </c>
      <c r="J29" s="41">
        <v>-119.140617370605</v>
      </c>
      <c r="K29" s="41">
        <v>-53.40576171875</v>
      </c>
      <c r="L29" s="41">
        <v>-37.2314453125</v>
      </c>
      <c r="M29" s="41">
        <v>-9.64355373382568</v>
      </c>
      <c r="N29" s="48">
        <v>-29.4799785614013</v>
      </c>
      <c r="Q29" s="52">
        <f t="shared" si="0"/>
        <v>-48.304236650466841</v>
      </c>
      <c r="R29" s="1">
        <f t="shared" si="1"/>
        <v>12</v>
      </c>
      <c r="S29" s="52">
        <f t="shared" si="2"/>
        <v>27.365735215229737</v>
      </c>
      <c r="T29" s="54">
        <f t="shared" si="3"/>
        <v>15.48333778602994</v>
      </c>
      <c r="U29" s="52">
        <f t="shared" si="4"/>
        <v>7.8998072965424555</v>
      </c>
      <c r="AI29" s="1"/>
    </row>
    <row r="30" spans="2:35" x14ac:dyDescent="0.25">
      <c r="B30" s="26">
        <v>-25</v>
      </c>
      <c r="C30" s="41">
        <v>-31.0058574676513</v>
      </c>
      <c r="D30" s="41">
        <v>-32.806392669677699</v>
      </c>
      <c r="E30" s="41">
        <v>-36.987300872802699</v>
      </c>
      <c r="F30" s="41">
        <v>-45.928951263427699</v>
      </c>
      <c r="G30" s="42">
        <v>-64.788810729980398</v>
      </c>
      <c r="H30" s="41">
        <v>-24.3682842254638</v>
      </c>
      <c r="I30" s="41">
        <v>-40.771480560302699</v>
      </c>
      <c r="J30" s="41">
        <v>-104.858390808105</v>
      </c>
      <c r="K30" s="41">
        <v>-47.91259765625</v>
      </c>
      <c r="L30" s="41">
        <v>-28.38134765625</v>
      </c>
      <c r="M30" s="41">
        <v>-5.37109327316284</v>
      </c>
      <c r="N30" s="48">
        <v>-26.9470195770263</v>
      </c>
      <c r="Q30" s="52">
        <f t="shared" si="0"/>
        <v>-40.843960563341703</v>
      </c>
      <c r="R30" s="1">
        <f t="shared" si="1"/>
        <v>12</v>
      </c>
      <c r="S30" s="52">
        <f t="shared" si="2"/>
        <v>24.866022182795565</v>
      </c>
      <c r="T30" s="54">
        <f t="shared" si="3"/>
        <v>14.069017982636542</v>
      </c>
      <c r="U30" s="52">
        <f t="shared" si="4"/>
        <v>7.1782023004561131</v>
      </c>
      <c r="AI30" s="1"/>
    </row>
    <row r="31" spans="2:35" x14ac:dyDescent="0.25">
      <c r="B31" s="26">
        <v>-20</v>
      </c>
      <c r="C31" s="41">
        <v>-27.6184062957763</v>
      </c>
      <c r="D31" s="41">
        <v>-26.8859844207763</v>
      </c>
      <c r="E31" s="41">
        <v>-31.4941387176513</v>
      </c>
      <c r="F31" s="41">
        <v>-41.259761810302699</v>
      </c>
      <c r="G31" s="42">
        <v>-50.933834075927699</v>
      </c>
      <c r="H31" s="41">
        <v>-18.7835674285888</v>
      </c>
      <c r="I31" s="41">
        <v>-37.200923919677699</v>
      </c>
      <c r="J31" s="41">
        <v>-83.679191589355398</v>
      </c>
      <c r="K31" s="41">
        <v>-29.144287109375</v>
      </c>
      <c r="L31" s="41">
        <v>-18.9208984375</v>
      </c>
      <c r="M31" s="41">
        <v>0.610351502895355</v>
      </c>
      <c r="N31" s="48">
        <v>-22.7355937957763</v>
      </c>
      <c r="Q31" s="52">
        <f t="shared" si="0"/>
        <v>-32.337186341484347</v>
      </c>
      <c r="R31" s="1">
        <f t="shared" si="1"/>
        <v>12</v>
      </c>
      <c r="S31" s="52">
        <f t="shared" si="2"/>
        <v>20.647300339796711</v>
      </c>
      <c r="T31" s="54">
        <f t="shared" si="3"/>
        <v>11.682095255850024</v>
      </c>
      <c r="U31" s="52">
        <f t="shared" si="4"/>
        <v>5.9603622046103419</v>
      </c>
      <c r="AI31" s="1"/>
    </row>
    <row r="32" spans="2:35" x14ac:dyDescent="0.25">
      <c r="B32" s="26">
        <v>-15</v>
      </c>
      <c r="C32" s="41">
        <v>-23.6816387176513</v>
      </c>
      <c r="D32" s="41">
        <v>-19.1040019989013</v>
      </c>
      <c r="E32" s="41">
        <v>-24.8413066864013</v>
      </c>
      <c r="F32" s="41">
        <v>-34.057613372802699</v>
      </c>
      <c r="G32" s="42">
        <v>-46.600337982177699</v>
      </c>
      <c r="H32" s="41">
        <v>-16.4794902801513</v>
      </c>
      <c r="I32" s="41">
        <v>-27.8930644989013</v>
      </c>
      <c r="J32" s="41">
        <v>-77.148429870605398</v>
      </c>
      <c r="K32" s="41">
        <v>-14.6484375</v>
      </c>
      <c r="L32" s="41">
        <v>-18.61572265625</v>
      </c>
      <c r="M32" s="41">
        <v>-1.15966784954071</v>
      </c>
      <c r="N32" s="48">
        <v>-16.5710430145263</v>
      </c>
      <c r="Q32" s="52">
        <f t="shared" si="0"/>
        <v>-26.733396202325778</v>
      </c>
      <c r="R32" s="1">
        <f t="shared" si="1"/>
        <v>12</v>
      </c>
      <c r="S32" s="52">
        <f t="shared" si="2"/>
        <v>19.392677406792149</v>
      </c>
      <c r="T32" s="54">
        <f t="shared" si="3"/>
        <v>10.972238549533641</v>
      </c>
      <c r="U32" s="52">
        <f t="shared" si="4"/>
        <v>5.5981837605595111</v>
      </c>
      <c r="AI32" s="1"/>
    </row>
    <row r="33" spans="2:35" x14ac:dyDescent="0.25">
      <c r="B33" s="26">
        <v>-10</v>
      </c>
      <c r="C33" s="41">
        <v>-17.7001934051513</v>
      </c>
      <c r="D33" s="41">
        <v>-16.2353496551513</v>
      </c>
      <c r="E33" s="41">
        <v>-18.4326152801513</v>
      </c>
      <c r="F33" s="41">
        <v>-26.7333965301513</v>
      </c>
      <c r="G33" s="42">
        <v>-38.269039154052699</v>
      </c>
      <c r="H33" s="41">
        <v>-12.3901357650756</v>
      </c>
      <c r="I33" s="41">
        <v>-25.2380352020263</v>
      </c>
      <c r="J33" s="41">
        <v>-57.128902435302699</v>
      </c>
      <c r="K33" s="41">
        <v>-7.62939453125</v>
      </c>
      <c r="L33" s="41">
        <v>-11.138916015625</v>
      </c>
      <c r="M33" s="41">
        <v>1.34277331829071</v>
      </c>
      <c r="N33" s="48">
        <v>-9.09423732757568</v>
      </c>
      <c r="Q33" s="52">
        <f t="shared" si="0"/>
        <v>-19.887286831935207</v>
      </c>
      <c r="R33" s="1">
        <f t="shared" si="1"/>
        <v>12</v>
      </c>
      <c r="S33" s="52">
        <f t="shared" si="2"/>
        <v>15.581939226742522</v>
      </c>
      <c r="T33" s="54">
        <f t="shared" si="3"/>
        <v>8.8161500691118651</v>
      </c>
      <c r="U33" s="52">
        <f t="shared" si="4"/>
        <v>4.4981184035280926</v>
      </c>
      <c r="AI33" s="1"/>
    </row>
    <row r="34" spans="2:35" x14ac:dyDescent="0.25">
      <c r="B34" s="26">
        <v>-5</v>
      </c>
      <c r="C34" s="41">
        <v>-11.9934072494506</v>
      </c>
      <c r="D34" s="41">
        <v>-11.5051259994506</v>
      </c>
      <c r="E34" s="41">
        <v>-14.5874013900756</v>
      </c>
      <c r="F34" s="41">
        <v>-17.1203594207763</v>
      </c>
      <c r="G34" s="42">
        <v>-32.104488372802699</v>
      </c>
      <c r="H34" s="41">
        <v>-13.7329092025756</v>
      </c>
      <c r="I34" s="41">
        <v>-18.9208965301513</v>
      </c>
      <c r="J34" s="41">
        <v>-43.884273529052699</v>
      </c>
      <c r="K34" s="41">
        <v>9.918212890625</v>
      </c>
      <c r="L34" s="41">
        <v>-11.138916015625</v>
      </c>
      <c r="M34" s="41">
        <v>3.96728491783142</v>
      </c>
      <c r="N34" s="48">
        <v>-6.31713819503784</v>
      </c>
      <c r="Q34" s="52">
        <f t="shared" si="0"/>
        <v>-13.951618174711818</v>
      </c>
      <c r="R34" s="1">
        <f t="shared" si="1"/>
        <v>12</v>
      </c>
      <c r="S34" s="52">
        <f t="shared" si="2"/>
        <v>14.230408128291343</v>
      </c>
      <c r="T34" s="54">
        <f t="shared" si="3"/>
        <v>8.0514634140280386</v>
      </c>
      <c r="U34" s="52">
        <f t="shared" si="4"/>
        <v>4.1079649817736232</v>
      </c>
      <c r="AI34" s="1"/>
    </row>
    <row r="35" spans="2:35" x14ac:dyDescent="0.25">
      <c r="B35" s="26">
        <v>0</v>
      </c>
      <c r="C35" s="41">
        <v>-4.57763624191284</v>
      </c>
      <c r="D35" s="41">
        <v>-5.00488233566284</v>
      </c>
      <c r="E35" s="41">
        <v>-7.20214796066284</v>
      </c>
      <c r="F35" s="41">
        <v>-9.58251857757568</v>
      </c>
      <c r="G35" s="42">
        <v>-28.4728984832763</v>
      </c>
      <c r="H35" s="41">
        <v>-8.85009670257568</v>
      </c>
      <c r="I35" s="41">
        <v>-19.8669414520263</v>
      </c>
      <c r="J35" s="41">
        <v>-28.8085918426513</v>
      </c>
      <c r="K35" s="41">
        <v>24.10888671875</v>
      </c>
      <c r="L35" s="41">
        <v>-6.40869140625</v>
      </c>
      <c r="M35" s="41">
        <v>4.45556592941284</v>
      </c>
      <c r="N35" s="48">
        <v>-3.93676733970642</v>
      </c>
      <c r="Q35" s="52">
        <f t="shared" si="0"/>
        <v>-7.8455599745114455</v>
      </c>
      <c r="R35" s="1">
        <f t="shared" si="1"/>
        <v>12</v>
      </c>
      <c r="S35" s="52">
        <f t="shared" si="2"/>
        <v>14.213904517712402</v>
      </c>
      <c r="T35" s="54">
        <f t="shared" si="3"/>
        <v>8.0421257888820996</v>
      </c>
      <c r="U35" s="52">
        <f t="shared" si="4"/>
        <v>4.1032007997684472</v>
      </c>
      <c r="AI35" s="1"/>
    </row>
    <row r="36" spans="2:35" x14ac:dyDescent="0.25">
      <c r="B36" s="26">
        <v>5</v>
      </c>
      <c r="C36" s="41">
        <v>-4.30297803878784</v>
      </c>
      <c r="D36" s="41">
        <v>2.83813452720642</v>
      </c>
      <c r="E36" s="41">
        <v>-1.40380847454071</v>
      </c>
      <c r="F36" s="41">
        <v>-0.549316346645355</v>
      </c>
      <c r="G36" s="42">
        <v>-22.3693828582763</v>
      </c>
      <c r="H36" s="41">
        <v>-6.69860792160034</v>
      </c>
      <c r="I36" s="41">
        <v>-10.7421865463256</v>
      </c>
      <c r="J36" s="41">
        <v>-14.0380849838256</v>
      </c>
      <c r="K36" s="41">
        <v>57.830810546875</v>
      </c>
      <c r="L36" s="41">
        <v>-1.52587890625</v>
      </c>
      <c r="M36" s="41">
        <v>6.65283155441284</v>
      </c>
      <c r="N36" s="48">
        <v>-0.366210907697678</v>
      </c>
      <c r="Q36" s="52">
        <f t="shared" si="0"/>
        <v>0.44377680371207012</v>
      </c>
      <c r="R36" s="1">
        <f t="shared" si="1"/>
        <v>12</v>
      </c>
      <c r="S36" s="52">
        <f t="shared" si="2"/>
        <v>19.714618647275607</v>
      </c>
      <c r="T36" s="54">
        <f t="shared" si="3"/>
        <v>11.154390607004574</v>
      </c>
      <c r="U36" s="52">
        <f t="shared" si="4"/>
        <v>5.6911201914876939</v>
      </c>
      <c r="AI36" s="1"/>
    </row>
    <row r="37" spans="2:35" x14ac:dyDescent="0.25">
      <c r="B37" s="26">
        <v>10</v>
      </c>
      <c r="C37" s="41">
        <v>0.579833924770355</v>
      </c>
      <c r="D37" s="41">
        <v>4.36401319503784</v>
      </c>
      <c r="E37" s="41">
        <v>5.73730421066284</v>
      </c>
      <c r="F37" s="41">
        <v>4.97436475753784</v>
      </c>
      <c r="G37" s="42">
        <v>-22.3693828582763</v>
      </c>
      <c r="H37" s="41">
        <v>-2.94494605064392</v>
      </c>
      <c r="I37" s="41">
        <v>-9.91821193695068</v>
      </c>
      <c r="J37" s="41">
        <v>-1.34277331829071</v>
      </c>
      <c r="K37" s="41">
        <v>63.4765625</v>
      </c>
      <c r="L37" s="41">
        <v>0.152587890625</v>
      </c>
      <c r="M37" s="41">
        <v>7.20214796066284</v>
      </c>
      <c r="N37" s="48">
        <v>5.70678663253784</v>
      </c>
      <c r="Q37" s="52">
        <f t="shared" ref="Q37:Q56" si="5">AVERAGE(C37:O37)</f>
        <v>4.6348572423060794</v>
      </c>
      <c r="R37" s="1">
        <f t="shared" ref="R37:R56" si="6">COUNT(C37:O37)</f>
        <v>12</v>
      </c>
      <c r="S37" s="52">
        <f t="shared" ref="S37:S56" si="7">STDEV(C37:O37)</f>
        <v>20.320680345455763</v>
      </c>
      <c r="T37" s="54">
        <f t="shared" si="3"/>
        <v>11.497295992819895</v>
      </c>
      <c r="U37" s="52">
        <f t="shared" si="4"/>
        <v>5.8660751337826111</v>
      </c>
      <c r="AI37" s="1"/>
    </row>
    <row r="38" spans="2:35" x14ac:dyDescent="0.25">
      <c r="B38" s="26">
        <v>15</v>
      </c>
      <c r="C38" s="41">
        <v>6.10351514816284</v>
      </c>
      <c r="D38" s="41">
        <v>6.89697217941284</v>
      </c>
      <c r="E38" s="41">
        <v>7.26318311691284</v>
      </c>
      <c r="F38" s="41">
        <v>15.8081045150756</v>
      </c>
      <c r="G38" s="42">
        <v>-14.1906728744506</v>
      </c>
      <c r="H38" s="41">
        <v>9.1552726924419001E-2</v>
      </c>
      <c r="I38" s="41">
        <v>-8.57543849945068</v>
      </c>
      <c r="J38" s="41">
        <v>8.05663967132568</v>
      </c>
      <c r="K38" s="41">
        <v>93.07861328125</v>
      </c>
      <c r="L38" s="41">
        <v>3.35693359375</v>
      </c>
      <c r="M38" s="41">
        <v>16.4184551239013</v>
      </c>
      <c r="N38" s="48">
        <v>6.01196241378784</v>
      </c>
      <c r="Q38" s="52">
        <f t="shared" si="5"/>
        <v>11.693318366383508</v>
      </c>
      <c r="R38" s="1">
        <f t="shared" si="6"/>
        <v>12</v>
      </c>
      <c r="S38" s="52">
        <f t="shared" si="7"/>
        <v>27.080863031370253</v>
      </c>
      <c r="T38" s="54">
        <f t="shared" si="3"/>
        <v>15.322159136384681</v>
      </c>
      <c r="U38" s="52">
        <f t="shared" si="4"/>
        <v>7.8175717805245002</v>
      </c>
      <c r="AI38" s="1"/>
    </row>
    <row r="39" spans="2:35" x14ac:dyDescent="0.25">
      <c r="B39" s="26">
        <v>20</v>
      </c>
      <c r="C39" s="41">
        <v>8.02612209320068</v>
      </c>
      <c r="D39" s="41">
        <v>12.5732412338256</v>
      </c>
      <c r="E39" s="41">
        <v>21.9116191864013</v>
      </c>
      <c r="F39" s="41">
        <v>22.5830059051513</v>
      </c>
      <c r="G39" s="42">
        <v>-5.40161085128784</v>
      </c>
      <c r="H39" s="41">
        <v>1.41906726360321</v>
      </c>
      <c r="I39" s="41">
        <v>-2.50244116783142</v>
      </c>
      <c r="J39" s="41">
        <v>19.6533184051513</v>
      </c>
      <c r="K39" s="41">
        <v>117.7978515625</v>
      </c>
      <c r="L39" s="41">
        <v>7.9345703125</v>
      </c>
      <c r="M39" s="41">
        <v>20.9960918426513</v>
      </c>
      <c r="N39" s="48">
        <v>9.33837795257568</v>
      </c>
      <c r="Q39" s="52">
        <f t="shared" si="5"/>
        <v>19.527434478203428</v>
      </c>
      <c r="R39" s="1">
        <f t="shared" si="6"/>
        <v>12</v>
      </c>
      <c r="S39" s="52">
        <f t="shared" si="7"/>
        <v>32.372556526266692</v>
      </c>
      <c r="T39" s="54">
        <f t="shared" si="3"/>
        <v>18.316161570348928</v>
      </c>
      <c r="U39" s="52">
        <f t="shared" si="4"/>
        <v>9.3451521123982264</v>
      </c>
      <c r="AI39" s="1"/>
    </row>
    <row r="40" spans="2:35" x14ac:dyDescent="0.25">
      <c r="B40" s="26">
        <v>25</v>
      </c>
      <c r="C40" s="41">
        <v>16.1132793426513</v>
      </c>
      <c r="D40" s="41">
        <v>19.5007305145263</v>
      </c>
      <c r="E40" s="41">
        <v>23.5595684051513</v>
      </c>
      <c r="F40" s="41">
        <v>33.081050872802699</v>
      </c>
      <c r="G40" s="42">
        <v>-6.22558546066284</v>
      </c>
      <c r="H40" s="41">
        <v>7.94982862472534</v>
      </c>
      <c r="I40" s="41">
        <v>-0.976562440395355</v>
      </c>
      <c r="J40" s="41">
        <v>28.9916973114013</v>
      </c>
      <c r="K40" s="41">
        <v>130.462646484375</v>
      </c>
      <c r="L40" s="41">
        <v>10.833740234375</v>
      </c>
      <c r="M40" s="41">
        <v>17.0898418426513</v>
      </c>
      <c r="N40" s="48">
        <v>13.0310049057006</v>
      </c>
      <c r="Q40" s="52">
        <f t="shared" si="5"/>
        <v>24.450936719775168</v>
      </c>
      <c r="R40" s="1">
        <f t="shared" si="6"/>
        <v>12</v>
      </c>
      <c r="S40" s="52">
        <f t="shared" si="7"/>
        <v>35.237270414983811</v>
      </c>
      <c r="T40" s="54">
        <f t="shared" si="3"/>
        <v>19.936996254690008</v>
      </c>
      <c r="U40" s="52">
        <f t="shared" si="4"/>
        <v>10.17212377979927</v>
      </c>
      <c r="AI40" s="1"/>
    </row>
    <row r="41" spans="2:35" x14ac:dyDescent="0.25">
      <c r="B41" s="26">
        <v>30</v>
      </c>
      <c r="C41" s="41">
        <v>20.1721172332763</v>
      </c>
      <c r="D41" s="41">
        <v>25.0244121551513</v>
      </c>
      <c r="E41" s="41">
        <v>29.3579082489013</v>
      </c>
      <c r="F41" s="41">
        <v>48.492427825927699</v>
      </c>
      <c r="G41" s="42">
        <v>-0.244140610098839</v>
      </c>
      <c r="H41" s="41">
        <v>12.5885000228881</v>
      </c>
      <c r="I41" s="41">
        <v>3.47900366783142</v>
      </c>
      <c r="J41" s="41">
        <v>36.621089935302699</v>
      </c>
      <c r="K41" s="41">
        <v>149.5361328125</v>
      </c>
      <c r="L41" s="41">
        <v>9.46044921875</v>
      </c>
      <c r="M41" s="41">
        <v>17.7612285614013</v>
      </c>
      <c r="N41" s="48">
        <v>15.7775869369506</v>
      </c>
      <c r="Q41" s="52">
        <f t="shared" si="5"/>
        <v>30.668893000731828</v>
      </c>
      <c r="R41" s="1">
        <f t="shared" si="6"/>
        <v>12</v>
      </c>
      <c r="S41" s="52">
        <f t="shared" si="7"/>
        <v>39.87053151188141</v>
      </c>
      <c r="T41" s="54">
        <f t="shared" si="3"/>
        <v>22.558462334439728</v>
      </c>
      <c r="U41" s="52">
        <f t="shared" si="4"/>
        <v>11.509631050559095</v>
      </c>
      <c r="AI41" s="1"/>
    </row>
    <row r="42" spans="2:35" x14ac:dyDescent="0.25">
      <c r="B42" s="26">
        <v>35</v>
      </c>
      <c r="C42" s="41">
        <v>27.0385723114013</v>
      </c>
      <c r="D42" s="41">
        <v>24.6582012176513</v>
      </c>
      <c r="E42" s="41">
        <v>37.170406341552699</v>
      </c>
      <c r="F42" s="41">
        <v>47.729488372802699</v>
      </c>
      <c r="G42" s="42">
        <v>4.08935499191284</v>
      </c>
      <c r="H42" s="41">
        <v>13.6260976791381</v>
      </c>
      <c r="I42" s="41">
        <v>7.81249952316284</v>
      </c>
      <c r="J42" s="41">
        <v>38.269039154052699</v>
      </c>
      <c r="K42" s="41">
        <v>173.33984375</v>
      </c>
      <c r="L42" s="41">
        <v>14.0380859375</v>
      </c>
      <c r="M42" s="41">
        <v>22.3388652801513</v>
      </c>
      <c r="N42" s="48">
        <v>16.8457012176513</v>
      </c>
      <c r="Q42" s="52">
        <f t="shared" si="5"/>
        <v>35.579679648081424</v>
      </c>
      <c r="R42" s="1">
        <f t="shared" si="6"/>
        <v>12</v>
      </c>
      <c r="S42" s="52">
        <f t="shared" si="7"/>
        <v>45.289383574259851</v>
      </c>
      <c r="T42" s="54">
        <f t="shared" si="3"/>
        <v>25.624410178868068</v>
      </c>
      <c r="U42" s="52">
        <f t="shared" si="4"/>
        <v>13.07391889901557</v>
      </c>
      <c r="AI42" s="1"/>
    </row>
    <row r="43" spans="2:35" x14ac:dyDescent="0.25">
      <c r="B43" s="26">
        <v>40</v>
      </c>
      <c r="C43" s="41">
        <v>34.057613372802699</v>
      </c>
      <c r="D43" s="41">
        <v>32.165523529052699</v>
      </c>
      <c r="E43" s="41">
        <v>44.372554779052699</v>
      </c>
      <c r="F43" s="41">
        <v>52.124019622802699</v>
      </c>
      <c r="G43" s="42">
        <v>9.73510646820068</v>
      </c>
      <c r="H43" s="41">
        <v>17.9443340301513</v>
      </c>
      <c r="I43" s="41">
        <v>6.80541944503784</v>
      </c>
      <c r="J43" s="41">
        <v>61.279293060302699</v>
      </c>
      <c r="K43" s="41">
        <v>197.296142578125</v>
      </c>
      <c r="L43" s="41">
        <v>20.44677734375</v>
      </c>
      <c r="M43" s="41">
        <v>27.8930644989013</v>
      </c>
      <c r="N43" s="48">
        <v>16.6931133270263</v>
      </c>
      <c r="Q43" s="52">
        <f t="shared" si="5"/>
        <v>43.401080171267161</v>
      </c>
      <c r="R43" s="1">
        <f t="shared" si="6"/>
        <v>12</v>
      </c>
      <c r="S43" s="52">
        <f t="shared" si="7"/>
        <v>51.252753739395509</v>
      </c>
      <c r="T43" s="54">
        <f t="shared" si="3"/>
        <v>28.998442481809555</v>
      </c>
      <c r="U43" s="52">
        <f t="shared" si="4"/>
        <v>14.795395584074798</v>
      </c>
      <c r="AI43" s="1"/>
    </row>
    <row r="44" spans="2:35" x14ac:dyDescent="0.25">
      <c r="B44" s="26">
        <v>45</v>
      </c>
      <c r="C44" s="41">
        <v>38.818355560302699</v>
      </c>
      <c r="D44" s="41">
        <v>32.531734466552699</v>
      </c>
      <c r="E44" s="41">
        <v>47.729488372802699</v>
      </c>
      <c r="F44" s="41">
        <v>73.944084167480398</v>
      </c>
      <c r="G44" s="42">
        <v>8.97216701507568</v>
      </c>
      <c r="H44" s="41">
        <v>19.4854717254638</v>
      </c>
      <c r="I44" s="41">
        <v>10.6201162338256</v>
      </c>
      <c r="J44" s="41">
        <v>66.101066589355398</v>
      </c>
      <c r="K44" s="41">
        <v>237.12158203125</v>
      </c>
      <c r="L44" s="41">
        <v>9.918212890625</v>
      </c>
      <c r="M44" s="41">
        <v>29.7851543426513</v>
      </c>
      <c r="N44" s="48">
        <v>20.3552227020263</v>
      </c>
      <c r="Q44" s="52">
        <f t="shared" si="5"/>
        <v>49.615221341450955</v>
      </c>
      <c r="R44" s="1">
        <f t="shared" si="6"/>
        <v>12</v>
      </c>
      <c r="S44" s="52">
        <f t="shared" si="7"/>
        <v>62.769271027935844</v>
      </c>
      <c r="T44" s="54">
        <f t="shared" si="3"/>
        <v>35.514405816786471</v>
      </c>
      <c r="U44" s="52">
        <f t="shared" si="4"/>
        <v>18.11992776240767</v>
      </c>
      <c r="AI44" s="1"/>
    </row>
    <row r="45" spans="2:35" x14ac:dyDescent="0.25">
      <c r="B45" s="26">
        <v>50</v>
      </c>
      <c r="C45" s="41">
        <v>46.203609466552699</v>
      </c>
      <c r="D45" s="41">
        <v>36.621089935302699</v>
      </c>
      <c r="E45" s="41">
        <v>49.560543060302699</v>
      </c>
      <c r="F45" s="41">
        <v>79.071037292480398</v>
      </c>
      <c r="G45" s="42">
        <v>12.8173818588256</v>
      </c>
      <c r="H45" s="41">
        <v>16.8609600067138</v>
      </c>
      <c r="I45" s="41">
        <v>9.82665920257568</v>
      </c>
      <c r="J45" s="41">
        <v>73.608390808105398</v>
      </c>
      <c r="K45" s="41">
        <v>257.568359375</v>
      </c>
      <c r="L45" s="41">
        <v>14.34326171875</v>
      </c>
      <c r="M45" s="41">
        <v>30.2734355926513</v>
      </c>
      <c r="N45" s="48">
        <v>24.3225078582763</v>
      </c>
      <c r="Q45" s="52">
        <f t="shared" si="5"/>
        <v>54.256436347961369</v>
      </c>
      <c r="R45" s="1">
        <f t="shared" si="6"/>
        <v>12</v>
      </c>
      <c r="S45" s="52">
        <f t="shared" si="7"/>
        <v>68.009232914649118</v>
      </c>
      <c r="T45" s="54">
        <f t="shared" si="3"/>
        <v>38.479138875840277</v>
      </c>
      <c r="U45" s="52">
        <f t="shared" si="4"/>
        <v>19.632574465326314</v>
      </c>
      <c r="AI45" s="1"/>
    </row>
    <row r="46" spans="2:35" x14ac:dyDescent="0.25">
      <c r="B46" s="26">
        <v>55</v>
      </c>
      <c r="C46" s="41">
        <v>49.896236419677699</v>
      </c>
      <c r="D46" s="41">
        <v>39.703365325927699</v>
      </c>
      <c r="E46" s="41">
        <v>58.288570404052699</v>
      </c>
      <c r="F46" s="41">
        <v>98.907463073730398</v>
      </c>
      <c r="G46" s="42">
        <v>24.9938945770263</v>
      </c>
      <c r="H46" s="41">
        <v>24.5056133270263</v>
      </c>
      <c r="I46" s="41">
        <v>10.7421865463256</v>
      </c>
      <c r="J46" s="41">
        <v>85.998527526855398</v>
      </c>
      <c r="K46" s="41">
        <v>271.759033203125</v>
      </c>
      <c r="L46" s="41">
        <v>16.937255859375</v>
      </c>
      <c r="M46" s="41">
        <v>29.7851543426513</v>
      </c>
      <c r="N46" s="48">
        <v>24.4140605926513</v>
      </c>
      <c r="Q46" s="52">
        <f t="shared" si="5"/>
        <v>61.327613433202053</v>
      </c>
      <c r="R46" s="1">
        <f t="shared" si="6"/>
        <v>12</v>
      </c>
      <c r="S46" s="52">
        <f t="shared" si="7"/>
        <v>71.651128889260576</v>
      </c>
      <c r="T46" s="54">
        <f t="shared" si="3"/>
        <v>40.539697640770157</v>
      </c>
      <c r="U46" s="52">
        <f t="shared" si="4"/>
        <v>20.683899275977584</v>
      </c>
      <c r="AI46" s="1"/>
    </row>
    <row r="47" spans="2:35" x14ac:dyDescent="0.25">
      <c r="B47" s="26">
        <v>60</v>
      </c>
      <c r="C47" s="41">
        <v>56.396480560302699</v>
      </c>
      <c r="D47" s="41">
        <v>45.623775482177699</v>
      </c>
      <c r="E47" s="41">
        <v>72.692863464355398</v>
      </c>
      <c r="F47" s="41">
        <v>103.91234588623</v>
      </c>
      <c r="G47" s="42">
        <v>20.5383281707763</v>
      </c>
      <c r="H47" s="41">
        <v>31.4788799285888</v>
      </c>
      <c r="I47" s="41">
        <v>12.9394521713256</v>
      </c>
      <c r="J47" s="41">
        <v>100.952140808105</v>
      </c>
      <c r="K47" s="41">
        <v>318.90869140625</v>
      </c>
      <c r="L47" s="41">
        <v>23.8037109375</v>
      </c>
      <c r="M47" s="41">
        <v>29.9682598114013</v>
      </c>
      <c r="N47" s="48">
        <v>29.9682598114013</v>
      </c>
      <c r="Q47" s="52">
        <f t="shared" si="5"/>
        <v>70.598599036534509</v>
      </c>
      <c r="R47" s="1">
        <f t="shared" si="6"/>
        <v>12</v>
      </c>
      <c r="S47" s="52">
        <f t="shared" si="7"/>
        <v>83.867451681447847</v>
      </c>
      <c r="T47" s="54">
        <f t="shared" si="3"/>
        <v>47.451605938024507</v>
      </c>
      <c r="U47" s="52">
        <f t="shared" si="4"/>
        <v>24.210447902265926</v>
      </c>
      <c r="AI47" s="1"/>
    </row>
    <row r="48" spans="2:35" x14ac:dyDescent="0.25">
      <c r="B48" s="26">
        <v>65</v>
      </c>
      <c r="C48" s="41">
        <v>61.218257904052699</v>
      </c>
      <c r="D48" s="41">
        <v>54.138179779052699</v>
      </c>
      <c r="E48" s="41">
        <v>79.711906433105398</v>
      </c>
      <c r="F48" s="41">
        <v>124.23705291748</v>
      </c>
      <c r="G48" s="42">
        <v>24.9328594207763</v>
      </c>
      <c r="H48" s="41">
        <v>30.7922344207763</v>
      </c>
      <c r="I48" s="41">
        <v>15.6860342025756</v>
      </c>
      <c r="J48" s="41">
        <v>98.632804870605398</v>
      </c>
      <c r="K48" s="41">
        <v>339.35546875</v>
      </c>
      <c r="L48" s="41">
        <v>16.937255859375</v>
      </c>
      <c r="M48" s="41">
        <v>39.611812591552699</v>
      </c>
      <c r="N48" s="48">
        <v>30.0903301239013</v>
      </c>
      <c r="Q48" s="52">
        <f t="shared" si="5"/>
        <v>76.278683106104452</v>
      </c>
      <c r="R48" s="1">
        <f t="shared" si="6"/>
        <v>12</v>
      </c>
      <c r="S48" s="52">
        <f t="shared" si="7"/>
        <v>89.500645256230769</v>
      </c>
      <c r="T48" s="54">
        <f t="shared" si="3"/>
        <v>50.638826681281451</v>
      </c>
      <c r="U48" s="52">
        <f t="shared" si="4"/>
        <v>25.836610815665018</v>
      </c>
      <c r="AI48" s="1"/>
    </row>
    <row r="49" spans="2:35" x14ac:dyDescent="0.25">
      <c r="B49" s="26">
        <v>70</v>
      </c>
      <c r="C49" s="41">
        <v>68.389884948730398</v>
      </c>
      <c r="D49" s="41">
        <v>54.748531341552699</v>
      </c>
      <c r="E49" s="41">
        <v>80.932609558105398</v>
      </c>
      <c r="F49" s="41">
        <v>136.871322631835</v>
      </c>
      <c r="G49" s="42">
        <v>26.0925273895263</v>
      </c>
      <c r="H49" s="41">
        <v>32.318111419677699</v>
      </c>
      <c r="I49" s="41">
        <v>19.5312480926513</v>
      </c>
      <c r="J49" s="41">
        <v>118.896476745605</v>
      </c>
      <c r="K49" s="41">
        <v>331.11572265625</v>
      </c>
      <c r="L49" s="41">
        <v>20.599365234375</v>
      </c>
      <c r="M49" s="41">
        <v>46.020503997802699</v>
      </c>
      <c r="N49" s="48">
        <v>33.233638763427699</v>
      </c>
      <c r="Q49" s="52">
        <f t="shared" si="5"/>
        <v>80.729161898294933</v>
      </c>
      <c r="R49" s="1">
        <f t="shared" si="6"/>
        <v>12</v>
      </c>
      <c r="S49" s="52">
        <f t="shared" si="7"/>
        <v>87.531548932837595</v>
      </c>
      <c r="T49" s="54">
        <f t="shared" si="3"/>
        <v>49.524726026994678</v>
      </c>
      <c r="U49" s="52">
        <f t="shared" si="4"/>
        <v>25.268181669479343</v>
      </c>
      <c r="AI49" s="1"/>
    </row>
    <row r="50" spans="2:35" x14ac:dyDescent="0.25">
      <c r="B50" s="26">
        <v>75</v>
      </c>
      <c r="C50" s="41">
        <v>77.331535339355398</v>
      </c>
      <c r="D50" s="41">
        <v>54.962154388427699</v>
      </c>
      <c r="E50" s="41">
        <v>94.482414245605398</v>
      </c>
      <c r="F50" s="41">
        <v>156.43309020996</v>
      </c>
      <c r="G50" s="42">
        <v>30.1818828582763</v>
      </c>
      <c r="H50" s="41">
        <v>30.5786113739013</v>
      </c>
      <c r="I50" s="41">
        <v>16.8457012176513</v>
      </c>
      <c r="J50" s="41">
        <v>123.779289245605</v>
      </c>
      <c r="K50" s="41">
        <v>322.723388671875</v>
      </c>
      <c r="L50" s="41">
        <v>16.78466796875</v>
      </c>
      <c r="M50" s="41">
        <v>43.273921966552699</v>
      </c>
      <c r="N50" s="48">
        <v>34.729000091552699</v>
      </c>
      <c r="Q50" s="52">
        <f t="shared" si="5"/>
        <v>83.508804798126064</v>
      </c>
      <c r="R50" s="1">
        <f t="shared" si="6"/>
        <v>12</v>
      </c>
      <c r="S50" s="52">
        <f t="shared" si="7"/>
        <v>87.21787317247572</v>
      </c>
      <c r="T50" s="54">
        <f t="shared" si="3"/>
        <v>49.34725051921918</v>
      </c>
      <c r="U50" s="52">
        <f t="shared" si="4"/>
        <v>25.177631277137749</v>
      </c>
      <c r="AI50" s="1"/>
    </row>
    <row r="51" spans="2:35" x14ac:dyDescent="0.25">
      <c r="B51" s="26">
        <v>80</v>
      </c>
      <c r="C51" s="41">
        <v>83.282463073730398</v>
      </c>
      <c r="D51" s="41">
        <v>61.859127044677699</v>
      </c>
      <c r="E51" s="41">
        <v>93.383781433105398</v>
      </c>
      <c r="F51" s="41">
        <v>145.965560913085</v>
      </c>
      <c r="G51" s="42">
        <v>34.942623138427699</v>
      </c>
      <c r="H51" s="41">
        <v>38.452144622802699</v>
      </c>
      <c r="I51" s="41">
        <v>21.8811016082763</v>
      </c>
      <c r="J51" s="41">
        <v>143.55467224121</v>
      </c>
      <c r="K51" s="41">
        <v>339.05029296875</v>
      </c>
      <c r="L51" s="41">
        <v>20.904541015625</v>
      </c>
      <c r="M51" s="41">
        <v>39.855953216552699</v>
      </c>
      <c r="N51" s="48">
        <v>32.012935638427699</v>
      </c>
      <c r="Q51" s="52">
        <f t="shared" si="5"/>
        <v>87.928766409555877</v>
      </c>
      <c r="R51" s="1">
        <f t="shared" si="6"/>
        <v>12</v>
      </c>
      <c r="S51" s="52">
        <f t="shared" si="7"/>
        <v>90.354396801060687</v>
      </c>
      <c r="T51" s="54">
        <f t="shared" si="3"/>
        <v>51.121873215568975</v>
      </c>
      <c r="U51" s="52">
        <f t="shared" si="4"/>
        <v>26.083067657779328</v>
      </c>
      <c r="AI51" s="1"/>
    </row>
    <row r="52" spans="2:35" x14ac:dyDescent="0.25">
      <c r="B52" s="26">
        <v>85</v>
      </c>
      <c r="C52" s="41">
        <v>89.477531433105398</v>
      </c>
      <c r="D52" s="41">
        <v>61.523433685302699</v>
      </c>
      <c r="E52" s="41">
        <v>91.857902526855398</v>
      </c>
      <c r="F52" s="41">
        <v>166.13768005371</v>
      </c>
      <c r="G52" s="42">
        <v>34.149166107177699</v>
      </c>
      <c r="H52" s="41">
        <v>45.867916107177699</v>
      </c>
      <c r="I52" s="41">
        <v>19.9584941864013</v>
      </c>
      <c r="J52" s="41">
        <v>167.48045349121</v>
      </c>
      <c r="K52" s="41">
        <v>308.837890625</v>
      </c>
      <c r="L52" s="41">
        <v>21.97265625</v>
      </c>
      <c r="M52" s="41">
        <v>56.762691497802699</v>
      </c>
      <c r="N52" s="48">
        <v>35.705562591552699</v>
      </c>
      <c r="Q52" s="52">
        <f t="shared" si="5"/>
        <v>91.644281546274627</v>
      </c>
      <c r="R52" s="1">
        <f t="shared" si="6"/>
        <v>12</v>
      </c>
      <c r="S52" s="52">
        <f t="shared" si="7"/>
        <v>84.812883965787208</v>
      </c>
      <c r="T52" s="54">
        <f t="shared" si="3"/>
        <v>47.986524780771234</v>
      </c>
      <c r="U52" s="52">
        <f t="shared" si="4"/>
        <v>24.48337069419787</v>
      </c>
      <c r="AI52" s="1"/>
    </row>
    <row r="53" spans="2:35" x14ac:dyDescent="0.25">
      <c r="B53" s="26">
        <v>90</v>
      </c>
      <c r="C53" s="41">
        <v>96.038810729980398</v>
      </c>
      <c r="D53" s="41">
        <v>74.981681823730398</v>
      </c>
      <c r="E53" s="41">
        <v>102.233879089355</v>
      </c>
      <c r="F53" s="41">
        <v>158.63035583496</v>
      </c>
      <c r="G53" s="42">
        <v>44.372554779052699</v>
      </c>
      <c r="H53" s="41">
        <v>48.034664154052699</v>
      </c>
      <c r="I53" s="41">
        <v>23.8952617645263</v>
      </c>
      <c r="J53" s="41">
        <v>179.19920349121</v>
      </c>
      <c r="K53" s="41">
        <v>277.7099609375</v>
      </c>
      <c r="L53" s="41">
        <v>24.71923828125</v>
      </c>
      <c r="M53" s="41">
        <v>49.621578216552699</v>
      </c>
      <c r="N53" s="48">
        <v>37.109371185302699</v>
      </c>
      <c r="Q53" s="52">
        <f t="shared" si="5"/>
        <v>93.045546690622743</v>
      </c>
      <c r="R53" s="1">
        <f t="shared" si="6"/>
        <v>12</v>
      </c>
      <c r="S53" s="52">
        <f t="shared" si="7"/>
        <v>76.932223263148245</v>
      </c>
      <c r="T53" s="54">
        <f t="shared" si="3"/>
        <v>43.527703167670765</v>
      </c>
      <c r="U53" s="52">
        <f t="shared" si="4"/>
        <v>22.208419905167517</v>
      </c>
      <c r="AI53" s="1"/>
    </row>
    <row r="54" spans="2:35" x14ac:dyDescent="0.25">
      <c r="B54" s="26">
        <v>95</v>
      </c>
      <c r="C54" s="41">
        <v>106.96410369873</v>
      </c>
      <c r="D54" s="41">
        <v>81.726066589355398</v>
      </c>
      <c r="E54" s="41">
        <v>84.533683776855398</v>
      </c>
      <c r="F54" s="41">
        <v>199.95115661621</v>
      </c>
      <c r="G54" s="42">
        <v>47.515865325927699</v>
      </c>
      <c r="H54" s="41">
        <v>52.185054779052699</v>
      </c>
      <c r="I54" s="41">
        <v>23.5595684051513</v>
      </c>
      <c r="J54" s="41">
        <v>188.59861755371</v>
      </c>
      <c r="K54" s="41">
        <v>239.56298828125</v>
      </c>
      <c r="L54" s="41">
        <v>27.618408203125</v>
      </c>
      <c r="M54" s="41">
        <v>57.128902435302699</v>
      </c>
      <c r="N54" s="48">
        <v>40.191646575927699</v>
      </c>
      <c r="Q54" s="52">
        <f t="shared" si="5"/>
        <v>95.79467185338315</v>
      </c>
      <c r="R54" s="1">
        <f t="shared" si="6"/>
        <v>12</v>
      </c>
      <c r="S54" s="52">
        <f t="shared" si="7"/>
        <v>73.401300013105413</v>
      </c>
      <c r="T54" s="54">
        <f t="shared" si="3"/>
        <v>41.529931978737594</v>
      </c>
      <c r="U54" s="52">
        <f t="shared" si="4"/>
        <v>21.189130160717447</v>
      </c>
      <c r="AI54" s="1"/>
    </row>
    <row r="55" spans="2:35" x14ac:dyDescent="0.25">
      <c r="B55" s="26">
        <v>100</v>
      </c>
      <c r="C55" s="41">
        <v>109.77172088623</v>
      </c>
      <c r="D55" s="41">
        <v>81.451408386230398</v>
      </c>
      <c r="E55" s="41">
        <v>84.960929870605398</v>
      </c>
      <c r="F55" s="41">
        <v>197.235092163085</v>
      </c>
      <c r="G55" s="42">
        <v>55.053707122802699</v>
      </c>
      <c r="H55" s="41">
        <v>59.478755950927699</v>
      </c>
      <c r="I55" s="41">
        <v>29.2968730926513</v>
      </c>
      <c r="J55" s="41">
        <v>207.94676208496</v>
      </c>
      <c r="K55" s="41">
        <v>225.2197265625</v>
      </c>
      <c r="L55" s="41">
        <v>27.77099609375</v>
      </c>
      <c r="M55" s="41">
        <v>62.072750091552699</v>
      </c>
      <c r="N55" s="48">
        <v>46.020503997802699</v>
      </c>
      <c r="Q55" s="52">
        <f t="shared" si="5"/>
        <v>98.856602191924821</v>
      </c>
      <c r="R55" s="1">
        <f t="shared" si="6"/>
        <v>12</v>
      </c>
      <c r="S55" s="52">
        <f t="shared" si="7"/>
        <v>71.138490104238599</v>
      </c>
      <c r="T55" s="54">
        <f t="shared" si="3"/>
        <v>40.249650272837656</v>
      </c>
      <c r="U55" s="52">
        <f t="shared" si="4"/>
        <v>20.535913205712845</v>
      </c>
      <c r="AI55" s="1"/>
    </row>
    <row r="56" spans="2:35" ht="15.75" thickBot="1" x14ac:dyDescent="0.3">
      <c r="B56" s="27">
        <v>105</v>
      </c>
      <c r="C56" s="49">
        <v>129.63865661621</v>
      </c>
      <c r="D56" s="49">
        <v>89.385978698730398</v>
      </c>
      <c r="E56" s="49">
        <v>88.256828308105398</v>
      </c>
      <c r="F56" s="49">
        <v>204.803451538085</v>
      </c>
      <c r="G56" s="50">
        <v>72.509757995605398</v>
      </c>
      <c r="H56" s="49">
        <v>61.325069427490199</v>
      </c>
      <c r="I56" s="49">
        <v>32.745357513427699</v>
      </c>
      <c r="J56" s="49">
        <v>217.71238708496</v>
      </c>
      <c r="K56" s="49">
        <v>215.75927734375</v>
      </c>
      <c r="L56" s="49">
        <v>36.62109375</v>
      </c>
      <c r="M56" s="49">
        <v>59.814449310302699</v>
      </c>
      <c r="N56" s="51">
        <v>51.605220794677699</v>
      </c>
      <c r="Q56" s="52">
        <f t="shared" si="5"/>
        <v>105.01479403177871</v>
      </c>
      <c r="R56" s="1">
        <f t="shared" si="6"/>
        <v>12</v>
      </c>
      <c r="S56" s="52">
        <f t="shared" si="7"/>
        <v>69.945355876991499</v>
      </c>
      <c r="T56" s="54">
        <f t="shared" si="3"/>
        <v>39.574583437642239</v>
      </c>
      <c r="U56" s="52">
        <f t="shared" si="4"/>
        <v>20.191485022072609</v>
      </c>
      <c r="AI56" s="1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57BE-D2B8-4343-8568-03380B4FFF10}">
  <dimension ref="A2:S137"/>
  <sheetViews>
    <sheetView topLeftCell="A2" workbookViewId="0">
      <selection activeCell="P14" sqref="P14"/>
    </sheetView>
  </sheetViews>
  <sheetFormatPr baseColWidth="10" defaultRowHeight="15" x14ac:dyDescent="0.25"/>
  <cols>
    <col min="1" max="1" width="11.42578125" style="5"/>
    <col min="2" max="2" width="11.42578125" style="17"/>
    <col min="3" max="3" width="11.42578125" style="29"/>
    <col min="4" max="4" width="11.42578125" style="30"/>
    <col min="5" max="5" width="11.42578125" style="31"/>
    <col min="6" max="6" width="11.42578125" style="30"/>
    <col min="7" max="16384" width="11.42578125" style="5"/>
  </cols>
  <sheetData>
    <row r="2" spans="2:6" ht="15.75" thickBot="1" x14ac:dyDescent="0.3"/>
    <row r="3" spans="2:6" ht="15.75" thickBot="1" x14ac:dyDescent="0.3">
      <c r="C3" s="32" t="s">
        <v>26</v>
      </c>
      <c r="D3" s="33"/>
      <c r="E3" s="33" t="s">
        <v>27</v>
      </c>
      <c r="F3" s="34"/>
    </row>
    <row r="4" spans="2:6" ht="15.75" thickBot="1" x14ac:dyDescent="0.3">
      <c r="B4" s="9" t="s">
        <v>22</v>
      </c>
      <c r="C4" s="35" t="s">
        <v>21</v>
      </c>
      <c r="D4" s="36" t="s">
        <v>3</v>
      </c>
      <c r="E4" s="36" t="s">
        <v>21</v>
      </c>
      <c r="F4" s="37" t="s">
        <v>23</v>
      </c>
    </row>
    <row r="5" spans="2:6" x14ac:dyDescent="0.25">
      <c r="B5" s="17">
        <f>'140 NaCl vs 115 KCl'!B5</f>
        <v>-150</v>
      </c>
      <c r="C5" s="29">
        <f>'140 NaCl vs 115 KCl'!T5</f>
        <v>-113.94754447936994</v>
      </c>
      <c r="D5" s="30">
        <f>'140 NaCl vs 115 KCl'!W5</f>
        <v>34.330182357461617</v>
      </c>
      <c r="E5" s="31">
        <f>'140 NaCl vs 115 KCl + 0.5 Glu'!Q5</f>
        <v>-532.88519159952671</v>
      </c>
      <c r="F5" s="30">
        <f>'140 NaCl vs 115 KCl + 0.5 Glu'!T5</f>
        <v>145.17615247208451</v>
      </c>
    </row>
    <row r="6" spans="2:6" x14ac:dyDescent="0.25">
      <c r="B6" s="17">
        <f>'140 NaCl vs 115 KCl'!B6</f>
        <v>-145</v>
      </c>
      <c r="C6" s="29">
        <f>'140 NaCl vs 115 KCl'!T6</f>
        <v>-107.83589108784976</v>
      </c>
      <c r="D6" s="30">
        <f>'140 NaCl vs 115 KCl'!W6</f>
        <v>33.64990610875887</v>
      </c>
      <c r="E6" s="31">
        <f>'140 NaCl vs 115 KCl + 0.5 Glu'!Q6</f>
        <v>-495.68681081135941</v>
      </c>
      <c r="F6" s="30">
        <f>'140 NaCl vs 115 KCl + 0.5 Glu'!T6</f>
        <v>139.54407799832768</v>
      </c>
    </row>
    <row r="7" spans="2:6" x14ac:dyDescent="0.25">
      <c r="B7" s="17">
        <f>'140 NaCl vs 115 KCl'!B7</f>
        <v>-140</v>
      </c>
      <c r="C7" s="29">
        <f>'140 NaCl vs 115 KCl'!T7</f>
        <v>-96.074416732787938</v>
      </c>
      <c r="D7" s="30">
        <f>'140 NaCl vs 115 KCl'!W7</f>
        <v>30.285307072740682</v>
      </c>
      <c r="E7" s="31">
        <f>'140 NaCl vs 115 KCl + 0.5 Glu'!Q7</f>
        <v>-450.26648712158072</v>
      </c>
      <c r="F7" s="30">
        <f>'140 NaCl vs 115 KCl + 0.5 Glu'!T7</f>
        <v>129.58635814144088</v>
      </c>
    </row>
    <row r="8" spans="2:6" x14ac:dyDescent="0.25">
      <c r="B8" s="17">
        <f>'140 NaCl vs 115 KCl'!B8</f>
        <v>-135</v>
      </c>
      <c r="C8" s="29">
        <f>'140 NaCl vs 115 KCl'!T8</f>
        <v>-94.360345840453945</v>
      </c>
      <c r="D8" s="30">
        <f>'140 NaCl vs 115 KCl'!W8</f>
        <v>29.35197555523542</v>
      </c>
      <c r="E8" s="31">
        <f>'140 NaCl vs 115 KCl + 0.5 Glu'!Q8</f>
        <v>-416.26609547932867</v>
      </c>
      <c r="F8" s="30">
        <f>'140 NaCl vs 115 KCl + 0.5 Glu'!T8</f>
        <v>119.06963121448827</v>
      </c>
    </row>
    <row r="9" spans="2:6" x14ac:dyDescent="0.25">
      <c r="B9" s="17">
        <f>'140 NaCl vs 115 KCl'!B9</f>
        <v>-130</v>
      </c>
      <c r="C9" s="29">
        <f>'140 NaCl vs 115 KCl'!T9</f>
        <v>-88.478592046101738</v>
      </c>
      <c r="D9" s="30">
        <f>'140 NaCl vs 115 KCl'!W9</f>
        <v>27.383775927044375</v>
      </c>
      <c r="E9" s="31">
        <f>'140 NaCl vs 115 KCl + 0.5 Glu'!Q9</f>
        <v>-385.2665964762362</v>
      </c>
      <c r="F9" s="30">
        <f>'140 NaCl vs 115 KCl + 0.5 Glu'!T9</f>
        <v>112.90729864121971</v>
      </c>
    </row>
    <row r="10" spans="2:6" x14ac:dyDescent="0.25">
      <c r="B10" s="17">
        <f>'140 NaCl vs 115 KCl'!B10</f>
        <v>-125</v>
      </c>
      <c r="C10" s="29">
        <f>'140 NaCl vs 115 KCl'!T10</f>
        <v>-83.033239364623896</v>
      </c>
      <c r="D10" s="30">
        <f>'140 NaCl vs 115 KCl'!W10</f>
        <v>25.87788136281991</v>
      </c>
      <c r="E10" s="31">
        <f>'140 NaCl vs 115 KCl + 0.5 Glu'!Q10</f>
        <v>-347.66767120361254</v>
      </c>
      <c r="F10" s="30">
        <f>'140 NaCl vs 115 KCl + 0.5 Glu'!T10</f>
        <v>103.05437181102793</v>
      </c>
    </row>
    <row r="11" spans="2:6" x14ac:dyDescent="0.25">
      <c r="B11" s="17">
        <f>'140 NaCl vs 115 KCl'!B11</f>
        <v>-120</v>
      </c>
      <c r="C11" s="29">
        <f>'140 NaCl vs 115 KCl'!T11</f>
        <v>-75.308223851521717</v>
      </c>
      <c r="D11" s="30">
        <f>'140 NaCl vs 115 KCl'!W11</f>
        <v>25.141870204774129</v>
      </c>
      <c r="E11" s="31">
        <f>'140 NaCl vs 115 KCl + 0.5 Glu'!Q11</f>
        <v>-311.69889132181731</v>
      </c>
      <c r="F11" s="30">
        <f>'140 NaCl vs 115 KCl + 0.5 Glu'!T11</f>
        <v>96.748080293510682</v>
      </c>
    </row>
    <row r="12" spans="2:6" x14ac:dyDescent="0.25">
      <c r="B12" s="17">
        <f>'140 NaCl vs 115 KCl'!B12</f>
        <v>-115</v>
      </c>
      <c r="C12" s="29">
        <f>'140 NaCl vs 115 KCl'!T12</f>
        <v>-71.688838831583567</v>
      </c>
      <c r="D12" s="30">
        <f>'140 NaCl vs 115 KCl'!W12</f>
        <v>23.743995230514773</v>
      </c>
      <c r="E12" s="31">
        <f>'140 NaCl vs 115 KCl + 0.5 Glu'!Q12</f>
        <v>-287.62433751424089</v>
      </c>
      <c r="F12" s="30">
        <f>'140 NaCl vs 115 KCl + 0.5 Glu'!T12</f>
        <v>90.426971387529093</v>
      </c>
    </row>
    <row r="13" spans="2:6" x14ac:dyDescent="0.25">
      <c r="B13" s="17">
        <f>'140 NaCl vs 115 KCl'!B13</f>
        <v>-110</v>
      </c>
      <c r="C13" s="29">
        <f>'140 NaCl vs 115 KCl'!T13</f>
        <v>-67.210893376668238</v>
      </c>
      <c r="D13" s="30">
        <f>'140 NaCl vs 115 KCl'!W13</f>
        <v>22.586872856169553</v>
      </c>
      <c r="E13" s="31">
        <f>'140 NaCl vs 115 KCl + 0.5 Glu'!Q13</f>
        <v>-265.50036621093687</v>
      </c>
      <c r="F13" s="30">
        <f>'140 NaCl vs 115 KCl + 0.5 Glu'!T13</f>
        <v>83.644302770147405</v>
      </c>
    </row>
    <row r="14" spans="2:6" x14ac:dyDescent="0.25">
      <c r="B14" s="17">
        <f>'140 NaCl vs 115 KCl'!B14</f>
        <v>-105</v>
      </c>
      <c r="C14" s="29">
        <f>'140 NaCl vs 115 KCl'!T14</f>
        <v>-64.403276189168224</v>
      </c>
      <c r="D14" s="30">
        <f>'140 NaCl vs 115 KCl'!W14</f>
        <v>21.673593281313977</v>
      </c>
      <c r="E14" s="31">
        <f>'140 NaCl vs 115 KCl + 0.5 Glu'!Q14</f>
        <v>-243.37130991617778</v>
      </c>
      <c r="F14" s="30">
        <f>'140 NaCl vs 115 KCl + 0.5 Glu'!T14</f>
        <v>75.315801812707392</v>
      </c>
    </row>
    <row r="15" spans="2:6" x14ac:dyDescent="0.25">
      <c r="B15" s="17">
        <f>'140 NaCl vs 115 KCl'!B15</f>
        <v>-100</v>
      </c>
      <c r="C15" s="29">
        <f>'140 NaCl vs 115 KCl'!T15</f>
        <v>-63.638301976521753</v>
      </c>
      <c r="D15" s="30">
        <f>'140 NaCl vs 115 KCl'!W15</f>
        <v>20.29075329013974</v>
      </c>
      <c r="E15" s="31">
        <f>'140 NaCl vs 115 KCl + 0.5 Glu'!Q15</f>
        <v>-223.74850813547712</v>
      </c>
      <c r="F15" s="30">
        <f>'140 NaCl vs 115 KCl + 0.5 Glu'!T15</f>
        <v>69.661922187691815</v>
      </c>
    </row>
    <row r="16" spans="2:6" x14ac:dyDescent="0.25">
      <c r="B16" s="17">
        <f>'140 NaCl vs 115 KCl'!B16</f>
        <v>-95</v>
      </c>
      <c r="C16" s="29">
        <f>'140 NaCl vs 115 KCl'!T16</f>
        <v>-56.194048055012949</v>
      </c>
      <c r="D16" s="30">
        <f>'140 NaCl vs 115 KCl'!W16</f>
        <v>18.31152798930394</v>
      </c>
      <c r="E16" s="31">
        <f>'140 NaCl vs 115 KCl + 0.5 Glu'!Q16</f>
        <v>-204.56821346282899</v>
      </c>
      <c r="F16" s="30">
        <f>'140 NaCl vs 115 KCl + 0.5 Glu'!T16</f>
        <v>63.995549442720375</v>
      </c>
    </row>
    <row r="17" spans="2:10" x14ac:dyDescent="0.25">
      <c r="B17" s="17">
        <f>'140 NaCl vs 115 KCl'!B17</f>
        <v>-90</v>
      </c>
      <c r="C17" s="29">
        <f>'140 NaCl vs 115 KCl'!T17</f>
        <v>-50.19836184183751</v>
      </c>
      <c r="D17" s="30">
        <f>'140 NaCl vs 115 KCl'!W17</f>
        <v>16.533324975471164</v>
      </c>
      <c r="E17" s="31">
        <f>'140 NaCl vs 115 KCl + 0.5 Glu'!Q17</f>
        <v>-187.73141384124699</v>
      </c>
      <c r="F17" s="30">
        <f>'140 NaCl vs 115 KCl + 0.5 Glu'!T17</f>
        <v>59.263666811058116</v>
      </c>
    </row>
    <row r="18" spans="2:10" x14ac:dyDescent="0.25">
      <c r="B18" s="17">
        <f>'140 NaCl vs 115 KCl'!B18</f>
        <v>-85</v>
      </c>
      <c r="C18" s="29">
        <f>'140 NaCl vs 115 KCl'!T18</f>
        <v>-48.46394621531163</v>
      </c>
      <c r="D18" s="30">
        <f>'140 NaCl vs 115 KCl'!W18</f>
        <v>16.681968690470402</v>
      </c>
      <c r="E18" s="31">
        <f>'140 NaCl vs 115 KCl + 0.5 Glu'!Q18</f>
        <v>-174.36852868397966</v>
      </c>
      <c r="F18" s="30">
        <f>'140 NaCl vs 115 KCl + 0.5 Glu'!T18</f>
        <v>55.599964844962017</v>
      </c>
    </row>
    <row r="19" spans="2:10" x14ac:dyDescent="0.25">
      <c r="B19" s="17">
        <f>'140 NaCl vs 115 KCl'!B19</f>
        <v>-80</v>
      </c>
      <c r="C19" s="29">
        <f>'140 NaCl vs 115 KCl'!T19</f>
        <v>-47.114052009582466</v>
      </c>
      <c r="D19" s="30">
        <f>'140 NaCl vs 115 KCl'!W19</f>
        <v>16.023056538885733</v>
      </c>
      <c r="E19" s="31">
        <f>'140 NaCl vs 115 KCl + 0.5 Glu'!Q19</f>
        <v>-158.66469287872266</v>
      </c>
      <c r="F19" s="30">
        <f>'140 NaCl vs 115 KCl + 0.5 Glu'!T19</f>
        <v>50.428227331183244</v>
      </c>
    </row>
    <row r="20" spans="2:10" x14ac:dyDescent="0.25">
      <c r="B20" s="17">
        <f>'140 NaCl vs 115 KCl'!B20</f>
        <v>-75</v>
      </c>
      <c r="C20" s="29">
        <f>'140 NaCl vs 115 KCl'!T20</f>
        <v>-43.98803469340001</v>
      </c>
      <c r="D20" s="30">
        <f>'140 NaCl vs 115 KCl'!W20</f>
        <v>14.409862065341652</v>
      </c>
      <c r="E20" s="31">
        <f>'140 NaCl vs 115 KCl + 0.5 Glu'!Q20</f>
        <v>-144.4307858149206</v>
      </c>
      <c r="F20" s="30">
        <f>'140 NaCl vs 115 KCl + 0.5 Glu'!T20</f>
        <v>44.208282214938009</v>
      </c>
    </row>
    <row r="21" spans="2:10" x14ac:dyDescent="0.25">
      <c r="B21" s="17">
        <f>'140 NaCl vs 115 KCl'!B21</f>
        <v>-70</v>
      </c>
      <c r="C21" s="29">
        <f>'140 NaCl vs 115 KCl'!T21</f>
        <v>-39.943438784281355</v>
      </c>
      <c r="D21" s="30">
        <f>'140 NaCl vs 115 KCl'!W21</f>
        <v>14.25362567986382</v>
      </c>
      <c r="E21" s="31">
        <f>'140 NaCl vs 115 KCl + 0.5 Glu'!Q21</f>
        <v>-128.95583200454675</v>
      </c>
      <c r="F21" s="30">
        <f>'140 NaCl vs 115 KCl + 0.5 Glu'!T21</f>
        <v>38.477141539892727</v>
      </c>
    </row>
    <row r="22" spans="2:10" x14ac:dyDescent="0.25">
      <c r="B22" s="17">
        <f>'140 NaCl vs 115 KCl'!B22</f>
        <v>-65</v>
      </c>
      <c r="C22" s="29">
        <f>'140 NaCl vs 115 KCl'!T22</f>
        <v>-36.846921920776317</v>
      </c>
      <c r="D22" s="30">
        <f>'140 NaCl vs 115 KCl'!W22</f>
        <v>12.47444944134592</v>
      </c>
      <c r="E22" s="31">
        <f>'140 NaCl vs 115 KCl + 0.5 Glu'!Q22</f>
        <v>-117.40492868423426</v>
      </c>
      <c r="F22" s="30">
        <f>'140 NaCl vs 115 KCl + 0.5 Glu'!T22</f>
        <v>35.762160663909995</v>
      </c>
    </row>
    <row r="23" spans="2:10" x14ac:dyDescent="0.25">
      <c r="B23" s="17">
        <f>'140 NaCl vs 115 KCl'!B23</f>
        <v>-60</v>
      </c>
      <c r="C23" s="29">
        <f>'140 NaCl vs 115 KCl'!T23</f>
        <v>-34.908038520812937</v>
      </c>
      <c r="D23" s="30">
        <f>'140 NaCl vs 115 KCl'!W23</f>
        <v>11.887542573312246</v>
      </c>
      <c r="E23" s="31">
        <f>'140 NaCl vs 115 KCl + 0.5 Glu'!Q23</f>
        <v>-104.57101742426532</v>
      </c>
      <c r="F23" s="30">
        <f>'140 NaCl vs 115 KCl + 0.5 Glu'!T23</f>
        <v>31.774867215566118</v>
      </c>
    </row>
    <row r="24" spans="2:10" x14ac:dyDescent="0.25">
      <c r="B24" s="17">
        <f>'140 NaCl vs 115 KCl'!B24</f>
        <v>-55</v>
      </c>
      <c r="C24" s="29">
        <f>'140 NaCl vs 115 KCl'!T24</f>
        <v>-30.987547365824337</v>
      </c>
      <c r="D24" s="30">
        <f>'140 NaCl vs 115 KCl'!W24</f>
        <v>10.51531348692748</v>
      </c>
      <c r="E24" s="31">
        <f>'140 NaCl vs 115 KCl + 0.5 Glu'!Q24</f>
        <v>-93.828831195831114</v>
      </c>
      <c r="F24" s="30">
        <f>'140 NaCl vs 115 KCl + 0.5 Glu'!T24</f>
        <v>28.707448191092027</v>
      </c>
    </row>
    <row r="25" spans="2:10" x14ac:dyDescent="0.25">
      <c r="B25" s="17">
        <f>'140 NaCl vs 115 KCl'!B25</f>
        <v>-50</v>
      </c>
      <c r="C25" s="29">
        <f>'140 NaCl vs 115 KCl'!T25</f>
        <v>-29.228717740376741</v>
      </c>
      <c r="D25" s="30">
        <f>'140 NaCl vs 115 KCl'!W25</f>
        <v>10.258478545211824</v>
      </c>
      <c r="E25" s="31">
        <f>'140 NaCl vs 115 KCl + 0.5 Glu'!Q25</f>
        <v>-84.492995738982998</v>
      </c>
      <c r="F25" s="30">
        <f>'140 NaCl vs 115 KCl + 0.5 Glu'!T25</f>
        <v>25.292912261553454</v>
      </c>
    </row>
    <row r="26" spans="2:10" x14ac:dyDescent="0.25">
      <c r="B26" s="17">
        <f>'140 NaCl vs 115 KCl'!B26</f>
        <v>-45</v>
      </c>
      <c r="C26" s="29">
        <f>'140 NaCl vs 115 KCl'!T26</f>
        <v>-24.282835737864126</v>
      </c>
      <c r="D26" s="30">
        <f>'140 NaCl vs 115 KCl'!W26</f>
        <v>9.1262087320066687</v>
      </c>
      <c r="E26" s="31">
        <f>'140 NaCl vs 115 KCl + 0.5 Glu'!Q26</f>
        <v>-75.494124968846521</v>
      </c>
      <c r="F26" s="30">
        <f>'140 NaCl vs 115 KCl + 0.5 Glu'!T26</f>
        <v>24.295999554073358</v>
      </c>
      <c r="H26" s="11" t="s">
        <v>24</v>
      </c>
      <c r="I26" s="12"/>
      <c r="J26" s="13"/>
    </row>
    <row r="27" spans="2:10" x14ac:dyDescent="0.25">
      <c r="B27" s="17">
        <f>'140 NaCl vs 115 KCl'!B27</f>
        <v>-40</v>
      </c>
      <c r="C27" s="29">
        <f>'140 NaCl vs 115 KCl'!T27</f>
        <v>-23.426308981577513</v>
      </c>
      <c r="D27" s="30">
        <f>'140 NaCl vs 115 KCl'!W27</f>
        <v>7.6009104001080559</v>
      </c>
      <c r="E27" s="31">
        <f>'140 NaCl vs 115 KCl + 0.5 Glu'!Q27</f>
        <v>-64.42896072069793</v>
      </c>
      <c r="F27" s="30">
        <f>'140 NaCl vs 115 KCl + 0.5 Glu'!T27</f>
        <v>20.65667541850484</v>
      </c>
      <c r="H27" s="14" t="s">
        <v>25</v>
      </c>
      <c r="I27" s="15"/>
      <c r="J27" s="16"/>
    </row>
    <row r="28" spans="2:10" x14ac:dyDescent="0.25">
      <c r="B28" s="17">
        <f>'140 NaCl vs 115 KCl'!B28</f>
        <v>-35</v>
      </c>
      <c r="C28" s="29">
        <f>'140 NaCl vs 115 KCl'!T28</f>
        <v>-19.856769688924125</v>
      </c>
      <c r="D28" s="30">
        <f>'140 NaCl vs 115 KCl'!W28</f>
        <v>7.5463629323777948</v>
      </c>
      <c r="E28" s="31">
        <f>'140 NaCl vs 115 KCl + 0.5 Glu'!Q28</f>
        <v>-56.620275457699989</v>
      </c>
      <c r="F28" s="30">
        <f>'140 NaCl vs 115 KCl + 0.5 Glu'!T28</f>
        <v>18.608534736953981</v>
      </c>
    </row>
    <row r="29" spans="2:10" x14ac:dyDescent="0.25">
      <c r="B29" s="17">
        <f>'140 NaCl vs 115 KCl'!B29</f>
        <v>-30</v>
      </c>
      <c r="C29" s="29">
        <f>'140 NaCl vs 115 KCl'!T29</f>
        <v>-17.8721101125081</v>
      </c>
      <c r="D29" s="30">
        <f>'140 NaCl vs 115 KCl'!W29</f>
        <v>6.4066460734162254</v>
      </c>
      <c r="E29" s="31">
        <f>'140 NaCl vs 115 KCl + 0.5 Glu'!Q29</f>
        <v>-48.304236650466841</v>
      </c>
      <c r="F29" s="30">
        <f>'140 NaCl vs 115 KCl + 0.5 Glu'!T29</f>
        <v>15.48333778602994</v>
      </c>
    </row>
    <row r="30" spans="2:10" x14ac:dyDescent="0.25">
      <c r="B30" s="17">
        <f>'140 NaCl vs 115 KCl'!B30</f>
        <v>-25</v>
      </c>
      <c r="C30" s="29">
        <f>'140 NaCl vs 115 KCl'!T30</f>
        <v>-14.569090938568094</v>
      </c>
      <c r="D30" s="30">
        <f>'140 NaCl vs 115 KCl'!W30</f>
        <v>4.902831363939705</v>
      </c>
      <c r="E30" s="31">
        <f>'140 NaCl vs 115 KCl + 0.5 Glu'!Q30</f>
        <v>-40.843960563341703</v>
      </c>
      <c r="F30" s="30">
        <f>'140 NaCl vs 115 KCl + 0.5 Glu'!T30</f>
        <v>14.069017982636542</v>
      </c>
    </row>
    <row r="31" spans="2:10" x14ac:dyDescent="0.25">
      <c r="B31" s="17">
        <f>'140 NaCl vs 115 KCl'!B31</f>
        <v>-20</v>
      </c>
      <c r="C31" s="29">
        <f>'140 NaCl vs 115 KCl'!T31</f>
        <v>-11.080932041009248</v>
      </c>
      <c r="D31" s="30">
        <f>'140 NaCl vs 115 KCl'!W31</f>
        <v>3.940349087390782</v>
      </c>
      <c r="E31" s="31">
        <f>'140 NaCl vs 115 KCl + 0.5 Glu'!Q31</f>
        <v>-32.337186341484347</v>
      </c>
      <c r="F31" s="30">
        <f>'140 NaCl vs 115 KCl + 0.5 Glu'!T31</f>
        <v>11.682095255850024</v>
      </c>
    </row>
    <row r="32" spans="2:10" x14ac:dyDescent="0.25">
      <c r="B32" s="17">
        <f>'140 NaCl vs 115 KCl'!B32</f>
        <v>-15</v>
      </c>
      <c r="C32" s="29">
        <f>'140 NaCl vs 115 KCl'!T32</f>
        <v>-8.7524408777554736</v>
      </c>
      <c r="D32" s="30">
        <f>'140 NaCl vs 115 KCl'!W32</f>
        <v>3.1162873607106159</v>
      </c>
      <c r="E32" s="31">
        <f>'140 NaCl vs 115 KCl + 0.5 Glu'!Q32</f>
        <v>-26.733396202325778</v>
      </c>
      <c r="F32" s="30">
        <f>'140 NaCl vs 115 KCl + 0.5 Glu'!T32</f>
        <v>10.972238549533641</v>
      </c>
    </row>
    <row r="33" spans="2:6" x14ac:dyDescent="0.25">
      <c r="B33" s="17">
        <f>'140 NaCl vs 115 KCl'!B33</f>
        <v>-10</v>
      </c>
      <c r="C33" s="29">
        <f>'140 NaCl vs 115 KCl'!T33</f>
        <v>-4.547118854522699</v>
      </c>
      <c r="D33" s="30">
        <f>'140 NaCl vs 115 KCl'!W33</f>
        <v>2.0678059007655114</v>
      </c>
      <c r="E33" s="31">
        <f>'140 NaCl vs 115 KCl + 0.5 Glu'!Q33</f>
        <v>-19.887286831935207</v>
      </c>
      <c r="F33" s="30">
        <f>'140 NaCl vs 115 KCl + 0.5 Glu'!T33</f>
        <v>8.8161500691118651</v>
      </c>
    </row>
    <row r="34" spans="2:6" x14ac:dyDescent="0.25">
      <c r="B34" s="17">
        <f>'140 NaCl vs 115 KCl'!B34</f>
        <v>-5</v>
      </c>
      <c r="C34" s="29">
        <f>'140 NaCl vs 115 KCl'!T34</f>
        <v>-1.5889483988285005</v>
      </c>
      <c r="D34" s="30">
        <f>'140 NaCl vs 115 KCl'!W34</f>
        <v>3.0832853878352457</v>
      </c>
      <c r="E34" s="31">
        <f>'140 NaCl vs 115 KCl + 0.5 Glu'!Q34</f>
        <v>-13.951618174711818</v>
      </c>
      <c r="F34" s="30">
        <f>'140 NaCl vs 115 KCl + 0.5 Glu'!T34</f>
        <v>8.0514634140280386</v>
      </c>
    </row>
    <row r="35" spans="2:6" x14ac:dyDescent="0.25">
      <c r="B35" s="17">
        <f>'140 NaCl vs 115 KCl'!B35</f>
        <v>0</v>
      </c>
      <c r="C35" s="29">
        <f>'140 NaCl vs 115 KCl'!T35</f>
        <v>1.776123082637787</v>
      </c>
      <c r="D35" s="30">
        <f>'140 NaCl vs 115 KCl'!W35</f>
        <v>3.6759716810975283</v>
      </c>
      <c r="E35" s="31">
        <f>'140 NaCl vs 115 KCl + 0.5 Glu'!Q35</f>
        <v>-7.8455599745114455</v>
      </c>
      <c r="F35" s="30">
        <f>'140 NaCl vs 115 KCl + 0.5 Glu'!T35</f>
        <v>8.0421257888820996</v>
      </c>
    </row>
    <row r="36" spans="2:6" x14ac:dyDescent="0.25">
      <c r="B36" s="17">
        <f>'140 NaCl vs 115 KCl'!B36</f>
        <v>5</v>
      </c>
      <c r="C36" s="29">
        <f>'140 NaCl vs 115 KCl'!T36</f>
        <v>5.5491127382963885</v>
      </c>
      <c r="D36" s="30">
        <f>'140 NaCl vs 115 KCl'!W36</f>
        <v>4.3090447103442608</v>
      </c>
      <c r="E36" s="31">
        <f>'140 NaCl vs 115 KCl + 0.5 Glu'!Q36</f>
        <v>0.44377680371207012</v>
      </c>
      <c r="F36" s="30">
        <f>'140 NaCl vs 115 KCl + 0.5 Glu'!T36</f>
        <v>11.154390607004574</v>
      </c>
    </row>
    <row r="37" spans="2:6" x14ac:dyDescent="0.25">
      <c r="B37" s="17">
        <f>'140 NaCl vs 115 KCl'!B37</f>
        <v>10</v>
      </c>
      <c r="C37" s="29">
        <f>'140 NaCl vs 115 KCl'!T37</f>
        <v>8.4381101116537938</v>
      </c>
      <c r="D37" s="30">
        <f>'140 NaCl vs 115 KCl'!W37</f>
        <v>6.6113175481033402</v>
      </c>
      <c r="E37" s="31">
        <f>'140 NaCl vs 115 KCl + 0.5 Glu'!Q37</f>
        <v>4.6348572423060794</v>
      </c>
      <c r="F37" s="30">
        <f>'140 NaCl vs 115 KCl + 0.5 Glu'!T37</f>
        <v>11.497295992819895</v>
      </c>
    </row>
    <row r="38" spans="2:6" x14ac:dyDescent="0.25">
      <c r="B38" s="17">
        <f>'140 NaCl vs 115 KCl'!B38</f>
        <v>15</v>
      </c>
      <c r="C38" s="29">
        <f>'140 NaCl vs 115 KCl'!T38</f>
        <v>13.268025112152072</v>
      </c>
      <c r="D38" s="30">
        <f>'140 NaCl vs 115 KCl'!W38</f>
        <v>7.2316870024721034</v>
      </c>
      <c r="E38" s="31">
        <f>'140 NaCl vs 115 KCl + 0.5 Glu'!Q38</f>
        <v>11.693318366383508</v>
      </c>
      <c r="F38" s="30">
        <f>'140 NaCl vs 115 KCl + 0.5 Glu'!T38</f>
        <v>15.322159136384681</v>
      </c>
    </row>
    <row r="39" spans="2:6" x14ac:dyDescent="0.25">
      <c r="B39" s="17">
        <f>'140 NaCl vs 115 KCl'!B39</f>
        <v>20</v>
      </c>
      <c r="C39" s="29">
        <f>'140 NaCl vs 115 KCl'!T39</f>
        <v>16.999307572841619</v>
      </c>
      <c r="D39" s="30">
        <f>'140 NaCl vs 115 KCl'!W39</f>
        <v>10.049852504903241</v>
      </c>
      <c r="E39" s="31">
        <f>'140 NaCl vs 115 KCl + 0.5 Glu'!Q39</f>
        <v>19.527434478203428</v>
      </c>
      <c r="F39" s="30">
        <f>'140 NaCl vs 115 KCl + 0.5 Glu'!T39</f>
        <v>18.316161570348928</v>
      </c>
    </row>
    <row r="40" spans="2:6" x14ac:dyDescent="0.25">
      <c r="B40" s="17">
        <f>'140 NaCl vs 115 KCl'!B40</f>
        <v>25</v>
      </c>
      <c r="C40" s="29">
        <f>'140 NaCl vs 115 KCl'!T40</f>
        <v>21.709187047680182</v>
      </c>
      <c r="D40" s="30">
        <f>'140 NaCl vs 115 KCl'!W40</f>
        <v>11.166552437815946</v>
      </c>
      <c r="E40" s="31">
        <f>'140 NaCl vs 115 KCl + 0.5 Glu'!Q40</f>
        <v>24.450936719775168</v>
      </c>
      <c r="F40" s="30">
        <f>'140 NaCl vs 115 KCl + 0.5 Glu'!T40</f>
        <v>19.936996254690008</v>
      </c>
    </row>
    <row r="41" spans="2:6" x14ac:dyDescent="0.25">
      <c r="B41" s="17">
        <f>'140 NaCl vs 115 KCl'!B41</f>
        <v>30</v>
      </c>
      <c r="C41" s="29">
        <f>'140 NaCl vs 115 KCl'!T41</f>
        <v>25.454710880915279</v>
      </c>
      <c r="D41" s="30">
        <f>'140 NaCl vs 115 KCl'!W41</f>
        <v>13.339291935129104</v>
      </c>
      <c r="E41" s="31">
        <f>'140 NaCl vs 115 KCl + 0.5 Glu'!Q41</f>
        <v>30.668893000731828</v>
      </c>
      <c r="F41" s="30">
        <f>'140 NaCl vs 115 KCl + 0.5 Glu'!T41</f>
        <v>22.558462334439728</v>
      </c>
    </row>
    <row r="42" spans="2:6" x14ac:dyDescent="0.25">
      <c r="B42" s="17">
        <f>'140 NaCl vs 115 KCl'!B42</f>
        <v>35</v>
      </c>
      <c r="C42" s="29">
        <f>'140 NaCl vs 115 KCl'!T42</f>
        <v>29.52473848660782</v>
      </c>
      <c r="D42" s="30">
        <f>'140 NaCl vs 115 KCl'!W42</f>
        <v>14.931145551027718</v>
      </c>
      <c r="E42" s="31">
        <f>'140 NaCl vs 115 KCl + 0.5 Glu'!Q42</f>
        <v>35.579679648081424</v>
      </c>
      <c r="F42" s="30">
        <f>'140 NaCl vs 115 KCl + 0.5 Glu'!T42</f>
        <v>25.624410178868068</v>
      </c>
    </row>
    <row r="43" spans="2:6" x14ac:dyDescent="0.25">
      <c r="B43" s="17">
        <f>'140 NaCl vs 115 KCl'!B43</f>
        <v>40</v>
      </c>
      <c r="C43" s="29">
        <f>'140 NaCl vs 115 KCl'!T43</f>
        <v>36.838784120480184</v>
      </c>
      <c r="D43" s="30">
        <f>'140 NaCl vs 115 KCl'!W43</f>
        <v>16.725686991307953</v>
      </c>
      <c r="E43" s="31">
        <f>'140 NaCl vs 115 KCl + 0.5 Glu'!Q43</f>
        <v>43.401080171267161</v>
      </c>
      <c r="F43" s="30">
        <f>'140 NaCl vs 115 KCl + 0.5 Glu'!T43</f>
        <v>28.998442481809555</v>
      </c>
    </row>
    <row r="44" spans="2:6" x14ac:dyDescent="0.25">
      <c r="B44" s="17">
        <f>'140 NaCl vs 115 KCl'!B44</f>
        <v>45</v>
      </c>
      <c r="C44" s="29">
        <f>'140 NaCl vs 115 KCl'!T44</f>
        <v>42.626951249440474</v>
      </c>
      <c r="D44" s="30">
        <f>'140 NaCl vs 115 KCl'!W44</f>
        <v>18.578175000856842</v>
      </c>
      <c r="E44" s="31">
        <f>'140 NaCl vs 115 KCl + 0.5 Glu'!Q44</f>
        <v>49.615221341450955</v>
      </c>
      <c r="F44" s="30">
        <f>'140 NaCl vs 115 KCl + 0.5 Glu'!T44</f>
        <v>35.514405816786471</v>
      </c>
    </row>
    <row r="45" spans="2:6" x14ac:dyDescent="0.25">
      <c r="B45" s="17">
        <f>'140 NaCl vs 115 KCl'!B45</f>
        <v>50</v>
      </c>
      <c r="C45" s="29">
        <f>'140 NaCl vs 115 KCl'!T45</f>
        <v>47.075396728391411</v>
      </c>
      <c r="D45" s="30">
        <f>'140 NaCl vs 115 KCl'!W45</f>
        <v>21.451412268543883</v>
      </c>
      <c r="E45" s="31">
        <f>'140 NaCl vs 115 KCl + 0.5 Glu'!Q45</f>
        <v>54.256436347961369</v>
      </c>
      <c r="F45" s="30">
        <f>'140 NaCl vs 115 KCl + 0.5 Glu'!T45</f>
        <v>38.479138875840277</v>
      </c>
    </row>
    <row r="46" spans="2:6" x14ac:dyDescent="0.25">
      <c r="B46" s="17">
        <f>'140 NaCl vs 115 KCl'!B46</f>
        <v>55</v>
      </c>
      <c r="C46" s="29">
        <f>'140 NaCl vs 115 KCl'!T46</f>
        <v>50.381467469533241</v>
      </c>
      <c r="D46" s="30">
        <f>'140 NaCl vs 115 KCl'!W46</f>
        <v>22.795180613017706</v>
      </c>
      <c r="E46" s="31">
        <f>'140 NaCl vs 115 KCl + 0.5 Glu'!Q46</f>
        <v>61.327613433202053</v>
      </c>
      <c r="F46" s="30">
        <f>'140 NaCl vs 115 KCl + 0.5 Glu'!T46</f>
        <v>40.539697640770157</v>
      </c>
    </row>
    <row r="47" spans="2:6" x14ac:dyDescent="0.25">
      <c r="B47" s="17">
        <f>'140 NaCl vs 115 KCl'!B47</f>
        <v>60</v>
      </c>
      <c r="C47" s="29">
        <f>'140 NaCl vs 115 KCl'!T47</f>
        <v>57.422889486948613</v>
      </c>
      <c r="D47" s="30">
        <f>'140 NaCl vs 115 KCl'!W47</f>
        <v>23.933830266709364</v>
      </c>
      <c r="E47" s="31">
        <f>'140 NaCl vs 115 KCl + 0.5 Glu'!Q47</f>
        <v>70.598599036534509</v>
      </c>
      <c r="F47" s="30">
        <f>'140 NaCl vs 115 KCl + 0.5 Glu'!T47</f>
        <v>47.451605938024507</v>
      </c>
    </row>
    <row r="48" spans="2:6" x14ac:dyDescent="0.25">
      <c r="B48" s="17">
        <f>'140 NaCl vs 115 KCl'!B48</f>
        <v>65</v>
      </c>
      <c r="C48" s="29">
        <f>'140 NaCl vs 115 KCl'!T48</f>
        <v>61.919145584106403</v>
      </c>
      <c r="D48" s="30">
        <f>'140 NaCl vs 115 KCl'!W48</f>
        <v>22.694454072969222</v>
      </c>
      <c r="E48" s="31">
        <f>'140 NaCl vs 115 KCl + 0.5 Glu'!Q48</f>
        <v>76.278683106104452</v>
      </c>
      <c r="F48" s="30">
        <f>'140 NaCl vs 115 KCl + 0.5 Glu'!T48</f>
        <v>50.638826681281451</v>
      </c>
    </row>
    <row r="49" spans="1:19" x14ac:dyDescent="0.25">
      <c r="B49" s="17">
        <f>'140 NaCl vs 115 KCl'!B49</f>
        <v>70</v>
      </c>
      <c r="C49" s="29">
        <f>'140 NaCl vs 115 KCl'!T49</f>
        <v>68.993119907379096</v>
      </c>
      <c r="D49" s="30">
        <f>'140 NaCl vs 115 KCl'!W49</f>
        <v>23.968488844648633</v>
      </c>
      <c r="E49" s="31">
        <f>'140 NaCl vs 115 KCl + 0.5 Glu'!Q49</f>
        <v>80.729161898294933</v>
      </c>
      <c r="F49" s="30">
        <f>'140 NaCl vs 115 KCl + 0.5 Glu'!T49</f>
        <v>49.524726026994678</v>
      </c>
    </row>
    <row r="50" spans="1:19" x14ac:dyDescent="0.25">
      <c r="B50" s="17">
        <f>'140 NaCl vs 115 KCl'!B50</f>
        <v>75</v>
      </c>
      <c r="C50" s="29">
        <f>'140 NaCl vs 115 KCl'!T50</f>
        <v>73.616533072789423</v>
      </c>
      <c r="D50" s="30">
        <f>'140 NaCl vs 115 KCl'!W50</f>
        <v>26.295273603466754</v>
      </c>
      <c r="E50" s="31">
        <f>'140 NaCl vs 115 KCl + 0.5 Glu'!Q50</f>
        <v>83.508804798126064</v>
      </c>
      <c r="F50" s="30">
        <f>'140 NaCl vs 115 KCl + 0.5 Glu'!T50</f>
        <v>49.34725051921918</v>
      </c>
    </row>
    <row r="51" spans="1:19" x14ac:dyDescent="0.25">
      <c r="B51" s="17">
        <f>'140 NaCl vs 115 KCl'!B51</f>
        <v>80</v>
      </c>
      <c r="C51" s="29">
        <f>'140 NaCl vs 115 KCl'!T51</f>
        <v>71.409095160166359</v>
      </c>
      <c r="D51" s="30">
        <f>'140 NaCl vs 115 KCl'!W51</f>
        <v>24.049788823556096</v>
      </c>
      <c r="E51" s="31">
        <f>'140 NaCl vs 115 KCl + 0.5 Glu'!Q51</f>
        <v>87.928766409555877</v>
      </c>
      <c r="F51" s="30">
        <f>'140 NaCl vs 115 KCl + 0.5 Glu'!T51</f>
        <v>51.121873215568975</v>
      </c>
    </row>
    <row r="52" spans="1:19" x14ac:dyDescent="0.25">
      <c r="B52" s="17">
        <f>'140 NaCl vs 115 KCl'!B52</f>
        <v>85</v>
      </c>
      <c r="C52" s="29">
        <f>'140 NaCl vs 115 KCl'!T52</f>
        <v>78.034460004170583</v>
      </c>
      <c r="D52" s="30">
        <f>'140 NaCl vs 115 KCl'!W52</f>
        <v>24.725016617972745</v>
      </c>
      <c r="E52" s="31">
        <f>'140 NaCl vs 115 KCl + 0.5 Glu'!Q52</f>
        <v>91.644281546274627</v>
      </c>
      <c r="F52" s="30">
        <f>'140 NaCl vs 115 KCl + 0.5 Glu'!T52</f>
        <v>47.986524780771234</v>
      </c>
    </row>
    <row r="53" spans="1:19" x14ac:dyDescent="0.25">
      <c r="B53" s="17">
        <f>'140 NaCl vs 115 KCl'!B53</f>
        <v>90</v>
      </c>
      <c r="C53" s="29">
        <f>'140 NaCl vs 115 KCl'!T53</f>
        <v>83.91316261291486</v>
      </c>
      <c r="D53" s="30">
        <f>'140 NaCl vs 115 KCl'!W53</f>
        <v>24.584518026862131</v>
      </c>
      <c r="E53" s="31">
        <f>'140 NaCl vs 115 KCl + 0.5 Glu'!Q53</f>
        <v>93.045546690622743</v>
      </c>
      <c r="F53" s="30">
        <f>'140 NaCl vs 115 KCl + 0.5 Glu'!T53</f>
        <v>43.527703167670765</v>
      </c>
    </row>
    <row r="54" spans="1:19" x14ac:dyDescent="0.25">
      <c r="B54" s="17">
        <f>'140 NaCl vs 115 KCl'!B54</f>
        <v>95</v>
      </c>
      <c r="C54" s="29">
        <f>'140 NaCl vs 115 KCl'!T54</f>
        <v>84.490961329142067</v>
      </c>
      <c r="D54" s="30">
        <f>'140 NaCl vs 115 KCl'!W54</f>
        <v>27.337745848393368</v>
      </c>
      <c r="E54" s="31">
        <f>'140 NaCl vs 115 KCl + 0.5 Glu'!Q54</f>
        <v>95.79467185338315</v>
      </c>
      <c r="F54" s="30">
        <f>'140 NaCl vs 115 KCl + 0.5 Glu'!T54</f>
        <v>41.529931978737594</v>
      </c>
    </row>
    <row r="55" spans="1:19" x14ac:dyDescent="0.25">
      <c r="B55" s="17">
        <f>'140 NaCl vs 115 KCl'!B55</f>
        <v>100</v>
      </c>
      <c r="C55" s="29">
        <f>'140 NaCl vs 115 KCl'!T55</f>
        <v>85.789993413289238</v>
      </c>
      <c r="D55" s="30">
        <f>'140 NaCl vs 115 KCl'!W55</f>
        <v>25.722341605139757</v>
      </c>
      <c r="E55" s="31">
        <f>'140 NaCl vs 115 KCl + 0.5 Glu'!Q55</f>
        <v>98.856602191924821</v>
      </c>
      <c r="F55" s="30">
        <f>'140 NaCl vs 115 KCl + 0.5 Glu'!T55</f>
        <v>40.249650272837656</v>
      </c>
    </row>
    <row r="56" spans="1:19" x14ac:dyDescent="0.25">
      <c r="B56" s="18">
        <f>'140 NaCl vs 115 KCl'!B56</f>
        <v>105</v>
      </c>
      <c r="C56" s="38">
        <f>'140 NaCl vs 115 KCl'!T56</f>
        <v>91.013584772745588</v>
      </c>
      <c r="D56" s="39">
        <f>'140 NaCl vs 115 KCl'!W56</f>
        <v>27.807875507702853</v>
      </c>
      <c r="E56" s="40">
        <f>'140 NaCl vs 115 KCl + 0.5 Glu'!Q56</f>
        <v>105.01479403177871</v>
      </c>
      <c r="F56" s="39">
        <f>'140 NaCl vs 115 KCl + 0.5 Glu'!T56</f>
        <v>39.574583437642239</v>
      </c>
    </row>
    <row r="57" spans="1:19" x14ac:dyDescent="0.25">
      <c r="A57" s="10"/>
      <c r="D57" s="29"/>
      <c r="E57" s="29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 x14ac:dyDescent="0.25">
      <c r="A58" s="10"/>
      <c r="D58" s="29"/>
      <c r="E58" s="29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 x14ac:dyDescent="0.25">
      <c r="A59" s="10"/>
      <c r="D59" s="29"/>
      <c r="E59" s="29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x14ac:dyDescent="0.25">
      <c r="A60" s="10"/>
      <c r="D60" s="29"/>
      <c r="E60" s="29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x14ac:dyDescent="0.25">
      <c r="A61" s="10"/>
      <c r="D61" s="29"/>
      <c r="E61" s="29"/>
      <c r="F61" s="2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x14ac:dyDescent="0.25">
      <c r="A62" s="10"/>
      <c r="D62" s="29"/>
      <c r="E62" s="29"/>
      <c r="F62" s="2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x14ac:dyDescent="0.25">
      <c r="A63" s="10"/>
      <c r="D63" s="29"/>
      <c r="E63" s="29"/>
      <c r="F63" s="2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 x14ac:dyDescent="0.25">
      <c r="A64" s="10"/>
      <c r="D64" s="29"/>
      <c r="E64" s="29"/>
      <c r="F64" s="2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x14ac:dyDescent="0.25">
      <c r="A65" s="10"/>
      <c r="D65" s="29"/>
      <c r="E65" s="29"/>
      <c r="F65" s="2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x14ac:dyDescent="0.25">
      <c r="A66" s="10"/>
      <c r="D66" s="29"/>
      <c r="E66" s="29"/>
      <c r="F66" s="2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x14ac:dyDescent="0.25">
      <c r="A67" s="10"/>
      <c r="D67" s="29"/>
      <c r="E67" s="29"/>
      <c r="F67" s="2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x14ac:dyDescent="0.25">
      <c r="A68" s="10"/>
      <c r="D68" s="29"/>
      <c r="E68" s="29"/>
      <c r="F68" s="2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x14ac:dyDescent="0.25">
      <c r="A69" s="10"/>
      <c r="D69" s="29"/>
      <c r="E69" s="29"/>
      <c r="F69" s="2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x14ac:dyDescent="0.25">
      <c r="A70" s="10"/>
      <c r="D70" s="29"/>
      <c r="E70" s="29"/>
      <c r="F70" s="2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x14ac:dyDescent="0.25">
      <c r="A71" s="10"/>
      <c r="D71" s="29"/>
      <c r="E71" s="29"/>
      <c r="F71" s="2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x14ac:dyDescent="0.25">
      <c r="A72" s="10"/>
      <c r="D72" s="29"/>
      <c r="E72" s="29"/>
      <c r="F72" s="2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x14ac:dyDescent="0.25">
      <c r="A73" s="10"/>
      <c r="D73" s="29"/>
      <c r="E73" s="29"/>
      <c r="F73" s="2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x14ac:dyDescent="0.25">
      <c r="A74" s="10"/>
      <c r="D74" s="29"/>
      <c r="E74" s="29"/>
      <c r="F74" s="2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x14ac:dyDescent="0.25">
      <c r="A75" s="10"/>
      <c r="D75" s="29"/>
      <c r="E75" s="29"/>
      <c r="F75" s="2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x14ac:dyDescent="0.25">
      <c r="A76" s="10"/>
      <c r="D76" s="29"/>
      <c r="E76" s="29"/>
      <c r="F76" s="2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x14ac:dyDescent="0.25">
      <c r="A77" s="10"/>
      <c r="D77" s="29"/>
      <c r="E77" s="29"/>
      <c r="F77" s="2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x14ac:dyDescent="0.25">
      <c r="A78" s="10"/>
      <c r="D78" s="29"/>
      <c r="E78" s="29"/>
      <c r="F78" s="2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x14ac:dyDescent="0.25">
      <c r="A79" s="10"/>
      <c r="D79" s="29"/>
      <c r="E79" s="29"/>
      <c r="F79" s="2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x14ac:dyDescent="0.25">
      <c r="A80" s="10"/>
      <c r="D80" s="29"/>
      <c r="E80" s="29"/>
      <c r="F80" s="2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x14ac:dyDescent="0.25">
      <c r="A81" s="10"/>
      <c r="D81" s="29"/>
      <c r="E81" s="29"/>
      <c r="F81" s="2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x14ac:dyDescent="0.25">
      <c r="A82" s="10"/>
      <c r="D82" s="29"/>
      <c r="E82" s="29"/>
      <c r="F82" s="2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x14ac:dyDescent="0.25">
      <c r="A83" s="10"/>
      <c r="D83" s="29"/>
      <c r="E83" s="29"/>
      <c r="F83" s="2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x14ac:dyDescent="0.25">
      <c r="A84" s="10"/>
      <c r="D84" s="29"/>
      <c r="E84" s="29"/>
      <c r="F84" s="2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 x14ac:dyDescent="0.25">
      <c r="A85" s="10"/>
      <c r="D85" s="29"/>
      <c r="E85" s="29"/>
      <c r="F85" s="2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 x14ac:dyDescent="0.25">
      <c r="A86" s="10"/>
      <c r="D86" s="29"/>
      <c r="E86" s="29"/>
      <c r="F86" s="2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x14ac:dyDescent="0.25">
      <c r="A87" s="10"/>
      <c r="D87" s="29"/>
      <c r="E87" s="29"/>
      <c r="F87" s="2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x14ac:dyDescent="0.25">
      <c r="A88" s="10"/>
      <c r="D88" s="29"/>
      <c r="E88" s="29"/>
      <c r="F88" s="2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x14ac:dyDescent="0.25">
      <c r="A89" s="10"/>
      <c r="D89" s="29"/>
      <c r="E89" s="29"/>
      <c r="F89" s="2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x14ac:dyDescent="0.25">
      <c r="A90" s="10"/>
      <c r="D90" s="29"/>
      <c r="E90" s="29"/>
      <c r="F90" s="2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x14ac:dyDescent="0.25">
      <c r="A91" s="10"/>
      <c r="D91" s="29"/>
      <c r="E91" s="29"/>
      <c r="F91" s="2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x14ac:dyDescent="0.25">
      <c r="A92" s="10"/>
      <c r="D92" s="29"/>
      <c r="E92" s="29"/>
      <c r="F92" s="2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x14ac:dyDescent="0.25">
      <c r="A93" s="10"/>
      <c r="D93" s="29"/>
      <c r="E93" s="29"/>
      <c r="F93" s="2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x14ac:dyDescent="0.25">
      <c r="A94" s="10"/>
      <c r="D94" s="29"/>
      <c r="E94" s="29"/>
      <c r="F94" s="29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x14ac:dyDescent="0.25">
      <c r="A95" s="10"/>
      <c r="D95" s="29"/>
      <c r="E95" s="29"/>
      <c r="F95" s="2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x14ac:dyDescent="0.25">
      <c r="A96" s="10"/>
      <c r="D96" s="29"/>
      <c r="E96" s="29"/>
      <c r="F96" s="2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x14ac:dyDescent="0.25">
      <c r="A97" s="10"/>
      <c r="D97" s="29"/>
      <c r="E97" s="29"/>
      <c r="F97" s="2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x14ac:dyDescent="0.25">
      <c r="A98" s="10"/>
      <c r="D98" s="29"/>
      <c r="E98" s="29"/>
      <c r="F98" s="2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x14ac:dyDescent="0.25">
      <c r="A99" s="10"/>
      <c r="D99" s="29"/>
      <c r="E99" s="29"/>
      <c r="F99" s="2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x14ac:dyDescent="0.25">
      <c r="A100" s="10"/>
      <c r="D100" s="29"/>
      <c r="E100" s="29"/>
      <c r="F100" s="2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x14ac:dyDescent="0.25">
      <c r="A101" s="10"/>
      <c r="D101" s="29"/>
      <c r="E101" s="29"/>
      <c r="F101" s="2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x14ac:dyDescent="0.25">
      <c r="A102" s="10"/>
      <c r="D102" s="29"/>
      <c r="E102" s="29"/>
      <c r="F102" s="29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x14ac:dyDescent="0.25">
      <c r="A103" s="10"/>
      <c r="D103" s="29"/>
      <c r="E103" s="29"/>
      <c r="F103" s="29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x14ac:dyDescent="0.25">
      <c r="A104" s="10"/>
      <c r="D104" s="29"/>
      <c r="E104" s="29"/>
      <c r="F104" s="2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x14ac:dyDescent="0.25">
      <c r="A105" s="10"/>
      <c r="D105" s="29"/>
      <c r="E105" s="29"/>
      <c r="F105" s="29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x14ac:dyDescent="0.25">
      <c r="A106" s="10"/>
      <c r="D106" s="29"/>
      <c r="E106" s="29"/>
      <c r="F106" s="2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25">
      <c r="A107" s="10"/>
      <c r="D107" s="29"/>
      <c r="E107" s="29"/>
      <c r="F107" s="29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x14ac:dyDescent="0.25">
      <c r="A108" s="10"/>
      <c r="D108" s="29"/>
      <c r="E108" s="29"/>
      <c r="F108" s="2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x14ac:dyDescent="0.25">
      <c r="A109" s="10"/>
      <c r="D109" s="29"/>
      <c r="E109" s="29"/>
      <c r="F109" s="2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x14ac:dyDescent="0.25">
      <c r="A110" s="10"/>
      <c r="D110" s="29"/>
      <c r="E110" s="29"/>
      <c r="F110" s="29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x14ac:dyDescent="0.25">
      <c r="A111" s="10"/>
      <c r="D111" s="29"/>
      <c r="E111" s="29"/>
      <c r="F111" s="29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x14ac:dyDescent="0.25">
      <c r="A112" s="10"/>
      <c r="D112" s="29"/>
      <c r="E112" s="29"/>
      <c r="F112" s="29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x14ac:dyDescent="0.25">
      <c r="A113" s="10"/>
      <c r="D113" s="29"/>
      <c r="E113" s="29"/>
      <c r="F113" s="29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 x14ac:dyDescent="0.25">
      <c r="A114" s="10"/>
      <c r="D114" s="29"/>
      <c r="E114" s="29"/>
      <c r="F114" s="29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 x14ac:dyDescent="0.25">
      <c r="A115" s="10"/>
      <c r="D115" s="29"/>
      <c r="E115" s="29"/>
      <c r="F115" s="29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 x14ac:dyDescent="0.25">
      <c r="A116" s="10"/>
      <c r="D116" s="29"/>
      <c r="E116" s="29"/>
      <c r="F116" s="29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x14ac:dyDescent="0.25">
      <c r="A117" s="10"/>
      <c r="D117" s="29"/>
      <c r="E117" s="29"/>
      <c r="F117" s="29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x14ac:dyDescent="0.25">
      <c r="A118" s="10"/>
      <c r="D118" s="29"/>
      <c r="E118" s="29"/>
      <c r="F118" s="29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 x14ac:dyDescent="0.25">
      <c r="A119" s="10"/>
      <c r="D119" s="29"/>
      <c r="E119" s="29"/>
      <c r="F119" s="2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x14ac:dyDescent="0.25">
      <c r="A120" s="10"/>
      <c r="D120" s="29"/>
      <c r="E120" s="29"/>
      <c r="F120" s="29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x14ac:dyDescent="0.25">
      <c r="A121" s="10"/>
      <c r="D121" s="29"/>
      <c r="E121" s="29"/>
      <c r="F121" s="29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x14ac:dyDescent="0.25">
      <c r="A122" s="10"/>
      <c r="D122" s="29"/>
      <c r="E122" s="29"/>
      <c r="F122" s="29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x14ac:dyDescent="0.25">
      <c r="A123" s="10"/>
      <c r="D123" s="29"/>
      <c r="E123" s="29"/>
      <c r="F123" s="29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x14ac:dyDescent="0.25">
      <c r="A124" s="10"/>
      <c r="D124" s="29"/>
      <c r="E124" s="29"/>
      <c r="F124" s="29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 x14ac:dyDescent="0.25">
      <c r="A125" s="10"/>
      <c r="D125" s="29"/>
      <c r="E125" s="29"/>
      <c r="F125" s="29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 x14ac:dyDescent="0.25">
      <c r="A126" s="10"/>
      <c r="D126" s="29"/>
      <c r="E126" s="29"/>
      <c r="F126" s="29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 x14ac:dyDescent="0.25">
      <c r="A127" s="10"/>
      <c r="D127" s="29"/>
      <c r="E127" s="29"/>
      <c r="F127" s="2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 x14ac:dyDescent="0.25">
      <c r="A128" s="10"/>
      <c r="D128" s="29"/>
      <c r="E128" s="29"/>
      <c r="F128" s="29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 x14ac:dyDescent="0.25">
      <c r="A129" s="10"/>
      <c r="D129" s="29"/>
      <c r="E129" s="29"/>
      <c r="F129" s="29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 x14ac:dyDescent="0.25">
      <c r="A130" s="10"/>
      <c r="D130" s="29"/>
      <c r="E130" s="29"/>
      <c r="F130" s="29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 x14ac:dyDescent="0.25">
      <c r="A131" s="10"/>
      <c r="D131" s="29"/>
      <c r="E131" s="29"/>
      <c r="F131" s="29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 x14ac:dyDescent="0.25">
      <c r="A132" s="10"/>
      <c r="D132" s="29"/>
      <c r="E132" s="29"/>
      <c r="F132" s="29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 x14ac:dyDescent="0.25">
      <c r="A133" s="10"/>
      <c r="D133" s="29"/>
      <c r="E133" s="29"/>
      <c r="F133" s="29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 x14ac:dyDescent="0.25">
      <c r="A134" s="10"/>
      <c r="D134" s="29"/>
      <c r="E134" s="29"/>
      <c r="F134" s="29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 x14ac:dyDescent="0.25">
      <c r="A135" s="10"/>
      <c r="D135" s="29"/>
      <c r="E135" s="29"/>
      <c r="F135" s="2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1:19" x14ac:dyDescent="0.25">
      <c r="A136" s="10"/>
      <c r="D136" s="29"/>
      <c r="E136" s="29"/>
      <c r="F136" s="29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19" x14ac:dyDescent="0.25">
      <c r="A137" s="10"/>
      <c r="D137" s="29"/>
      <c r="E137" s="29"/>
      <c r="F137" s="29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 NaCl vs 115 KCl</vt:lpstr>
      <vt:lpstr>140 NaCl vs 115 KCl + 0.5 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2021-09-22T14:48:51Z</dcterms:modified>
</cp:coreProperties>
</file>