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1B3CCD48-1FC8-4F69-B5C4-E15F23053244}" xr6:coauthVersionLast="47" xr6:coauthVersionMax="47" xr10:uidLastSave="{00000000-0000-0000-0000-000000000000}"/>
  <bookViews>
    <workbookView xWindow="25080" yWindow="-120" windowWidth="29040" windowHeight="15840" activeTab="2" xr2:uid="{5A013A32-2200-4A9E-9CEE-FBC2077A8CFF}"/>
  </bookViews>
  <sheets>
    <sheet name="140NaClvs115KCl" sheetId="1" r:id="rId1"/>
    <sheet name="140NaClvs115 KCl+0.5Glu" sheetId="2" r:id="rId2"/>
    <sheet name="Summary" sheetId="7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3" i="7"/>
  <c r="S56" i="1" l="1"/>
  <c r="R56" i="1"/>
  <c r="Q56" i="1"/>
  <c r="C54" i="7" s="1"/>
  <c r="S55" i="1"/>
  <c r="R55" i="1"/>
  <c r="Q55" i="1"/>
  <c r="C53" i="7" s="1"/>
  <c r="S54" i="1"/>
  <c r="R54" i="1"/>
  <c r="Q54" i="1"/>
  <c r="C52" i="7" s="1"/>
  <c r="S53" i="1"/>
  <c r="R53" i="1"/>
  <c r="Q53" i="1"/>
  <c r="C51" i="7" s="1"/>
  <c r="S52" i="1"/>
  <c r="R52" i="1"/>
  <c r="Q52" i="1"/>
  <c r="C50" i="7" s="1"/>
  <c r="S51" i="1"/>
  <c r="R51" i="1"/>
  <c r="Q51" i="1"/>
  <c r="C49" i="7" s="1"/>
  <c r="S50" i="1"/>
  <c r="R50" i="1"/>
  <c r="Q50" i="1"/>
  <c r="C48" i="7" s="1"/>
  <c r="S49" i="1"/>
  <c r="R49" i="1"/>
  <c r="Q49" i="1"/>
  <c r="C47" i="7" s="1"/>
  <c r="S48" i="1"/>
  <c r="R48" i="1"/>
  <c r="Q48" i="1"/>
  <c r="C46" i="7" s="1"/>
  <c r="S47" i="1"/>
  <c r="R47" i="1"/>
  <c r="Q47" i="1"/>
  <c r="C45" i="7" s="1"/>
  <c r="S46" i="1"/>
  <c r="R46" i="1"/>
  <c r="Q46" i="1"/>
  <c r="C44" i="7" s="1"/>
  <c r="S45" i="1"/>
  <c r="R45" i="1"/>
  <c r="Q45" i="1"/>
  <c r="C43" i="7" s="1"/>
  <c r="S44" i="1"/>
  <c r="R44" i="1"/>
  <c r="Q44" i="1"/>
  <c r="C42" i="7" s="1"/>
  <c r="S43" i="1"/>
  <c r="R43" i="1"/>
  <c r="Q43" i="1"/>
  <c r="C41" i="7" s="1"/>
  <c r="S42" i="1"/>
  <c r="R42" i="1"/>
  <c r="Q42" i="1"/>
  <c r="C40" i="7" s="1"/>
  <c r="S41" i="1"/>
  <c r="R41" i="1"/>
  <c r="Q41" i="1"/>
  <c r="C39" i="7" s="1"/>
  <c r="S40" i="1"/>
  <c r="R40" i="1"/>
  <c r="Q40" i="1"/>
  <c r="C38" i="7" s="1"/>
  <c r="S39" i="1"/>
  <c r="R39" i="1"/>
  <c r="Q39" i="1"/>
  <c r="C37" i="7" s="1"/>
  <c r="S38" i="1"/>
  <c r="R38" i="1"/>
  <c r="Q38" i="1"/>
  <c r="C36" i="7" s="1"/>
  <c r="S37" i="1"/>
  <c r="R37" i="1"/>
  <c r="Q37" i="1"/>
  <c r="C35" i="7" s="1"/>
  <c r="S36" i="1"/>
  <c r="R36" i="1"/>
  <c r="Q36" i="1"/>
  <c r="C34" i="7" s="1"/>
  <c r="S35" i="1"/>
  <c r="R35" i="1"/>
  <c r="Q35" i="1"/>
  <c r="C33" i="7" s="1"/>
  <c r="S34" i="1"/>
  <c r="R34" i="1"/>
  <c r="Q34" i="1"/>
  <c r="C32" i="7" s="1"/>
  <c r="S33" i="1"/>
  <c r="R33" i="1"/>
  <c r="Q33" i="1"/>
  <c r="C31" i="7" s="1"/>
  <c r="S32" i="1"/>
  <c r="R32" i="1"/>
  <c r="Q32" i="1"/>
  <c r="C30" i="7" s="1"/>
  <c r="S31" i="1"/>
  <c r="R31" i="1"/>
  <c r="Q31" i="1"/>
  <c r="C29" i="7" s="1"/>
  <c r="S30" i="1"/>
  <c r="R30" i="1"/>
  <c r="Q30" i="1"/>
  <c r="C28" i="7" s="1"/>
  <c r="S29" i="1"/>
  <c r="R29" i="1"/>
  <c r="Q29" i="1"/>
  <c r="C27" i="7" s="1"/>
  <c r="S28" i="1"/>
  <c r="R28" i="1"/>
  <c r="Q28" i="1"/>
  <c r="C26" i="7" s="1"/>
  <c r="S27" i="1"/>
  <c r="R27" i="1"/>
  <c r="Q27" i="1"/>
  <c r="C25" i="7" s="1"/>
  <c r="S26" i="1"/>
  <c r="R26" i="1"/>
  <c r="Q26" i="1"/>
  <c r="C24" i="7" s="1"/>
  <c r="S25" i="1"/>
  <c r="R25" i="1"/>
  <c r="Q25" i="1"/>
  <c r="C23" i="7" s="1"/>
  <c r="S24" i="1"/>
  <c r="R24" i="1"/>
  <c r="Q24" i="1"/>
  <c r="C22" i="7" s="1"/>
  <c r="S23" i="1"/>
  <c r="R23" i="1"/>
  <c r="Q23" i="1"/>
  <c r="C21" i="7" s="1"/>
  <c r="S22" i="1"/>
  <c r="R22" i="1"/>
  <c r="Q22" i="1"/>
  <c r="C20" i="7" s="1"/>
  <c r="S21" i="1"/>
  <c r="R21" i="1"/>
  <c r="Q21" i="1"/>
  <c r="C19" i="7" s="1"/>
  <c r="S20" i="1"/>
  <c r="R20" i="1"/>
  <c r="Q20" i="1"/>
  <c r="C18" i="7" s="1"/>
  <c r="S19" i="1"/>
  <c r="R19" i="1"/>
  <c r="Q19" i="1"/>
  <c r="C17" i="7" s="1"/>
  <c r="S18" i="1"/>
  <c r="R18" i="1"/>
  <c r="Q18" i="1"/>
  <c r="C16" i="7" s="1"/>
  <c r="S17" i="1"/>
  <c r="R17" i="1"/>
  <c r="Q17" i="1"/>
  <c r="C15" i="7" s="1"/>
  <c r="S16" i="1"/>
  <c r="R16" i="1"/>
  <c r="Q16" i="1"/>
  <c r="C14" i="7" s="1"/>
  <c r="S15" i="1"/>
  <c r="R15" i="1"/>
  <c r="Q15" i="1"/>
  <c r="C13" i="7" s="1"/>
  <c r="S14" i="1"/>
  <c r="R14" i="1"/>
  <c r="Q14" i="1"/>
  <c r="C12" i="7" s="1"/>
  <c r="S13" i="1"/>
  <c r="R13" i="1"/>
  <c r="Q13" i="1"/>
  <c r="C11" i="7" s="1"/>
  <c r="S12" i="1"/>
  <c r="R12" i="1"/>
  <c r="Q12" i="1"/>
  <c r="C10" i="7" s="1"/>
  <c r="S11" i="1"/>
  <c r="R11" i="1"/>
  <c r="Q11" i="1"/>
  <c r="C9" i="7" s="1"/>
  <c r="S10" i="1"/>
  <c r="R10" i="1"/>
  <c r="Q10" i="1"/>
  <c r="C8" i="7" s="1"/>
  <c r="S9" i="1"/>
  <c r="R9" i="1"/>
  <c r="Q9" i="1"/>
  <c r="C7" i="7" s="1"/>
  <c r="S8" i="1"/>
  <c r="R8" i="1"/>
  <c r="Q8" i="1"/>
  <c r="C6" i="7" s="1"/>
  <c r="S7" i="1"/>
  <c r="R7" i="1"/>
  <c r="Q7" i="1"/>
  <c r="C5" i="7" s="1"/>
  <c r="S6" i="1"/>
  <c r="R6" i="1"/>
  <c r="Q6" i="1"/>
  <c r="C4" i="7" s="1"/>
  <c r="T7" i="2"/>
  <c r="E5" i="7" s="1"/>
  <c r="U7" i="2"/>
  <c r="V7" i="2"/>
  <c r="T8" i="2"/>
  <c r="E6" i="7" s="1"/>
  <c r="U8" i="2"/>
  <c r="V8" i="2"/>
  <c r="T9" i="2"/>
  <c r="E7" i="7" s="1"/>
  <c r="U9" i="2"/>
  <c r="V9" i="2"/>
  <c r="T10" i="2"/>
  <c r="E8" i="7" s="1"/>
  <c r="U10" i="2"/>
  <c r="V10" i="2"/>
  <c r="T11" i="2"/>
  <c r="E9" i="7" s="1"/>
  <c r="U11" i="2"/>
  <c r="V11" i="2"/>
  <c r="T12" i="2"/>
  <c r="E10" i="7" s="1"/>
  <c r="U12" i="2"/>
  <c r="V12" i="2"/>
  <c r="T13" i="2"/>
  <c r="E11" i="7" s="1"/>
  <c r="U13" i="2"/>
  <c r="V13" i="2"/>
  <c r="T14" i="2"/>
  <c r="E12" i="7" s="1"/>
  <c r="U14" i="2"/>
  <c r="V14" i="2"/>
  <c r="T15" i="2"/>
  <c r="E13" i="7" s="1"/>
  <c r="U15" i="2"/>
  <c r="V15" i="2"/>
  <c r="T16" i="2"/>
  <c r="E14" i="7" s="1"/>
  <c r="U16" i="2"/>
  <c r="V16" i="2"/>
  <c r="T17" i="2"/>
  <c r="E15" i="7" s="1"/>
  <c r="U17" i="2"/>
  <c r="V17" i="2"/>
  <c r="T18" i="2"/>
  <c r="E16" i="7" s="1"/>
  <c r="U18" i="2"/>
  <c r="V18" i="2"/>
  <c r="T19" i="2"/>
  <c r="E17" i="7" s="1"/>
  <c r="U19" i="2"/>
  <c r="V19" i="2"/>
  <c r="T20" i="2"/>
  <c r="E18" i="7" s="1"/>
  <c r="U20" i="2"/>
  <c r="V20" i="2"/>
  <c r="T21" i="2"/>
  <c r="E19" i="7" s="1"/>
  <c r="U21" i="2"/>
  <c r="V21" i="2"/>
  <c r="T22" i="2"/>
  <c r="E20" i="7" s="1"/>
  <c r="U22" i="2"/>
  <c r="V22" i="2"/>
  <c r="T23" i="2"/>
  <c r="E21" i="7" s="1"/>
  <c r="U23" i="2"/>
  <c r="V23" i="2"/>
  <c r="T24" i="2"/>
  <c r="E22" i="7" s="1"/>
  <c r="U24" i="2"/>
  <c r="V24" i="2"/>
  <c r="T25" i="2"/>
  <c r="E23" i="7" s="1"/>
  <c r="U25" i="2"/>
  <c r="V25" i="2"/>
  <c r="T26" i="2"/>
  <c r="E24" i="7" s="1"/>
  <c r="U26" i="2"/>
  <c r="V26" i="2"/>
  <c r="T27" i="2"/>
  <c r="E25" i="7" s="1"/>
  <c r="U27" i="2"/>
  <c r="V27" i="2"/>
  <c r="T28" i="2"/>
  <c r="E26" i="7" s="1"/>
  <c r="U28" i="2"/>
  <c r="V28" i="2"/>
  <c r="T29" i="2"/>
  <c r="E27" i="7" s="1"/>
  <c r="U29" i="2"/>
  <c r="V29" i="2"/>
  <c r="T30" i="2"/>
  <c r="E28" i="7" s="1"/>
  <c r="U30" i="2"/>
  <c r="V30" i="2"/>
  <c r="T31" i="2"/>
  <c r="E29" i="7" s="1"/>
  <c r="U31" i="2"/>
  <c r="V31" i="2"/>
  <c r="T32" i="2"/>
  <c r="E30" i="7" s="1"/>
  <c r="U32" i="2"/>
  <c r="V32" i="2"/>
  <c r="T33" i="2"/>
  <c r="E31" i="7" s="1"/>
  <c r="U33" i="2"/>
  <c r="V33" i="2"/>
  <c r="T34" i="2"/>
  <c r="E32" i="7" s="1"/>
  <c r="U34" i="2"/>
  <c r="V34" i="2"/>
  <c r="T35" i="2"/>
  <c r="E33" i="7" s="1"/>
  <c r="U35" i="2"/>
  <c r="V35" i="2"/>
  <c r="T36" i="2"/>
  <c r="E34" i="7" s="1"/>
  <c r="U36" i="2"/>
  <c r="V36" i="2"/>
  <c r="T37" i="2"/>
  <c r="E35" i="7" s="1"/>
  <c r="U37" i="2"/>
  <c r="V37" i="2"/>
  <c r="T38" i="2"/>
  <c r="E36" i="7" s="1"/>
  <c r="U38" i="2"/>
  <c r="V38" i="2"/>
  <c r="T39" i="2"/>
  <c r="E37" i="7" s="1"/>
  <c r="U39" i="2"/>
  <c r="V39" i="2"/>
  <c r="T40" i="2"/>
  <c r="E38" i="7" s="1"/>
  <c r="U40" i="2"/>
  <c r="V40" i="2"/>
  <c r="T41" i="2"/>
  <c r="E39" i="7" s="1"/>
  <c r="U41" i="2"/>
  <c r="V41" i="2"/>
  <c r="T42" i="2"/>
  <c r="E40" i="7" s="1"/>
  <c r="U42" i="2"/>
  <c r="V42" i="2"/>
  <c r="T43" i="2"/>
  <c r="E41" i="7" s="1"/>
  <c r="U43" i="2"/>
  <c r="V43" i="2"/>
  <c r="T44" i="2"/>
  <c r="E42" i="7" s="1"/>
  <c r="U44" i="2"/>
  <c r="V44" i="2"/>
  <c r="T45" i="2"/>
  <c r="E43" i="7" s="1"/>
  <c r="U45" i="2"/>
  <c r="V45" i="2"/>
  <c r="T46" i="2"/>
  <c r="E44" i="7" s="1"/>
  <c r="U46" i="2"/>
  <c r="V46" i="2"/>
  <c r="T47" i="2"/>
  <c r="E45" i="7" s="1"/>
  <c r="U47" i="2"/>
  <c r="V47" i="2"/>
  <c r="T48" i="2"/>
  <c r="E46" i="7" s="1"/>
  <c r="U48" i="2"/>
  <c r="V48" i="2"/>
  <c r="T49" i="2"/>
  <c r="E47" i="7" s="1"/>
  <c r="U49" i="2"/>
  <c r="V49" i="2"/>
  <c r="T50" i="2"/>
  <c r="E48" i="7" s="1"/>
  <c r="U50" i="2"/>
  <c r="V50" i="2"/>
  <c r="T51" i="2"/>
  <c r="E49" i="7" s="1"/>
  <c r="U51" i="2"/>
  <c r="V51" i="2"/>
  <c r="T52" i="2"/>
  <c r="E50" i="7" s="1"/>
  <c r="U52" i="2"/>
  <c r="V52" i="2"/>
  <c r="T53" i="2"/>
  <c r="E51" i="7" s="1"/>
  <c r="U53" i="2"/>
  <c r="V53" i="2"/>
  <c r="T54" i="2"/>
  <c r="E52" i="7" s="1"/>
  <c r="U54" i="2"/>
  <c r="V54" i="2"/>
  <c r="T55" i="2"/>
  <c r="E53" i="7" s="1"/>
  <c r="U55" i="2"/>
  <c r="V55" i="2"/>
  <c r="T56" i="2"/>
  <c r="E54" i="7" s="1"/>
  <c r="U56" i="2"/>
  <c r="V56" i="2"/>
  <c r="V6" i="2"/>
  <c r="U6" i="2"/>
  <c r="T6" i="2"/>
  <c r="E4" i="7" s="1"/>
  <c r="X56" i="2" l="1"/>
  <c r="X48" i="2"/>
  <c r="X40" i="2"/>
  <c r="X32" i="2"/>
  <c r="X24" i="2"/>
  <c r="X16" i="2"/>
  <c r="X8" i="2"/>
  <c r="X52" i="2"/>
  <c r="X44" i="2"/>
  <c r="X36" i="2"/>
  <c r="X28" i="2"/>
  <c r="X20" i="2"/>
  <c r="X12" i="2"/>
  <c r="X53" i="2"/>
  <c r="X45" i="2"/>
  <c r="X37" i="2"/>
  <c r="X29" i="2"/>
  <c r="X21" i="2"/>
  <c r="X13" i="2"/>
  <c r="X49" i="2"/>
  <c r="X41" i="2"/>
  <c r="X33" i="2"/>
  <c r="X25" i="2"/>
  <c r="X17" i="2"/>
  <c r="X55" i="2"/>
  <c r="X47" i="2"/>
  <c r="X39" i="2"/>
  <c r="X31" i="2"/>
  <c r="X23" i="2"/>
  <c r="X15" i="2"/>
  <c r="X7" i="2"/>
  <c r="X51" i="2"/>
  <c r="X43" i="2"/>
  <c r="X35" i="2"/>
  <c r="X27" i="2"/>
  <c r="X19" i="2"/>
  <c r="X11" i="2"/>
  <c r="U11" i="1"/>
  <c r="U15" i="1"/>
  <c r="U19" i="1"/>
  <c r="U23" i="1"/>
  <c r="U27" i="1"/>
  <c r="U31" i="1"/>
  <c r="U35" i="1"/>
  <c r="U39" i="1"/>
  <c r="U43" i="1"/>
  <c r="U47" i="1"/>
  <c r="U51" i="1"/>
  <c r="U7" i="1"/>
  <c r="U8" i="1"/>
  <c r="U12" i="1"/>
  <c r="U16" i="1"/>
  <c r="U20" i="1"/>
  <c r="U24" i="1"/>
  <c r="U28" i="1"/>
  <c r="U55" i="1"/>
  <c r="X9" i="2"/>
  <c r="X6" i="2"/>
  <c r="X54" i="2"/>
  <c r="X50" i="2"/>
  <c r="X46" i="2"/>
  <c r="X42" i="2"/>
  <c r="X38" i="2"/>
  <c r="X34" i="2"/>
  <c r="X30" i="2"/>
  <c r="X26" i="2"/>
  <c r="X22" i="2"/>
  <c r="X18" i="2"/>
  <c r="X14" i="2"/>
  <c r="X10" i="2"/>
  <c r="U14" i="1"/>
  <c r="U18" i="1"/>
  <c r="U22" i="1"/>
  <c r="U26" i="1"/>
  <c r="U30" i="1"/>
  <c r="U50" i="1"/>
  <c r="U54" i="1"/>
  <c r="U9" i="1"/>
  <c r="U13" i="1"/>
  <c r="U17" i="1"/>
  <c r="U21" i="1"/>
  <c r="U25" i="1"/>
  <c r="U29" i="1"/>
  <c r="U33" i="1"/>
  <c r="U37" i="1"/>
  <c r="U41" i="1"/>
  <c r="U45" i="1"/>
  <c r="U49" i="1"/>
  <c r="U53" i="1"/>
  <c r="U6" i="1"/>
  <c r="U10" i="1"/>
  <c r="U34" i="1"/>
  <c r="U38" i="1"/>
  <c r="U42" i="1"/>
  <c r="U46" i="1"/>
  <c r="U32" i="1"/>
  <c r="U36" i="1"/>
  <c r="U40" i="1"/>
  <c r="U44" i="1"/>
  <c r="U48" i="1"/>
  <c r="U52" i="1"/>
  <c r="U56" i="1"/>
  <c r="W56" i="2"/>
  <c r="F54" i="7" s="1"/>
  <c r="W52" i="2"/>
  <c r="F50" i="7" s="1"/>
  <c r="W48" i="2"/>
  <c r="F46" i="7" s="1"/>
  <c r="W44" i="2"/>
  <c r="F42" i="7" s="1"/>
  <c r="W32" i="2"/>
  <c r="F30" i="7" s="1"/>
  <c r="W28" i="2"/>
  <c r="F26" i="7" s="1"/>
  <c r="W24" i="2"/>
  <c r="F22" i="7" s="1"/>
  <c r="W20" i="2"/>
  <c r="F18" i="7" s="1"/>
  <c r="W12" i="2"/>
  <c r="F10" i="7" s="1"/>
  <c r="W8" i="2"/>
  <c r="F6" i="7" s="1"/>
  <c r="W31" i="2"/>
  <c r="F29" i="7" s="1"/>
  <c r="W27" i="2"/>
  <c r="F25" i="7" s="1"/>
  <c r="W23" i="2"/>
  <c r="F21" i="7" s="1"/>
  <c r="W19" i="2"/>
  <c r="F17" i="7" s="1"/>
  <c r="W15" i="2"/>
  <c r="F13" i="7" s="1"/>
  <c r="W11" i="2"/>
  <c r="F9" i="7" s="1"/>
  <c r="W7" i="2"/>
  <c r="F5" i="7" s="1"/>
  <c r="T9" i="1"/>
  <c r="D7" i="7" s="1"/>
  <c r="T13" i="1"/>
  <c r="D11" i="7" s="1"/>
  <c r="T17" i="1"/>
  <c r="D15" i="7" s="1"/>
  <c r="T21" i="1"/>
  <c r="D19" i="7" s="1"/>
  <c r="T25" i="1"/>
  <c r="D23" i="7" s="1"/>
  <c r="T29" i="1"/>
  <c r="D27" i="7" s="1"/>
  <c r="T33" i="1"/>
  <c r="D31" i="7" s="1"/>
  <c r="T37" i="1"/>
  <c r="D35" i="7" s="1"/>
  <c r="T41" i="1"/>
  <c r="D39" i="7" s="1"/>
  <c r="T45" i="1"/>
  <c r="D43" i="7" s="1"/>
  <c r="T49" i="1"/>
  <c r="D47" i="7" s="1"/>
  <c r="T53" i="1"/>
  <c r="D51" i="7" s="1"/>
  <c r="W16" i="2"/>
  <c r="F14" i="7" s="1"/>
  <c r="W33" i="2"/>
  <c r="F31" i="7" s="1"/>
  <c r="W29" i="2"/>
  <c r="F27" i="7" s="1"/>
  <c r="W25" i="2"/>
  <c r="F23" i="7" s="1"/>
  <c r="W21" i="2"/>
  <c r="F19" i="7" s="1"/>
  <c r="W17" i="2"/>
  <c r="F15" i="7" s="1"/>
  <c r="W13" i="2"/>
  <c r="F11" i="7" s="1"/>
  <c r="W9" i="2"/>
  <c r="F7" i="7" s="1"/>
  <c r="W34" i="2"/>
  <c r="F32" i="7" s="1"/>
  <c r="W30" i="2"/>
  <c r="F28" i="7" s="1"/>
  <c r="W26" i="2"/>
  <c r="F24" i="7" s="1"/>
  <c r="W22" i="2"/>
  <c r="F20" i="7" s="1"/>
  <c r="W18" i="2"/>
  <c r="F16" i="7" s="1"/>
  <c r="W14" i="2"/>
  <c r="F12" i="7" s="1"/>
  <c r="W10" i="2"/>
  <c r="F8" i="7" s="1"/>
  <c r="W54" i="2"/>
  <c r="F52" i="7" s="1"/>
  <c r="W50" i="2"/>
  <c r="F48" i="7" s="1"/>
  <c r="W46" i="2"/>
  <c r="F44" i="7" s="1"/>
  <c r="W41" i="2"/>
  <c r="F39" i="7" s="1"/>
  <c r="W37" i="2"/>
  <c r="F35" i="7" s="1"/>
  <c r="T8" i="1"/>
  <c r="D6" i="7" s="1"/>
  <c r="T12" i="1"/>
  <c r="D10" i="7" s="1"/>
  <c r="T16" i="1"/>
  <c r="D14" i="7" s="1"/>
  <c r="T20" i="1"/>
  <c r="D18" i="7" s="1"/>
  <c r="T24" i="1"/>
  <c r="D22" i="7" s="1"/>
  <c r="T28" i="1"/>
  <c r="D26" i="7" s="1"/>
  <c r="T32" i="1"/>
  <c r="D30" i="7" s="1"/>
  <c r="T36" i="1"/>
  <c r="D34" i="7" s="1"/>
  <c r="T40" i="1"/>
  <c r="D38" i="7" s="1"/>
  <c r="T44" i="1"/>
  <c r="D42" i="7" s="1"/>
  <c r="T48" i="1"/>
  <c r="D46" i="7" s="1"/>
  <c r="T52" i="1"/>
  <c r="D50" i="7" s="1"/>
  <c r="T56" i="1"/>
  <c r="D54" i="7" s="1"/>
  <c r="T19" i="1"/>
  <c r="D17" i="7" s="1"/>
  <c r="T27" i="1"/>
  <c r="D25" i="7" s="1"/>
  <c r="T35" i="1"/>
  <c r="D33" i="7" s="1"/>
  <c r="T39" i="1"/>
  <c r="D37" i="7" s="1"/>
  <c r="T47" i="1"/>
  <c r="D45" i="7" s="1"/>
  <c r="T51" i="1"/>
  <c r="D49" i="7" s="1"/>
  <c r="T55" i="1"/>
  <c r="D53" i="7" s="1"/>
  <c r="T7" i="1"/>
  <c r="D5" i="7" s="1"/>
  <c r="T15" i="1"/>
  <c r="D13" i="7" s="1"/>
  <c r="T23" i="1"/>
  <c r="D21" i="7" s="1"/>
  <c r="T6" i="1"/>
  <c r="D4" i="7" s="1"/>
  <c r="T10" i="1"/>
  <c r="D8" i="7" s="1"/>
  <c r="T14" i="1"/>
  <c r="D12" i="7" s="1"/>
  <c r="T18" i="1"/>
  <c r="D16" i="7" s="1"/>
  <c r="T22" i="1"/>
  <c r="D20" i="7" s="1"/>
  <c r="T26" i="1"/>
  <c r="D24" i="7" s="1"/>
  <c r="T30" i="1"/>
  <c r="D28" i="7" s="1"/>
  <c r="T34" i="1"/>
  <c r="D32" i="7" s="1"/>
  <c r="T38" i="1"/>
  <c r="D36" i="7" s="1"/>
  <c r="T42" i="1"/>
  <c r="D40" i="7" s="1"/>
  <c r="T46" i="1"/>
  <c r="D44" i="7" s="1"/>
  <c r="T50" i="1"/>
  <c r="D48" i="7" s="1"/>
  <c r="T54" i="1"/>
  <c r="D52" i="7" s="1"/>
  <c r="T11" i="1"/>
  <c r="D9" i="7" s="1"/>
  <c r="T31" i="1"/>
  <c r="D29" i="7" s="1"/>
  <c r="T43" i="1"/>
  <c r="D41" i="7" s="1"/>
  <c r="W6" i="2"/>
  <c r="F4" i="7" s="1"/>
  <c r="W43" i="2"/>
  <c r="F41" i="7" s="1"/>
  <c r="W39" i="2"/>
  <c r="F37" i="7" s="1"/>
  <c r="W55" i="2"/>
  <c r="F53" i="7" s="1"/>
  <c r="W51" i="2"/>
  <c r="F49" i="7" s="1"/>
  <c r="W47" i="2"/>
  <c r="F45" i="7" s="1"/>
  <c r="W42" i="2"/>
  <c r="F40" i="7" s="1"/>
  <c r="W38" i="2"/>
  <c r="F36" i="7" s="1"/>
  <c r="W53" i="2"/>
  <c r="F51" i="7" s="1"/>
  <c r="W49" i="2"/>
  <c r="F47" i="7" s="1"/>
  <c r="W45" i="2"/>
  <c r="F43" i="7" s="1"/>
  <c r="W40" i="2"/>
  <c r="F38" i="7" s="1"/>
  <c r="W36" i="2"/>
  <c r="F34" i="7" s="1"/>
  <c r="W35" i="2"/>
  <c r="F33" i="7" s="1"/>
</calcChain>
</file>

<file path=xl/sharedStrings.xml><?xml version="1.0" encoding="utf-8"?>
<sst xmlns="http://schemas.openxmlformats.org/spreadsheetml/2006/main" count="68" uniqueCount="25">
  <si>
    <t>mean</t>
  </si>
  <si>
    <t>n</t>
  </si>
  <si>
    <t>SD</t>
  </si>
  <si>
    <t>95% conf</t>
  </si>
  <si>
    <t>Cm (pF)</t>
  </si>
  <si>
    <t>24_08_20_Z8</t>
  </si>
  <si>
    <t>24_08_20_Z10</t>
  </si>
  <si>
    <t>25_08_20_Z4</t>
  </si>
  <si>
    <t>25_08_20_Z5</t>
  </si>
  <si>
    <t>31_08_20_Z4</t>
  </si>
  <si>
    <t>31_08_20_Z5</t>
  </si>
  <si>
    <t>31_08_20_Z6</t>
  </si>
  <si>
    <t>SE</t>
  </si>
  <si>
    <t>01_09_20_Z1</t>
  </si>
  <si>
    <t>01_09_20_Z2</t>
  </si>
  <si>
    <t>01_09_20_Z4</t>
  </si>
  <si>
    <t>01_09_20_Z5</t>
  </si>
  <si>
    <t>Cells</t>
  </si>
  <si>
    <t>(mV)</t>
  </si>
  <si>
    <t>(pA)</t>
  </si>
  <si>
    <t>95 % conf</t>
  </si>
  <si>
    <t>with L-glut</t>
  </si>
  <si>
    <t>control</t>
  </si>
  <si>
    <t>open symbols - control</t>
  </si>
  <si>
    <t>closed symbols - + 0.5 mM L-glut (ext)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</si>
</sst>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26" xfId="0" applyNumberFormat="1" applyFont="1" applyFill="1" applyBorder="1" applyAlignment="1">
      <alignment horizontal="center"/>
    </xf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G82R: 140 NaCl</a:t>
            </a:r>
            <a:r>
              <a:rPr lang="de-DE" baseline="-25000"/>
              <a:t>ext</a:t>
            </a:r>
            <a:r>
              <a:rPr lang="de-DE"/>
              <a:t> :: 115 KCl</a:t>
            </a:r>
            <a:r>
              <a:rPr lang="de-DE" baseline="-25000"/>
              <a:t>int </a:t>
            </a:r>
            <a:r>
              <a:rPr lang="de-DE"/>
              <a:t>w/o</a:t>
            </a:r>
            <a:r>
              <a:rPr lang="de-DE" baseline="0"/>
              <a:t> or + 0.5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Summary!$D$4:$D$54</c:f>
                <c:numCache>
                  <c:formatCode>General</c:formatCode>
                  <c:ptCount val="51"/>
                  <c:pt idx="0">
                    <c:v>621.32911438809413</c:v>
                  </c:pt>
                  <c:pt idx="1">
                    <c:v>577.30019859000993</c:v>
                  </c:pt>
                  <c:pt idx="2">
                    <c:v>548.29180880264698</c:v>
                  </c:pt>
                  <c:pt idx="3">
                    <c:v>521.87991348241894</c:v>
                  </c:pt>
                  <c:pt idx="4">
                    <c:v>489.57005848634367</c:v>
                  </c:pt>
                  <c:pt idx="5">
                    <c:v>465.98636129199645</c:v>
                  </c:pt>
                  <c:pt idx="6">
                    <c:v>446.55916080147324</c:v>
                  </c:pt>
                  <c:pt idx="7">
                    <c:v>419.88142767733069</c:v>
                  </c:pt>
                  <c:pt idx="8">
                    <c:v>413.28693262860196</c:v>
                  </c:pt>
                  <c:pt idx="9">
                    <c:v>390.53711272240241</c:v>
                  </c:pt>
                  <c:pt idx="10">
                    <c:v>360.73765601662035</c:v>
                  </c:pt>
                  <c:pt idx="11">
                    <c:v>337.61681557801427</c:v>
                  </c:pt>
                  <c:pt idx="12">
                    <c:v>316.1582190018014</c:v>
                  </c:pt>
                  <c:pt idx="13">
                    <c:v>293.37392374268779</c:v>
                  </c:pt>
                  <c:pt idx="14">
                    <c:v>276.06741384886857</c:v>
                  </c:pt>
                  <c:pt idx="15">
                    <c:v>258.50103658299076</c:v>
                  </c:pt>
                  <c:pt idx="16">
                    <c:v>239.03338457393534</c:v>
                  </c:pt>
                  <c:pt idx="17">
                    <c:v>218.1194942152747</c:v>
                  </c:pt>
                  <c:pt idx="18">
                    <c:v>200.79341789791405</c:v>
                  </c:pt>
                  <c:pt idx="19">
                    <c:v>183.51364185129393</c:v>
                  </c:pt>
                  <c:pt idx="20">
                    <c:v>165.63282546894266</c:v>
                  </c:pt>
                  <c:pt idx="21">
                    <c:v>147.11818917357124</c:v>
                  </c:pt>
                  <c:pt idx="22">
                    <c:v>131.32260347642557</c:v>
                  </c:pt>
                  <c:pt idx="23">
                    <c:v>114.66630184768064</c:v>
                  </c:pt>
                  <c:pt idx="24">
                    <c:v>99.332497463463753</c:v>
                  </c:pt>
                  <c:pt idx="25">
                    <c:v>82.588151701423087</c:v>
                  </c:pt>
                  <c:pt idx="26">
                    <c:v>68.455265445762294</c:v>
                  </c:pt>
                  <c:pt idx="27">
                    <c:v>51.374235029999618</c:v>
                  </c:pt>
                  <c:pt idx="28">
                    <c:v>33.325506135013612</c:v>
                  </c:pt>
                  <c:pt idx="29">
                    <c:v>21.935104927124598</c:v>
                  </c:pt>
                  <c:pt idx="30">
                    <c:v>10.736592620968461</c:v>
                  </c:pt>
                  <c:pt idx="31">
                    <c:v>16.26148852288787</c:v>
                  </c:pt>
                  <c:pt idx="32">
                    <c:v>30.417274956199805</c:v>
                  </c:pt>
                  <c:pt idx="33">
                    <c:v>45.933182925338443</c:v>
                  </c:pt>
                  <c:pt idx="34">
                    <c:v>63.355906760125485</c:v>
                  </c:pt>
                  <c:pt idx="35">
                    <c:v>79.610535905913181</c:v>
                  </c:pt>
                  <c:pt idx="36">
                    <c:v>96.877095514906244</c:v>
                  </c:pt>
                  <c:pt idx="37">
                    <c:v>115.6316074682003</c:v>
                  </c:pt>
                  <c:pt idx="38">
                    <c:v>133.53637961618335</c:v>
                  </c:pt>
                  <c:pt idx="39">
                    <c:v>151.5156470725039</c:v>
                  </c:pt>
                  <c:pt idx="40">
                    <c:v>168.62667870215992</c:v>
                  </c:pt>
                  <c:pt idx="41">
                    <c:v>190.81338808287873</c:v>
                  </c:pt>
                  <c:pt idx="42">
                    <c:v>214.28998589229883</c:v>
                  </c:pt>
                  <c:pt idx="43">
                    <c:v>236.6763101590831</c:v>
                  </c:pt>
                  <c:pt idx="44">
                    <c:v>261.60444027942464</c:v>
                  </c:pt>
                  <c:pt idx="45">
                    <c:v>287.3908137506503</c:v>
                  </c:pt>
                  <c:pt idx="46">
                    <c:v>308.89028076009691</c:v>
                  </c:pt>
                  <c:pt idx="47">
                    <c:v>337.1571332472235</c:v>
                  </c:pt>
                  <c:pt idx="48">
                    <c:v>361.46524054449083</c:v>
                  </c:pt>
                  <c:pt idx="49">
                    <c:v>398.92688333105872</c:v>
                  </c:pt>
                  <c:pt idx="50">
                    <c:v>433.88577727832933</c:v>
                  </c:pt>
                </c:numCache>
              </c:numRef>
            </c:plus>
            <c:minus>
              <c:numRef>
                <c:f>Summary!$D$4:$D$54</c:f>
                <c:numCache>
                  <c:formatCode>General</c:formatCode>
                  <c:ptCount val="51"/>
                  <c:pt idx="0">
                    <c:v>621.32911438809413</c:v>
                  </c:pt>
                  <c:pt idx="1">
                    <c:v>577.30019859000993</c:v>
                  </c:pt>
                  <c:pt idx="2">
                    <c:v>548.29180880264698</c:v>
                  </c:pt>
                  <c:pt idx="3">
                    <c:v>521.87991348241894</c:v>
                  </c:pt>
                  <c:pt idx="4">
                    <c:v>489.57005848634367</c:v>
                  </c:pt>
                  <c:pt idx="5">
                    <c:v>465.98636129199645</c:v>
                  </c:pt>
                  <c:pt idx="6">
                    <c:v>446.55916080147324</c:v>
                  </c:pt>
                  <c:pt idx="7">
                    <c:v>419.88142767733069</c:v>
                  </c:pt>
                  <c:pt idx="8">
                    <c:v>413.28693262860196</c:v>
                  </c:pt>
                  <c:pt idx="9">
                    <c:v>390.53711272240241</c:v>
                  </c:pt>
                  <c:pt idx="10">
                    <c:v>360.73765601662035</c:v>
                  </c:pt>
                  <c:pt idx="11">
                    <c:v>337.61681557801427</c:v>
                  </c:pt>
                  <c:pt idx="12">
                    <c:v>316.1582190018014</c:v>
                  </c:pt>
                  <c:pt idx="13">
                    <c:v>293.37392374268779</c:v>
                  </c:pt>
                  <c:pt idx="14">
                    <c:v>276.06741384886857</c:v>
                  </c:pt>
                  <c:pt idx="15">
                    <c:v>258.50103658299076</c:v>
                  </c:pt>
                  <c:pt idx="16">
                    <c:v>239.03338457393534</c:v>
                  </c:pt>
                  <c:pt idx="17">
                    <c:v>218.1194942152747</c:v>
                  </c:pt>
                  <c:pt idx="18">
                    <c:v>200.79341789791405</c:v>
                  </c:pt>
                  <c:pt idx="19">
                    <c:v>183.51364185129393</c:v>
                  </c:pt>
                  <c:pt idx="20">
                    <c:v>165.63282546894266</c:v>
                  </c:pt>
                  <c:pt idx="21">
                    <c:v>147.11818917357124</c:v>
                  </c:pt>
                  <c:pt idx="22">
                    <c:v>131.32260347642557</c:v>
                  </c:pt>
                  <c:pt idx="23">
                    <c:v>114.66630184768064</c:v>
                  </c:pt>
                  <c:pt idx="24">
                    <c:v>99.332497463463753</c:v>
                  </c:pt>
                  <c:pt idx="25">
                    <c:v>82.588151701423087</c:v>
                  </c:pt>
                  <c:pt idx="26">
                    <c:v>68.455265445762294</c:v>
                  </c:pt>
                  <c:pt idx="27">
                    <c:v>51.374235029999618</c:v>
                  </c:pt>
                  <c:pt idx="28">
                    <c:v>33.325506135013612</c:v>
                  </c:pt>
                  <c:pt idx="29">
                    <c:v>21.935104927124598</c:v>
                  </c:pt>
                  <c:pt idx="30">
                    <c:v>10.736592620968461</c:v>
                  </c:pt>
                  <c:pt idx="31">
                    <c:v>16.26148852288787</c:v>
                  </c:pt>
                  <c:pt idx="32">
                    <c:v>30.417274956199805</c:v>
                  </c:pt>
                  <c:pt idx="33">
                    <c:v>45.933182925338443</c:v>
                  </c:pt>
                  <c:pt idx="34">
                    <c:v>63.355906760125485</c:v>
                  </c:pt>
                  <c:pt idx="35">
                    <c:v>79.610535905913181</c:v>
                  </c:pt>
                  <c:pt idx="36">
                    <c:v>96.877095514906244</c:v>
                  </c:pt>
                  <c:pt idx="37">
                    <c:v>115.6316074682003</c:v>
                  </c:pt>
                  <c:pt idx="38">
                    <c:v>133.53637961618335</c:v>
                  </c:pt>
                  <c:pt idx="39">
                    <c:v>151.5156470725039</c:v>
                  </c:pt>
                  <c:pt idx="40">
                    <c:v>168.62667870215992</c:v>
                  </c:pt>
                  <c:pt idx="41">
                    <c:v>190.81338808287873</c:v>
                  </c:pt>
                  <c:pt idx="42">
                    <c:v>214.28998589229883</c:v>
                  </c:pt>
                  <c:pt idx="43">
                    <c:v>236.6763101590831</c:v>
                  </c:pt>
                  <c:pt idx="44">
                    <c:v>261.60444027942464</c:v>
                  </c:pt>
                  <c:pt idx="45">
                    <c:v>287.3908137506503</c:v>
                  </c:pt>
                  <c:pt idx="46">
                    <c:v>308.89028076009691</c:v>
                  </c:pt>
                  <c:pt idx="47">
                    <c:v>337.1571332472235</c:v>
                  </c:pt>
                  <c:pt idx="48">
                    <c:v>361.46524054449083</c:v>
                  </c:pt>
                  <c:pt idx="49">
                    <c:v>398.92688333105872</c:v>
                  </c:pt>
                  <c:pt idx="50">
                    <c:v>433.88577727832933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Summary!$B$4:$B$54</c:f>
              <c:numCache>
                <c:formatCode>General</c:formatCode>
                <c:ptCount val="51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</c:numCache>
            </c:numRef>
          </c:xVal>
          <c:yVal>
            <c:numRef>
              <c:f>Summary!$C$4:$C$54</c:f>
              <c:numCache>
                <c:formatCode>0.00</c:formatCode>
                <c:ptCount val="51"/>
                <c:pt idx="0">
                  <c:v>-1742.7950550426131</c:v>
                </c:pt>
                <c:pt idx="1">
                  <c:v>-1629.769042968748</c:v>
                </c:pt>
                <c:pt idx="2">
                  <c:v>-1545.4212327436953</c:v>
                </c:pt>
                <c:pt idx="3">
                  <c:v>-1479.3368044766501</c:v>
                </c:pt>
                <c:pt idx="4">
                  <c:v>-1400.5182231556275</c:v>
                </c:pt>
                <c:pt idx="5">
                  <c:v>-1322.2267636385811</c:v>
                </c:pt>
                <c:pt idx="6">
                  <c:v>-1253.2598127885278</c:v>
                </c:pt>
                <c:pt idx="7">
                  <c:v>-1175.2013965953461</c:v>
                </c:pt>
                <c:pt idx="8">
                  <c:v>-1123.557336980645</c:v>
                </c:pt>
                <c:pt idx="9">
                  <c:v>-1051.6357283158723</c:v>
                </c:pt>
                <c:pt idx="10">
                  <c:v>-974.16269753195888</c:v>
                </c:pt>
                <c:pt idx="11">
                  <c:v>-917.33341910622221</c:v>
                </c:pt>
                <c:pt idx="12">
                  <c:v>-860.26277368718843</c:v>
                </c:pt>
                <c:pt idx="13">
                  <c:v>-799.197099859064</c:v>
                </c:pt>
                <c:pt idx="14">
                  <c:v>-749.90288821133629</c:v>
                </c:pt>
                <c:pt idx="15">
                  <c:v>-693.85874384099759</c:v>
                </c:pt>
                <c:pt idx="16">
                  <c:v>-642.50598283247496</c:v>
                </c:pt>
                <c:pt idx="17">
                  <c:v>-588.17637079412225</c:v>
                </c:pt>
                <c:pt idx="18">
                  <c:v>-542.48878513682951</c:v>
                </c:pt>
                <c:pt idx="19">
                  <c:v>-492.21523805098082</c:v>
                </c:pt>
                <c:pt idx="20">
                  <c:v>-449.40185026688994</c:v>
                </c:pt>
                <c:pt idx="21">
                  <c:v>-401.77500811490131</c:v>
                </c:pt>
                <c:pt idx="22">
                  <c:v>-358.93665175004423</c:v>
                </c:pt>
                <c:pt idx="23">
                  <c:v>-311.80641382390786</c:v>
                </c:pt>
                <c:pt idx="24">
                  <c:v>-267.74458122253401</c:v>
                </c:pt>
                <c:pt idx="25">
                  <c:v>-222.37881487066082</c:v>
                </c:pt>
                <c:pt idx="26">
                  <c:v>-182.24819972298351</c:v>
                </c:pt>
                <c:pt idx="27">
                  <c:v>-136.28317893635133</c:v>
                </c:pt>
                <c:pt idx="28">
                  <c:v>-99.47343141382386</c:v>
                </c:pt>
                <c:pt idx="29">
                  <c:v>-51.824395732446142</c:v>
                </c:pt>
                <c:pt idx="30">
                  <c:v>-6.9413620125163753</c:v>
                </c:pt>
                <c:pt idx="31">
                  <c:v>39.295542456886963</c:v>
                </c:pt>
                <c:pt idx="32">
                  <c:v>82.957872997630702</c:v>
                </c:pt>
                <c:pt idx="33">
                  <c:v>129.10045103593299</c:v>
                </c:pt>
                <c:pt idx="34">
                  <c:v>176.54418702559022</c:v>
                </c:pt>
                <c:pt idx="35">
                  <c:v>225.10597593134082</c:v>
                </c:pt>
                <c:pt idx="36">
                  <c:v>272.76055977561242</c:v>
                </c:pt>
                <c:pt idx="37">
                  <c:v>324.06615725430561</c:v>
                </c:pt>
                <c:pt idx="38">
                  <c:v>375.67970483953286</c:v>
                </c:pt>
                <c:pt idx="39">
                  <c:v>432.97784354469974</c:v>
                </c:pt>
                <c:pt idx="40">
                  <c:v>487.64869724620456</c:v>
                </c:pt>
                <c:pt idx="41">
                  <c:v>549.15548567338408</c:v>
                </c:pt>
                <c:pt idx="42">
                  <c:v>613.11755509809961</c:v>
                </c:pt>
                <c:pt idx="43">
                  <c:v>680.01208634809961</c:v>
                </c:pt>
                <c:pt idx="44">
                  <c:v>746.90661759809893</c:v>
                </c:pt>
                <c:pt idx="45">
                  <c:v>816.8473580100308</c:v>
                </c:pt>
                <c:pt idx="46">
                  <c:v>892.69186123934571</c:v>
                </c:pt>
                <c:pt idx="47">
                  <c:v>978.02178122780458</c:v>
                </c:pt>
                <c:pt idx="48">
                  <c:v>1059.1485956365393</c:v>
                </c:pt>
                <c:pt idx="49">
                  <c:v>1151.7611222700618</c:v>
                </c:pt>
                <c:pt idx="50">
                  <c:v>1246.3184509277335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5-443B-9103-E92FD150AFD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Summary!$F$4:$F$54</c:f>
                <c:numCache>
                  <c:formatCode>General</c:formatCode>
                  <c:ptCount val="51"/>
                  <c:pt idx="0">
                    <c:v>582.87184028660488</c:v>
                  </c:pt>
                  <c:pt idx="1">
                    <c:v>554.07128297577731</c:v>
                  </c:pt>
                  <c:pt idx="2">
                    <c:v>497.57219311953776</c:v>
                  </c:pt>
                  <c:pt idx="3">
                    <c:v>468.4201567138</c:v>
                  </c:pt>
                  <c:pt idx="4">
                    <c:v>434.37519838038838</c:v>
                  </c:pt>
                  <c:pt idx="5">
                    <c:v>410.10611846631332</c:v>
                  </c:pt>
                  <c:pt idx="6">
                    <c:v>379.96809491640141</c:v>
                  </c:pt>
                  <c:pt idx="7">
                    <c:v>355.73273539140678</c:v>
                  </c:pt>
                  <c:pt idx="8">
                    <c:v>335.84361493431305</c:v>
                  </c:pt>
                  <c:pt idx="9">
                    <c:v>315.02317776532897</c:v>
                  </c:pt>
                  <c:pt idx="10">
                    <c:v>294.48736633577505</c:v>
                  </c:pt>
                  <c:pt idx="11">
                    <c:v>271.95715679615421</c:v>
                  </c:pt>
                  <c:pt idx="12">
                    <c:v>250.2077266319057</c:v>
                  </c:pt>
                  <c:pt idx="13">
                    <c:v>234.06506957780047</c:v>
                  </c:pt>
                  <c:pt idx="14">
                    <c:v>220.05074726391231</c:v>
                  </c:pt>
                  <c:pt idx="15">
                    <c:v>196.83487307635485</c:v>
                  </c:pt>
                  <c:pt idx="16">
                    <c:v>185.94617026586278</c:v>
                  </c:pt>
                  <c:pt idx="17">
                    <c:v>167.04499098584375</c:v>
                  </c:pt>
                  <c:pt idx="18">
                    <c:v>156.66887252110971</c:v>
                  </c:pt>
                  <c:pt idx="19">
                    <c:v>141.73258787495297</c:v>
                  </c:pt>
                  <c:pt idx="20">
                    <c:v>125.77609820947414</c:v>
                  </c:pt>
                  <c:pt idx="21">
                    <c:v>112.62623542403985</c:v>
                  </c:pt>
                  <c:pt idx="22">
                    <c:v>100.20474381083825</c:v>
                  </c:pt>
                  <c:pt idx="23">
                    <c:v>86.8333633783636</c:v>
                  </c:pt>
                  <c:pt idx="24">
                    <c:v>74.417110192572849</c:v>
                  </c:pt>
                  <c:pt idx="25">
                    <c:v>62.508330416584421</c:v>
                  </c:pt>
                  <c:pt idx="26">
                    <c:v>51.507985166743921</c:v>
                  </c:pt>
                  <c:pt idx="27">
                    <c:v>37.196871955138228</c:v>
                  </c:pt>
                  <c:pt idx="28">
                    <c:v>26.245889724607391</c:v>
                  </c:pt>
                  <c:pt idx="29">
                    <c:v>16.577048188195093</c:v>
                  </c:pt>
                  <c:pt idx="30">
                    <c:v>8.9655823655600706</c:v>
                  </c:pt>
                  <c:pt idx="31">
                    <c:v>15.063205750231106</c:v>
                  </c:pt>
                  <c:pt idx="32">
                    <c:v>27.123661468925679</c:v>
                  </c:pt>
                  <c:pt idx="33">
                    <c:v>41.407453773218684</c:v>
                  </c:pt>
                  <c:pt idx="34">
                    <c:v>53.742064358622422</c:v>
                  </c:pt>
                  <c:pt idx="35">
                    <c:v>68.037040474821495</c:v>
                  </c:pt>
                  <c:pt idx="36">
                    <c:v>85.793062220250349</c:v>
                  </c:pt>
                  <c:pt idx="37">
                    <c:v>102.34949320291167</c:v>
                  </c:pt>
                  <c:pt idx="38">
                    <c:v>120.76177014647347</c:v>
                  </c:pt>
                  <c:pt idx="39">
                    <c:v>142.98157395199061</c:v>
                  </c:pt>
                  <c:pt idx="40">
                    <c:v>154.97811570930162</c:v>
                  </c:pt>
                  <c:pt idx="41">
                    <c:v>172.19279756506538</c:v>
                  </c:pt>
                  <c:pt idx="42">
                    <c:v>199.46901609843849</c:v>
                  </c:pt>
                  <c:pt idx="43">
                    <c:v>219.00466938689641</c:v>
                  </c:pt>
                  <c:pt idx="44">
                    <c:v>242.48803157200391</c:v>
                  </c:pt>
                  <c:pt idx="45">
                    <c:v>265.6688163642105</c:v>
                  </c:pt>
                  <c:pt idx="46">
                    <c:v>289.70603938948057</c:v>
                  </c:pt>
                  <c:pt idx="47">
                    <c:v>318.37961194692309</c:v>
                  </c:pt>
                  <c:pt idx="48">
                    <c:v>348.22267589675738</c:v>
                  </c:pt>
                  <c:pt idx="49">
                    <c:v>372.75259041941609</c:v>
                  </c:pt>
                  <c:pt idx="50">
                    <c:v>419.48592436499268</c:v>
                  </c:pt>
                </c:numCache>
              </c:numRef>
            </c:plus>
            <c:minus>
              <c:numRef>
                <c:f>Summary!$F$4:$F$54</c:f>
                <c:numCache>
                  <c:formatCode>General</c:formatCode>
                  <c:ptCount val="51"/>
                  <c:pt idx="0">
                    <c:v>582.87184028660488</c:v>
                  </c:pt>
                  <c:pt idx="1">
                    <c:v>554.07128297577731</c:v>
                  </c:pt>
                  <c:pt idx="2">
                    <c:v>497.57219311953776</c:v>
                  </c:pt>
                  <c:pt idx="3">
                    <c:v>468.4201567138</c:v>
                  </c:pt>
                  <c:pt idx="4">
                    <c:v>434.37519838038838</c:v>
                  </c:pt>
                  <c:pt idx="5">
                    <c:v>410.10611846631332</c:v>
                  </c:pt>
                  <c:pt idx="6">
                    <c:v>379.96809491640141</c:v>
                  </c:pt>
                  <c:pt idx="7">
                    <c:v>355.73273539140678</c:v>
                  </c:pt>
                  <c:pt idx="8">
                    <c:v>335.84361493431305</c:v>
                  </c:pt>
                  <c:pt idx="9">
                    <c:v>315.02317776532897</c:v>
                  </c:pt>
                  <c:pt idx="10">
                    <c:v>294.48736633577505</c:v>
                  </c:pt>
                  <c:pt idx="11">
                    <c:v>271.95715679615421</c:v>
                  </c:pt>
                  <c:pt idx="12">
                    <c:v>250.2077266319057</c:v>
                  </c:pt>
                  <c:pt idx="13">
                    <c:v>234.06506957780047</c:v>
                  </c:pt>
                  <c:pt idx="14">
                    <c:v>220.05074726391231</c:v>
                  </c:pt>
                  <c:pt idx="15">
                    <c:v>196.83487307635485</c:v>
                  </c:pt>
                  <c:pt idx="16">
                    <c:v>185.94617026586278</c:v>
                  </c:pt>
                  <c:pt idx="17">
                    <c:v>167.04499098584375</c:v>
                  </c:pt>
                  <c:pt idx="18">
                    <c:v>156.66887252110971</c:v>
                  </c:pt>
                  <c:pt idx="19">
                    <c:v>141.73258787495297</c:v>
                  </c:pt>
                  <c:pt idx="20">
                    <c:v>125.77609820947414</c:v>
                  </c:pt>
                  <c:pt idx="21">
                    <c:v>112.62623542403985</c:v>
                  </c:pt>
                  <c:pt idx="22">
                    <c:v>100.20474381083825</c:v>
                  </c:pt>
                  <c:pt idx="23">
                    <c:v>86.8333633783636</c:v>
                  </c:pt>
                  <c:pt idx="24">
                    <c:v>74.417110192572849</c:v>
                  </c:pt>
                  <c:pt idx="25">
                    <c:v>62.508330416584421</c:v>
                  </c:pt>
                  <c:pt idx="26">
                    <c:v>51.507985166743921</c:v>
                  </c:pt>
                  <c:pt idx="27">
                    <c:v>37.196871955138228</c:v>
                  </c:pt>
                  <c:pt idx="28">
                    <c:v>26.245889724607391</c:v>
                  </c:pt>
                  <c:pt idx="29">
                    <c:v>16.577048188195093</c:v>
                  </c:pt>
                  <c:pt idx="30">
                    <c:v>8.9655823655600706</c:v>
                  </c:pt>
                  <c:pt idx="31">
                    <c:v>15.063205750231106</c:v>
                  </c:pt>
                  <c:pt idx="32">
                    <c:v>27.123661468925679</c:v>
                  </c:pt>
                  <c:pt idx="33">
                    <c:v>41.407453773218684</c:v>
                  </c:pt>
                  <c:pt idx="34">
                    <c:v>53.742064358622422</c:v>
                  </c:pt>
                  <c:pt idx="35">
                    <c:v>68.037040474821495</c:v>
                  </c:pt>
                  <c:pt idx="36">
                    <c:v>85.793062220250349</c:v>
                  </c:pt>
                  <c:pt idx="37">
                    <c:v>102.34949320291167</c:v>
                  </c:pt>
                  <c:pt idx="38">
                    <c:v>120.76177014647347</c:v>
                  </c:pt>
                  <c:pt idx="39">
                    <c:v>142.98157395199061</c:v>
                  </c:pt>
                  <c:pt idx="40">
                    <c:v>154.97811570930162</c:v>
                  </c:pt>
                  <c:pt idx="41">
                    <c:v>172.19279756506538</c:v>
                  </c:pt>
                  <c:pt idx="42">
                    <c:v>199.46901609843849</c:v>
                  </c:pt>
                  <c:pt idx="43">
                    <c:v>219.00466938689641</c:v>
                  </c:pt>
                  <c:pt idx="44">
                    <c:v>242.48803157200391</c:v>
                  </c:pt>
                  <c:pt idx="45">
                    <c:v>265.6688163642105</c:v>
                  </c:pt>
                  <c:pt idx="46">
                    <c:v>289.70603938948057</c:v>
                  </c:pt>
                  <c:pt idx="47">
                    <c:v>318.37961194692309</c:v>
                  </c:pt>
                  <c:pt idx="48">
                    <c:v>348.22267589675738</c:v>
                  </c:pt>
                  <c:pt idx="49">
                    <c:v>372.75259041941609</c:v>
                  </c:pt>
                  <c:pt idx="50">
                    <c:v>419.48592436499268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Summary!$B$4:$B$54</c:f>
              <c:numCache>
                <c:formatCode>General</c:formatCode>
                <c:ptCount val="51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</c:numCache>
            </c:numRef>
          </c:xVal>
          <c:yVal>
            <c:numRef>
              <c:f>Summary!$E$4:$E$54</c:f>
              <c:numCache>
                <c:formatCode>0.00</c:formatCode>
                <c:ptCount val="51"/>
                <c:pt idx="0">
                  <c:v>-1501.129125421696</c:v>
                </c:pt>
                <c:pt idx="1">
                  <c:v>-1427.0962552157291</c:v>
                </c:pt>
                <c:pt idx="2">
                  <c:v>-1327.3648099032305</c:v>
                </c:pt>
                <c:pt idx="3">
                  <c:v>-1254.1004284945382</c:v>
                </c:pt>
                <c:pt idx="4">
                  <c:v>-1176.4220948652762</c:v>
                </c:pt>
                <c:pt idx="5">
                  <c:v>-1113.2396108453904</c:v>
                </c:pt>
                <c:pt idx="6">
                  <c:v>-1048.4147262573226</c:v>
                </c:pt>
                <c:pt idx="7">
                  <c:v>-987.23807941783377</c:v>
                </c:pt>
                <c:pt idx="8">
                  <c:v>-931.3437486128355</c:v>
                </c:pt>
                <c:pt idx="9">
                  <c:v>-878.30697493119487</c:v>
                </c:pt>
                <c:pt idx="10">
                  <c:v>-821.18917187777322</c:v>
                </c:pt>
                <c:pt idx="11">
                  <c:v>-765.70266619595577</c:v>
                </c:pt>
                <c:pt idx="12">
                  <c:v>-715.52622188221255</c:v>
                </c:pt>
                <c:pt idx="13">
                  <c:v>-663.28012813221255</c:v>
                </c:pt>
                <c:pt idx="14">
                  <c:v>-617.43717713789476</c:v>
                </c:pt>
                <c:pt idx="15">
                  <c:v>-563.75953154130355</c:v>
                </c:pt>
                <c:pt idx="16">
                  <c:v>-524.64154503562213</c:v>
                </c:pt>
                <c:pt idx="17">
                  <c:v>-479.78625418923093</c:v>
                </c:pt>
                <c:pt idx="18">
                  <c:v>-444.58561914617343</c:v>
                </c:pt>
                <c:pt idx="19">
                  <c:v>-405.06258114901431</c:v>
                </c:pt>
                <c:pt idx="20">
                  <c:v>-360.97023079612012</c:v>
                </c:pt>
                <c:pt idx="21">
                  <c:v>-323.21443817832227</c:v>
                </c:pt>
                <c:pt idx="22">
                  <c:v>-287.54771232604958</c:v>
                </c:pt>
                <c:pt idx="23">
                  <c:v>-250.72686732899035</c:v>
                </c:pt>
                <c:pt idx="24">
                  <c:v>-214.34159330888204</c:v>
                </c:pt>
                <c:pt idx="25">
                  <c:v>-180.23681337183157</c:v>
                </c:pt>
                <c:pt idx="26">
                  <c:v>-144.78093624114979</c:v>
                </c:pt>
                <c:pt idx="27">
                  <c:v>-107.82415025884448</c:v>
                </c:pt>
                <c:pt idx="28">
                  <c:v>-74.643220207907916</c:v>
                </c:pt>
                <c:pt idx="29">
                  <c:v>-41.434547375548952</c:v>
                </c:pt>
                <c:pt idx="30">
                  <c:v>-4.061612075025379</c:v>
                </c:pt>
                <c:pt idx="31">
                  <c:v>30.881014215675247</c:v>
                </c:pt>
                <c:pt idx="32">
                  <c:v>66.395151723514886</c:v>
                </c:pt>
                <c:pt idx="33">
                  <c:v>107.83524751663207</c:v>
                </c:pt>
                <c:pt idx="34">
                  <c:v>144.9168781800702</c:v>
                </c:pt>
                <c:pt idx="35">
                  <c:v>181.7044307535343</c:v>
                </c:pt>
                <c:pt idx="36">
                  <c:v>225.78845925764583</c:v>
                </c:pt>
                <c:pt idx="37">
                  <c:v>274.62768086520083</c:v>
                </c:pt>
                <c:pt idx="38">
                  <c:v>319.48297067122002</c:v>
                </c:pt>
                <c:pt idx="39">
                  <c:v>374.05394883589287</c:v>
                </c:pt>
                <c:pt idx="40">
                  <c:v>425.24857122247846</c:v>
                </c:pt>
                <c:pt idx="41">
                  <c:v>483.51772516423972</c:v>
                </c:pt>
                <c:pt idx="42">
                  <c:v>535.70000839233376</c:v>
                </c:pt>
                <c:pt idx="43">
                  <c:v>588.53980497880389</c:v>
                </c:pt>
                <c:pt idx="44">
                  <c:v>649.53057167746726</c:v>
                </c:pt>
                <c:pt idx="45">
                  <c:v>712.92112940007871</c:v>
                </c:pt>
                <c:pt idx="46">
                  <c:v>782.4096547907036</c:v>
                </c:pt>
                <c:pt idx="47">
                  <c:v>855.5297692038788</c:v>
                </c:pt>
                <c:pt idx="48">
                  <c:v>928.04508347944602</c:v>
                </c:pt>
                <c:pt idx="49">
                  <c:v>1007.4740149758076</c:v>
                </c:pt>
                <c:pt idx="50">
                  <c:v>1175.6194908142077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43B-9103-E92FD150AFD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[1]Summary!$H$26:$H$27</c:f>
              <c:strCache>
                <c:ptCount val="2"/>
                <c:pt idx="0">
                  <c:v>open symbols - control</c:v>
                </c:pt>
                <c:pt idx="1">
                  <c:v>closed symbols - + 0.5 mM L-glut (ext)</c:v>
                </c:pt>
              </c:strCache>
            </c:strRef>
          </c:xVal>
          <c:yVal>
            <c:numRef>
              <c:f>[1]Summary!$I$26:$I$27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1-416E-8D54-CEB066CC32A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[1]Summary!$H$26:$H$27</c:f>
              <c:strCache>
                <c:ptCount val="2"/>
                <c:pt idx="0">
                  <c:v>open symbols - control</c:v>
                </c:pt>
                <c:pt idx="1">
                  <c:v>closed symbols - + 0.5 mM L-glut (ext)</c:v>
                </c:pt>
              </c:strCache>
            </c:strRef>
          </c:xVal>
          <c:yVal>
            <c:numRef>
              <c:f>[1]Summary!$J$26:$J$27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1-416E-8D54-CEB066CC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4064"/>
        <c:axId val="543544720"/>
      </c:scatterChart>
      <c:valAx>
        <c:axId val="543544064"/>
        <c:scaling>
          <c:orientation val="minMax"/>
          <c:max val="11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44720"/>
        <c:crosses val="autoZero"/>
        <c:crossBetween val="midCat"/>
      </c:valAx>
      <c:valAx>
        <c:axId val="543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33337</xdr:rowOff>
    </xdr:from>
    <xdr:to>
      <xdr:col>14</xdr:col>
      <xdr:colOff>361949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C3238B-112A-47DF-B4B5-07A527B4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676275</xdr:colOff>
      <xdr:row>13</xdr:row>
      <xdr:rowOff>95250</xdr:rowOff>
    </xdr:from>
    <xdr:ext cx="1273169" cy="34278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55C04762-2F93-45AA-8E83-BB2F118695A1}"/>
            </a:ext>
          </a:extLst>
        </xdr:cNvPr>
        <xdr:cNvSpPr txBox="1"/>
      </xdr:nvSpPr>
      <xdr:spPr>
        <a:xfrm>
          <a:off x="9058275" y="2590800"/>
          <a:ext cx="12731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600"/>
            <a:t>Voltage (mV)</a:t>
          </a:r>
        </a:p>
      </xdr:txBody>
    </xdr:sp>
    <xdr:clientData/>
  </xdr:oneCellAnchor>
  <xdr:oneCellAnchor>
    <xdr:from>
      <xdr:col>9</xdr:col>
      <xdr:colOff>742953</xdr:colOff>
      <xdr:row>14</xdr:row>
      <xdr:rowOff>180975</xdr:rowOff>
    </xdr:from>
    <xdr:ext cx="342786" cy="122084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BA82211A-8031-4482-B8A9-2AE7D9E234DA}"/>
            </a:ext>
          </a:extLst>
        </xdr:cNvPr>
        <xdr:cNvSpPr txBox="1"/>
      </xdr:nvSpPr>
      <xdr:spPr>
        <a:xfrm rot="16200000">
          <a:off x="7161922" y="3306056"/>
          <a:ext cx="122084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600"/>
            <a:t>Current (pA)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ion_currents_WT_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 NaCl vs 115 KCl"/>
      <sheetName val="140 NaCl vs 115 KCl + 0.5 Glu"/>
      <sheetName val="Summary"/>
    </sheetNames>
    <sheetDataSet>
      <sheetData sheetId="0"/>
      <sheetData sheetId="1"/>
      <sheetData sheetId="2">
        <row r="26">
          <cell r="H26" t="str">
            <v>open symbols - control</v>
          </cell>
        </row>
        <row r="27">
          <cell r="H27" t="str">
            <v>closed symbols - + 0.5 mM L-glut (ext)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A1:AS56"/>
  <sheetViews>
    <sheetView topLeftCell="E1" workbookViewId="0">
      <selection activeCell="H38" sqref="H38"/>
    </sheetView>
  </sheetViews>
  <sheetFormatPr baseColWidth="10" defaultColWidth="11.42578125" defaultRowHeight="15" x14ac:dyDescent="0.25"/>
  <cols>
    <col min="1" max="1" width="11.42578125" style="1"/>
    <col min="2" max="2" width="11.42578125" style="5"/>
    <col min="3" max="6" width="11.42578125" style="29"/>
    <col min="7" max="7" width="11.5703125" style="42"/>
    <col min="8" max="13" width="11.42578125" style="29"/>
    <col min="14" max="15" width="1.28515625" style="1" customWidth="1"/>
    <col min="16" max="16" width="1.5703125" style="1" customWidth="1"/>
    <col min="17" max="17" width="11.42578125" style="31"/>
    <col min="18" max="18" width="6.28515625" style="1" customWidth="1"/>
    <col min="19" max="21" width="11.42578125" style="31"/>
    <col min="22" max="27" width="11.42578125" style="1"/>
    <col min="28" max="28" width="11.5703125"/>
    <col min="29" max="34" width="11.42578125" style="1"/>
    <col min="35" max="39" width="1.7109375" style="1" customWidth="1"/>
    <col min="40" max="40" width="1.5703125" style="1" customWidth="1"/>
    <col min="41" max="16384" width="11.42578125" style="1"/>
  </cols>
  <sheetData>
    <row r="1" spans="1:45" x14ac:dyDescent="0.25">
      <c r="W1" s="2"/>
    </row>
    <row r="2" spans="1:45" ht="15.75" thickBot="1" x14ac:dyDescent="0.3"/>
    <row r="3" spans="1:45" s="2" customFormat="1" x14ac:dyDescent="0.25">
      <c r="B3" s="7" t="s">
        <v>17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13</v>
      </c>
      <c r="K3" s="32" t="s">
        <v>14</v>
      </c>
      <c r="L3" s="32" t="s">
        <v>15</v>
      </c>
      <c r="M3" s="33" t="s">
        <v>16</v>
      </c>
      <c r="Q3" s="34"/>
      <c r="S3" s="34"/>
      <c r="T3" s="34"/>
      <c r="U3" s="34"/>
      <c r="AE3" s="4"/>
      <c r="AF3" s="4"/>
      <c r="AG3" s="4"/>
      <c r="AH3" s="4"/>
    </row>
    <row r="4" spans="1:45" s="2" customFormat="1" ht="15.75" thickBot="1" x14ac:dyDescent="0.3">
      <c r="B4" s="9" t="s">
        <v>4</v>
      </c>
      <c r="C4" s="35">
        <v>7.5</v>
      </c>
      <c r="D4" s="35">
        <v>25.5</v>
      </c>
      <c r="E4" s="35">
        <v>18.3</v>
      </c>
      <c r="F4" s="35">
        <v>15.5</v>
      </c>
      <c r="G4" s="35">
        <v>6.8</v>
      </c>
      <c r="H4" s="35">
        <v>9</v>
      </c>
      <c r="I4" s="35">
        <v>13</v>
      </c>
      <c r="J4" s="35">
        <v>9.8000000000000007</v>
      </c>
      <c r="K4" s="35">
        <v>13.4</v>
      </c>
      <c r="L4" s="35">
        <v>15</v>
      </c>
      <c r="M4" s="36">
        <v>18.899999999999999</v>
      </c>
      <c r="Q4" s="34"/>
      <c r="S4" s="34"/>
      <c r="T4" s="34"/>
      <c r="U4" s="34"/>
      <c r="W4" s="1"/>
      <c r="X4" s="1"/>
      <c r="Y4" s="1"/>
      <c r="Z4" s="1"/>
      <c r="AA4" s="1"/>
      <c r="AB4"/>
      <c r="AC4" s="1"/>
      <c r="AD4" s="1"/>
      <c r="AE4" s="1"/>
      <c r="AF4" s="1"/>
      <c r="AG4" s="1"/>
      <c r="AH4" s="1"/>
      <c r="AO4" s="1"/>
      <c r="AP4" s="1"/>
      <c r="AQ4" s="1"/>
      <c r="AR4" s="1"/>
      <c r="AS4" s="1"/>
    </row>
    <row r="5" spans="1:45" s="2" customFormat="1" ht="15.75" thickBot="1" x14ac:dyDescent="0.3">
      <c r="B5" s="10" t="s">
        <v>18</v>
      </c>
      <c r="C5" s="37" t="s">
        <v>19</v>
      </c>
      <c r="D5" s="37" t="s">
        <v>19</v>
      </c>
      <c r="E5" s="37" t="s">
        <v>19</v>
      </c>
      <c r="F5" s="37" t="s">
        <v>19</v>
      </c>
      <c r="G5" s="37" t="s">
        <v>19</v>
      </c>
      <c r="H5" s="37" t="s">
        <v>19</v>
      </c>
      <c r="I5" s="37" t="s">
        <v>19</v>
      </c>
      <c r="J5" s="37" t="s">
        <v>19</v>
      </c>
      <c r="K5" s="37" t="s">
        <v>19</v>
      </c>
      <c r="L5" s="37" t="s">
        <v>19</v>
      </c>
      <c r="M5" s="38" t="s">
        <v>19</v>
      </c>
      <c r="Q5" s="39" t="s">
        <v>0</v>
      </c>
      <c r="R5" s="18" t="s">
        <v>1</v>
      </c>
      <c r="S5" s="40" t="s">
        <v>2</v>
      </c>
      <c r="T5" s="40" t="s">
        <v>3</v>
      </c>
      <c r="U5" s="41" t="s">
        <v>12</v>
      </c>
    </row>
    <row r="6" spans="1:45" x14ac:dyDescent="0.25">
      <c r="A6" s="2"/>
      <c r="B6" s="5">
        <v>-150</v>
      </c>
      <c r="C6" s="29">
        <v>-3133.23974609375</v>
      </c>
      <c r="D6" s="29">
        <v>-1668.0908203125</v>
      </c>
      <c r="E6" s="29">
        <v>-277.61837768554602</v>
      </c>
      <c r="F6" s="29">
        <v>-385.55905151367102</v>
      </c>
      <c r="G6" s="42">
        <v>-3614.19677734375</v>
      </c>
      <c r="H6" s="29">
        <v>-802.42913818359295</v>
      </c>
      <c r="I6" s="29">
        <v>-1320.1904296875</v>
      </c>
      <c r="J6" s="29">
        <v>-1564.08679199218</v>
      </c>
      <c r="K6" s="29">
        <v>-2040.4052734375</v>
      </c>
      <c r="L6" s="29">
        <v>-2017.2119140625</v>
      </c>
      <c r="M6" s="29">
        <v>-2347.71728515625</v>
      </c>
      <c r="Q6" s="31">
        <f t="shared" ref="Q6:Q37" si="0">AVERAGE(C6:O6)</f>
        <v>-1742.7950550426131</v>
      </c>
      <c r="R6" s="1">
        <f t="shared" ref="R6:R37" si="1">COUNT(C6:O6)</f>
        <v>11</v>
      </c>
      <c r="S6" s="31">
        <f t="shared" ref="S6:S37" si="2">STDEV(C6:O6)</f>
        <v>1051.4048013146062</v>
      </c>
      <c r="T6" s="31">
        <f>CONFIDENCE(0.05,S6,R6)</f>
        <v>621.32911438809413</v>
      </c>
      <c r="U6" s="31">
        <f>S6/SQRT(R6)</f>
        <v>317.01047533988333</v>
      </c>
      <c r="V6" s="2"/>
      <c r="AB6" s="1"/>
    </row>
    <row r="7" spans="1:45" x14ac:dyDescent="0.25">
      <c r="B7" s="5">
        <v>-145</v>
      </c>
      <c r="C7" s="29">
        <v>-2878.11279296875</v>
      </c>
      <c r="D7" s="29">
        <v>-1572.265625</v>
      </c>
      <c r="E7" s="29">
        <v>-266.99826049804602</v>
      </c>
      <c r="F7" s="29">
        <v>-345.09274291992102</v>
      </c>
      <c r="G7" s="42">
        <v>-3360.44311523437</v>
      </c>
      <c r="H7" s="29">
        <v>-763.12249755859295</v>
      </c>
      <c r="I7" s="29">
        <v>-1210.9375</v>
      </c>
      <c r="J7" s="29">
        <v>-1457.64147949218</v>
      </c>
      <c r="K7" s="29">
        <v>-2017.822265625</v>
      </c>
      <c r="L7" s="29">
        <v>-1860.50415039062</v>
      </c>
      <c r="M7" s="29">
        <v>-2194.51904296875</v>
      </c>
      <c r="Q7" s="31">
        <f t="shared" si="0"/>
        <v>-1629.769042968748</v>
      </c>
      <c r="R7" s="1">
        <f t="shared" si="1"/>
        <v>11</v>
      </c>
      <c r="S7" s="31">
        <f t="shared" si="2"/>
        <v>976.89966000576476</v>
      </c>
      <c r="T7" s="31">
        <f t="shared" ref="T7:T56" si="3">CONFIDENCE(0.05,S7,R7)</f>
        <v>577.30019859000993</v>
      </c>
      <c r="U7" s="31">
        <f t="shared" ref="U7:U56" si="4">S7/SQRT(R7)</f>
        <v>294.54633000589826</v>
      </c>
      <c r="AB7" s="1"/>
    </row>
    <row r="8" spans="1:45" x14ac:dyDescent="0.25">
      <c r="B8" s="5">
        <v>-140</v>
      </c>
      <c r="C8" s="29">
        <v>-2755.7373046875</v>
      </c>
      <c r="D8" s="29">
        <v>-1508.7890625</v>
      </c>
      <c r="E8" s="29">
        <v>-248.443588256835</v>
      </c>
      <c r="F8" s="29">
        <v>-317.01657104492102</v>
      </c>
      <c r="G8" s="42">
        <v>-3181.91528320312</v>
      </c>
      <c r="H8" s="29">
        <v>-750.24407958984295</v>
      </c>
      <c r="I8" s="29">
        <v>-1128.23486328125</v>
      </c>
      <c r="J8" s="29">
        <v>-1384.46032714843</v>
      </c>
      <c r="K8" s="29">
        <v>-1896.05712890625</v>
      </c>
      <c r="L8" s="29">
        <v>-1763.61083984375</v>
      </c>
      <c r="M8" s="29">
        <v>-2065.12451171875</v>
      </c>
      <c r="Q8" s="31">
        <f t="shared" si="0"/>
        <v>-1545.4212327436953</v>
      </c>
      <c r="R8" s="1">
        <f t="shared" si="1"/>
        <v>11</v>
      </c>
      <c r="S8" s="31">
        <f t="shared" si="2"/>
        <v>927.81205153134795</v>
      </c>
      <c r="T8" s="31">
        <f t="shared" si="3"/>
        <v>548.29180880264698</v>
      </c>
      <c r="U8" s="31">
        <f t="shared" si="4"/>
        <v>279.74585917267001</v>
      </c>
      <c r="AB8" s="1"/>
    </row>
    <row r="9" spans="1:45" x14ac:dyDescent="0.25">
      <c r="B9" s="5">
        <v>-135</v>
      </c>
      <c r="C9" s="29">
        <v>-2663.26904296875</v>
      </c>
      <c r="D9" s="29">
        <v>-1447.44873046875</v>
      </c>
      <c r="E9" s="29">
        <v>-223.541244506835</v>
      </c>
      <c r="F9" s="29">
        <v>-303.40573120117102</v>
      </c>
      <c r="G9" s="42">
        <v>-2992.5537109375</v>
      </c>
      <c r="H9" s="29">
        <v>-732.72698974609295</v>
      </c>
      <c r="I9" s="29">
        <v>-1094.66552734375</v>
      </c>
      <c r="J9" s="29">
        <v>-1324.21862792968</v>
      </c>
      <c r="K9" s="29">
        <v>-1847.83935546875</v>
      </c>
      <c r="L9" s="29">
        <v>-1667.93823242187</v>
      </c>
      <c r="M9" s="29">
        <v>-1975.09765625</v>
      </c>
      <c r="Q9" s="31">
        <f t="shared" si="0"/>
        <v>-1479.3368044766501</v>
      </c>
      <c r="R9" s="1">
        <f t="shared" si="1"/>
        <v>11</v>
      </c>
      <c r="S9" s="31">
        <f t="shared" si="2"/>
        <v>883.11819620017604</v>
      </c>
      <c r="T9" s="31">
        <f t="shared" si="3"/>
        <v>521.87991348241894</v>
      </c>
      <c r="U9" s="31">
        <f t="shared" si="4"/>
        <v>266.27015475740433</v>
      </c>
      <c r="AB9" s="1"/>
    </row>
    <row r="10" spans="1:45" x14ac:dyDescent="0.25">
      <c r="B10" s="5">
        <v>-130</v>
      </c>
      <c r="C10" s="29">
        <v>-2496.9482421875</v>
      </c>
      <c r="D10" s="29">
        <v>-1384.27734375</v>
      </c>
      <c r="E10" s="29">
        <v>-208.80125427246</v>
      </c>
      <c r="F10" s="29">
        <v>-282.10446166992102</v>
      </c>
      <c r="G10" s="42">
        <v>-2803.955078125</v>
      </c>
      <c r="H10" s="29">
        <v>-708.49603271484295</v>
      </c>
      <c r="I10" s="29">
        <v>-1037.90283203125</v>
      </c>
      <c r="J10" s="29">
        <v>-1255.55407714843</v>
      </c>
      <c r="K10" s="29">
        <v>-1745.60546875</v>
      </c>
      <c r="L10" s="29">
        <v>-1603.69873046875</v>
      </c>
      <c r="M10" s="29">
        <v>-1878.35693359375</v>
      </c>
      <c r="Q10" s="31">
        <f t="shared" si="0"/>
        <v>-1400.5182231556275</v>
      </c>
      <c r="R10" s="1">
        <f t="shared" si="1"/>
        <v>11</v>
      </c>
      <c r="S10" s="31">
        <f t="shared" si="2"/>
        <v>828.44389254049997</v>
      </c>
      <c r="T10" s="31">
        <f t="shared" si="3"/>
        <v>489.57005848634367</v>
      </c>
      <c r="U10" s="31">
        <f t="shared" si="4"/>
        <v>249.78523194712247</v>
      </c>
      <c r="AB10" s="1"/>
    </row>
    <row r="11" spans="1:45" x14ac:dyDescent="0.25">
      <c r="B11" s="5">
        <v>-125</v>
      </c>
      <c r="C11" s="29">
        <v>-2390.13671875</v>
      </c>
      <c r="D11" s="29">
        <v>-1285.400390625</v>
      </c>
      <c r="E11" s="29">
        <v>-201.84324645996</v>
      </c>
      <c r="F11" s="29">
        <v>-271.05709838867102</v>
      </c>
      <c r="G11" s="42">
        <v>-2643.12744140625</v>
      </c>
      <c r="H11" s="29">
        <v>-637.39007568359295</v>
      </c>
      <c r="I11" s="29">
        <v>-974.7314453125</v>
      </c>
      <c r="J11" s="29">
        <v>-1185.36364746093</v>
      </c>
      <c r="K11" s="29">
        <v>-1654.96826171875</v>
      </c>
      <c r="L11" s="29">
        <v>-1514.73999023437</v>
      </c>
      <c r="M11" s="29">
        <v>-1785.73608398437</v>
      </c>
      <c r="Q11" s="31">
        <f t="shared" si="0"/>
        <v>-1322.2267636385811</v>
      </c>
      <c r="R11" s="1">
        <f t="shared" si="1"/>
        <v>11</v>
      </c>
      <c r="S11" s="31">
        <f t="shared" si="2"/>
        <v>788.5358761789837</v>
      </c>
      <c r="T11" s="31">
        <f t="shared" si="3"/>
        <v>465.98636129199645</v>
      </c>
      <c r="U11" s="31">
        <f t="shared" si="4"/>
        <v>237.75251227453032</v>
      </c>
      <c r="AB11" s="1"/>
    </row>
    <row r="12" spans="1:45" x14ac:dyDescent="0.25">
      <c r="B12" s="5">
        <v>-120</v>
      </c>
      <c r="C12" s="29">
        <v>-2318.115234375</v>
      </c>
      <c r="D12" s="29">
        <v>-1210.02197265625</v>
      </c>
      <c r="E12" s="29">
        <v>-184.661849975585</v>
      </c>
      <c r="F12" s="29">
        <v>-246.64305114746</v>
      </c>
      <c r="G12" s="42">
        <v>-2502.44140625</v>
      </c>
      <c r="H12" s="29">
        <v>-621.88714599609295</v>
      </c>
      <c r="I12" s="29">
        <v>-903.01513671875</v>
      </c>
      <c r="J12" s="29">
        <v>-1113.40319824218</v>
      </c>
      <c r="K12" s="29">
        <v>-1567.3828125</v>
      </c>
      <c r="L12" s="29">
        <v>-1432.34252929687</v>
      </c>
      <c r="M12" s="29">
        <v>-1685.94360351562</v>
      </c>
      <c r="Q12" s="31">
        <f t="shared" si="0"/>
        <v>-1253.2598127885278</v>
      </c>
      <c r="R12" s="1">
        <f t="shared" si="1"/>
        <v>11</v>
      </c>
      <c r="S12" s="31">
        <f t="shared" si="2"/>
        <v>755.66142784099839</v>
      </c>
      <c r="T12" s="31">
        <f t="shared" si="3"/>
        <v>446.55916080147324</v>
      </c>
      <c r="U12" s="31">
        <f t="shared" si="4"/>
        <v>227.84049315389214</v>
      </c>
      <c r="AB12" s="1"/>
    </row>
    <row r="13" spans="1:45" x14ac:dyDescent="0.25">
      <c r="B13" s="5">
        <v>-115</v>
      </c>
      <c r="C13" s="29">
        <v>-2166.44287109375</v>
      </c>
      <c r="D13" s="29">
        <v>-1120.30029296875</v>
      </c>
      <c r="E13" s="29">
        <v>-167.083724975585</v>
      </c>
      <c r="F13" s="29">
        <v>-220.27586364746</v>
      </c>
      <c r="G13" s="42">
        <v>-2330.62744140625</v>
      </c>
      <c r="H13" s="29">
        <v>-581.97015380859295</v>
      </c>
      <c r="I13" s="29">
        <v>-840.4541015625</v>
      </c>
      <c r="J13" s="29">
        <v>-1044.18933105468</v>
      </c>
      <c r="K13" s="29">
        <v>-1526.79443359375</v>
      </c>
      <c r="L13" s="29">
        <v>-1347.50366210937</v>
      </c>
      <c r="M13" s="29">
        <v>-1581.57348632812</v>
      </c>
      <c r="Q13" s="31">
        <f t="shared" si="0"/>
        <v>-1175.2013965953461</v>
      </c>
      <c r="R13" s="1">
        <f t="shared" si="1"/>
        <v>11</v>
      </c>
      <c r="S13" s="31">
        <f t="shared" si="2"/>
        <v>710.51772534037298</v>
      </c>
      <c r="T13" s="31">
        <f t="shared" si="3"/>
        <v>419.88142767733069</v>
      </c>
      <c r="U13" s="31">
        <f t="shared" si="4"/>
        <v>214.22915471371002</v>
      </c>
      <c r="AB13" s="1"/>
    </row>
    <row r="14" spans="1:45" x14ac:dyDescent="0.25">
      <c r="B14" s="5">
        <v>-110</v>
      </c>
      <c r="C14" s="29">
        <v>-2113.95263671875</v>
      </c>
      <c r="D14" s="29">
        <v>-1039.73388671875</v>
      </c>
      <c r="E14" s="29">
        <v>-153.19822692871</v>
      </c>
      <c r="F14" s="29">
        <v>-203.24705505371</v>
      </c>
      <c r="G14" s="42">
        <v>-2302.39868164062</v>
      </c>
      <c r="H14" s="29">
        <v>-561.52337646484295</v>
      </c>
      <c r="I14" s="29">
        <v>-775.45166015625</v>
      </c>
      <c r="J14" s="29">
        <v>-993.77435302734295</v>
      </c>
      <c r="K14" s="29">
        <v>-1483.154296875</v>
      </c>
      <c r="L14" s="29">
        <v>-1257.32421875</v>
      </c>
      <c r="M14" s="29">
        <v>-1475.37231445312</v>
      </c>
      <c r="Q14" s="31">
        <f t="shared" si="0"/>
        <v>-1123.557336980645</v>
      </c>
      <c r="R14" s="1">
        <f t="shared" si="1"/>
        <v>11</v>
      </c>
      <c r="S14" s="31">
        <f t="shared" si="2"/>
        <v>699.35860918772482</v>
      </c>
      <c r="T14" s="31">
        <f t="shared" si="3"/>
        <v>413.28693262860196</v>
      </c>
      <c r="U14" s="31">
        <f t="shared" si="4"/>
        <v>210.86455459822562</v>
      </c>
      <c r="AB14" s="1"/>
    </row>
    <row r="15" spans="1:45" x14ac:dyDescent="0.25">
      <c r="B15" s="5">
        <v>-105</v>
      </c>
      <c r="C15" s="29">
        <v>-2074.27978515625</v>
      </c>
      <c r="D15" s="29">
        <v>-981.75048828125</v>
      </c>
      <c r="E15" s="29">
        <v>-144.95848083496</v>
      </c>
      <c r="F15" s="29">
        <v>-186.21824645996</v>
      </c>
      <c r="G15" s="42">
        <v>-2122.03979492187</v>
      </c>
      <c r="H15" s="29">
        <v>-526.24505615234295</v>
      </c>
      <c r="I15" s="29">
        <v>-715.02685546875</v>
      </c>
      <c r="J15" s="29">
        <v>-941.89447021484295</v>
      </c>
      <c r="K15" s="29">
        <v>-1328.125</v>
      </c>
      <c r="L15" s="29">
        <v>-1165.46630859375</v>
      </c>
      <c r="M15" s="29">
        <v>-1381.98852539062</v>
      </c>
      <c r="Q15" s="31">
        <f t="shared" si="0"/>
        <v>-1051.6357283158723</v>
      </c>
      <c r="R15" s="1">
        <f t="shared" si="1"/>
        <v>11</v>
      </c>
      <c r="S15" s="31">
        <f t="shared" si="2"/>
        <v>660.86166879893051</v>
      </c>
      <c r="T15" s="31">
        <f t="shared" si="3"/>
        <v>390.53711272240241</v>
      </c>
      <c r="U15" s="31">
        <f t="shared" si="4"/>
        <v>199.25729033947025</v>
      </c>
      <c r="AB15" s="1"/>
    </row>
    <row r="16" spans="1:45" x14ac:dyDescent="0.25">
      <c r="B16" s="5">
        <v>-100</v>
      </c>
      <c r="C16" s="29">
        <v>-1943.9697265625</v>
      </c>
      <c r="D16" s="29">
        <v>-920.41015625</v>
      </c>
      <c r="E16" s="29">
        <v>-131.317123413085</v>
      </c>
      <c r="F16" s="29">
        <v>-169.18943786621</v>
      </c>
      <c r="G16" s="42">
        <v>-1930.69458007812</v>
      </c>
      <c r="H16" s="29">
        <v>-499.63375854492102</v>
      </c>
      <c r="I16" s="29">
        <v>-647.27783203125</v>
      </c>
      <c r="J16" s="29">
        <v>-890.07562255859295</v>
      </c>
      <c r="K16" s="29">
        <v>-1213.9892578125</v>
      </c>
      <c r="L16" s="29">
        <v>-1074.21875</v>
      </c>
      <c r="M16" s="29">
        <v>-1295.01342773437</v>
      </c>
      <c r="Q16" s="31">
        <f t="shared" si="0"/>
        <v>-974.16269753195888</v>
      </c>
      <c r="R16" s="1">
        <f t="shared" si="1"/>
        <v>11</v>
      </c>
      <c r="S16" s="31">
        <f t="shared" si="2"/>
        <v>610.43542748577056</v>
      </c>
      <c r="T16" s="31">
        <f t="shared" si="3"/>
        <v>360.73765601662035</v>
      </c>
      <c r="U16" s="31">
        <f t="shared" si="4"/>
        <v>184.05320651913661</v>
      </c>
      <c r="AB16" s="1"/>
    </row>
    <row r="17" spans="2:28" x14ac:dyDescent="0.25">
      <c r="B17" s="5">
        <v>-95</v>
      </c>
      <c r="C17" s="29">
        <v>-1842.34619140625</v>
      </c>
      <c r="D17" s="29">
        <v>-859.06982421875</v>
      </c>
      <c r="E17" s="29">
        <v>-125.82396697998</v>
      </c>
      <c r="F17" s="29">
        <v>-175.10984802246</v>
      </c>
      <c r="G17" s="42">
        <v>-1790.31372070312</v>
      </c>
      <c r="H17" s="29">
        <v>-476.13522338867102</v>
      </c>
      <c r="I17" s="29">
        <v>-600.28076171875</v>
      </c>
      <c r="J17" s="29">
        <v>-827.88079833984295</v>
      </c>
      <c r="K17" s="29">
        <v>-1182.861328125</v>
      </c>
      <c r="L17" s="29">
        <v>-1002.96020507812</v>
      </c>
      <c r="M17" s="29">
        <v>-1207.8857421875</v>
      </c>
      <c r="Q17" s="31">
        <f t="shared" si="0"/>
        <v>-917.33341910622221</v>
      </c>
      <c r="R17" s="1">
        <f t="shared" si="1"/>
        <v>11</v>
      </c>
      <c r="S17" s="31">
        <f t="shared" si="2"/>
        <v>571.31065112385807</v>
      </c>
      <c r="T17" s="31">
        <f t="shared" si="3"/>
        <v>337.61681557801427</v>
      </c>
      <c r="U17" s="31">
        <f t="shared" si="4"/>
        <v>172.25664259195207</v>
      </c>
      <c r="AB17" s="1"/>
    </row>
    <row r="18" spans="2:28" x14ac:dyDescent="0.25">
      <c r="B18" s="5">
        <v>-90</v>
      </c>
      <c r="C18" s="29">
        <v>-1716.30859375</v>
      </c>
      <c r="D18" s="29">
        <v>-805.35888671875</v>
      </c>
      <c r="E18" s="29">
        <v>-113.43383026123</v>
      </c>
      <c r="F18" s="29">
        <v>-158.87449645996</v>
      </c>
      <c r="G18" s="42">
        <v>-1674.1943359375</v>
      </c>
      <c r="H18" s="29">
        <v>-448.91354370117102</v>
      </c>
      <c r="I18" s="29">
        <v>-577.392578125</v>
      </c>
      <c r="J18" s="29">
        <v>-778.25921630859295</v>
      </c>
      <c r="K18" s="29">
        <v>-1144.71435546875</v>
      </c>
      <c r="L18" s="29">
        <v>-911.865234375</v>
      </c>
      <c r="M18" s="29">
        <v>-1133.57543945312</v>
      </c>
      <c r="Q18" s="31">
        <f t="shared" si="0"/>
        <v>-860.26277368718843</v>
      </c>
      <c r="R18" s="1">
        <f t="shared" si="1"/>
        <v>11</v>
      </c>
      <c r="S18" s="31">
        <f t="shared" si="2"/>
        <v>534.99870155117003</v>
      </c>
      <c r="T18" s="31">
        <f t="shared" si="3"/>
        <v>316.1582190018014</v>
      </c>
      <c r="U18" s="31">
        <f t="shared" si="4"/>
        <v>161.30817785205096</v>
      </c>
      <c r="AB18" s="1"/>
    </row>
    <row r="19" spans="2:28" x14ac:dyDescent="0.25">
      <c r="B19" s="5">
        <v>-85</v>
      </c>
      <c r="C19" s="29">
        <v>-1593.6279296875</v>
      </c>
      <c r="D19" s="29">
        <v>-759.8876953125</v>
      </c>
      <c r="E19" s="29">
        <v>-104.70580291748</v>
      </c>
      <c r="F19" s="29">
        <v>-143.49363708496</v>
      </c>
      <c r="G19" s="42">
        <v>-1534.423828125</v>
      </c>
      <c r="H19" s="29">
        <v>-421.38668823242102</v>
      </c>
      <c r="I19" s="29">
        <v>-511.16943359375</v>
      </c>
      <c r="J19" s="29">
        <v>-731.75042724609295</v>
      </c>
      <c r="K19" s="29">
        <v>-1084.28955078125</v>
      </c>
      <c r="L19" s="29">
        <v>-852.96630859375</v>
      </c>
      <c r="M19" s="29">
        <v>-1053.466796875</v>
      </c>
      <c r="Q19" s="31">
        <f t="shared" si="0"/>
        <v>-799.197099859064</v>
      </c>
      <c r="R19" s="1">
        <f t="shared" si="1"/>
        <v>11</v>
      </c>
      <c r="S19" s="31">
        <f t="shared" si="2"/>
        <v>496.44342243215772</v>
      </c>
      <c r="T19" s="31">
        <f t="shared" si="3"/>
        <v>293.37392374268779</v>
      </c>
      <c r="U19" s="31">
        <f t="shared" si="4"/>
        <v>149.68332380430658</v>
      </c>
      <c r="AB19" s="1"/>
    </row>
    <row r="20" spans="2:28" x14ac:dyDescent="0.25">
      <c r="B20" s="5">
        <v>-80</v>
      </c>
      <c r="C20" s="29">
        <v>-1506.9580078125</v>
      </c>
      <c r="D20" s="29">
        <v>-729.06494140625</v>
      </c>
      <c r="E20" s="29">
        <v>-97.625724792480398</v>
      </c>
      <c r="F20" s="29">
        <v>-132.26316833496</v>
      </c>
      <c r="G20" s="42">
        <v>-1427.15454101562</v>
      </c>
      <c r="H20" s="29">
        <v>-397.88815307617102</v>
      </c>
      <c r="I20" s="29">
        <v>-475.76904296875</v>
      </c>
      <c r="J20" s="29">
        <v>-683.28851318359295</v>
      </c>
      <c r="K20" s="29">
        <v>-1042.17529296875</v>
      </c>
      <c r="L20" s="29">
        <v>-775.299072265625</v>
      </c>
      <c r="M20" s="29">
        <v>-981.4453125</v>
      </c>
      <c r="Q20" s="31">
        <f t="shared" si="0"/>
        <v>-749.90288821133629</v>
      </c>
      <c r="R20" s="1">
        <f t="shared" si="1"/>
        <v>11</v>
      </c>
      <c r="S20" s="31">
        <f t="shared" si="2"/>
        <v>467.15757830383222</v>
      </c>
      <c r="T20" s="31">
        <f t="shared" si="3"/>
        <v>276.06741384886857</v>
      </c>
      <c r="U20" s="31">
        <f t="shared" si="4"/>
        <v>140.85330956408035</v>
      </c>
      <c r="AB20" s="1"/>
    </row>
    <row r="21" spans="2:28" x14ac:dyDescent="0.25">
      <c r="B21" s="5">
        <v>-75</v>
      </c>
      <c r="C21" s="29">
        <v>-1388.5498046875</v>
      </c>
      <c r="D21" s="29">
        <v>-672.607421875</v>
      </c>
      <c r="E21" s="29">
        <v>-88.195793151855398</v>
      </c>
      <c r="F21" s="29">
        <v>-120.300285339355</v>
      </c>
      <c r="G21" s="42">
        <v>-1343.07861328125</v>
      </c>
      <c r="H21" s="29">
        <v>-360.83981323242102</v>
      </c>
      <c r="I21" s="29">
        <v>-430.908203125</v>
      </c>
      <c r="J21" s="29">
        <v>-629.08929443359295</v>
      </c>
      <c r="K21" s="29">
        <v>-983.88671875</v>
      </c>
      <c r="L21" s="29">
        <v>-710.14404296875</v>
      </c>
      <c r="M21" s="29">
        <v>-904.84619140625</v>
      </c>
      <c r="Q21" s="31">
        <f t="shared" si="0"/>
        <v>-693.85874384099759</v>
      </c>
      <c r="R21" s="1">
        <f t="shared" si="1"/>
        <v>11</v>
      </c>
      <c r="S21" s="31">
        <f t="shared" si="2"/>
        <v>437.43199009083344</v>
      </c>
      <c r="T21" s="31">
        <f t="shared" si="3"/>
        <v>258.50103658299076</v>
      </c>
      <c r="U21" s="31">
        <f t="shared" si="4"/>
        <v>131.89070749361417</v>
      </c>
      <c r="AB21" s="1"/>
    </row>
    <row r="22" spans="2:28" x14ac:dyDescent="0.25">
      <c r="B22" s="5">
        <v>-70</v>
      </c>
      <c r="C22" s="29">
        <v>-1283.26416015625</v>
      </c>
      <c r="D22" s="29">
        <v>-637.51220703125</v>
      </c>
      <c r="E22" s="29">
        <v>-80.657951354980398</v>
      </c>
      <c r="F22" s="29">
        <v>-114.013664245605</v>
      </c>
      <c r="G22" s="42">
        <v>-1240.8447265625</v>
      </c>
      <c r="H22" s="29">
        <v>-331.17672729492102</v>
      </c>
      <c r="I22" s="29">
        <v>-392.15087890625</v>
      </c>
      <c r="J22" s="29">
        <v>-590.63714599609295</v>
      </c>
      <c r="K22" s="29">
        <v>-917.96875</v>
      </c>
      <c r="L22" s="29">
        <v>-651.702880859375</v>
      </c>
      <c r="M22" s="29">
        <v>-827.63671875</v>
      </c>
      <c r="Q22" s="31">
        <f t="shared" si="0"/>
        <v>-642.50598283247496</v>
      </c>
      <c r="R22" s="1">
        <f t="shared" si="1"/>
        <v>11</v>
      </c>
      <c r="S22" s="31">
        <f t="shared" si="2"/>
        <v>404.48909023525408</v>
      </c>
      <c r="T22" s="31">
        <f t="shared" si="3"/>
        <v>239.03338457393534</v>
      </c>
      <c r="U22" s="31">
        <f t="shared" si="4"/>
        <v>121.95804946386782</v>
      </c>
      <c r="AB22" s="1"/>
    </row>
    <row r="23" spans="2:28" x14ac:dyDescent="0.25">
      <c r="B23" s="5">
        <v>-65</v>
      </c>
      <c r="C23" s="29">
        <v>-1169.12841796875</v>
      </c>
      <c r="D23" s="29">
        <v>-587.7685546875</v>
      </c>
      <c r="E23" s="29">
        <v>-70.556632995605398</v>
      </c>
      <c r="F23" s="29">
        <v>-102.661125183105</v>
      </c>
      <c r="G23" s="42">
        <v>-1121.97875976562</v>
      </c>
      <c r="H23" s="29">
        <v>-307.61715698242102</v>
      </c>
      <c r="I23" s="29">
        <v>-355.52978515625</v>
      </c>
      <c r="J23" s="29">
        <v>-539.73382568359295</v>
      </c>
      <c r="K23" s="29">
        <v>-856.01806640625</v>
      </c>
      <c r="L23" s="29">
        <v>-599.9755859375</v>
      </c>
      <c r="M23" s="29">
        <v>-758.97216796875</v>
      </c>
      <c r="Q23" s="31">
        <f t="shared" si="0"/>
        <v>-588.17637079412225</v>
      </c>
      <c r="R23" s="1">
        <f t="shared" si="1"/>
        <v>11</v>
      </c>
      <c r="S23" s="31">
        <f t="shared" si="2"/>
        <v>369.09888522463183</v>
      </c>
      <c r="T23" s="31">
        <f t="shared" si="3"/>
        <v>218.1194942152747</v>
      </c>
      <c r="U23" s="31">
        <f t="shared" si="4"/>
        <v>111.28750116623239</v>
      </c>
      <c r="AB23" s="1"/>
    </row>
    <row r="24" spans="2:28" x14ac:dyDescent="0.25">
      <c r="B24" s="5">
        <v>-60</v>
      </c>
      <c r="C24" s="29">
        <v>-1087.646484375</v>
      </c>
      <c r="D24" s="29">
        <v>-548.095703125</v>
      </c>
      <c r="E24" s="29">
        <v>-62.683101654052699</v>
      </c>
      <c r="F24" s="29">
        <v>-95.214836120605398</v>
      </c>
      <c r="G24" s="42">
        <v>-1013.48876953125</v>
      </c>
      <c r="H24" s="29">
        <v>-278.86959838867102</v>
      </c>
      <c r="I24" s="29">
        <v>-331.72607421875</v>
      </c>
      <c r="J24" s="29">
        <v>-501.46481323242102</v>
      </c>
      <c r="K24" s="29">
        <v>-794.98291015625</v>
      </c>
      <c r="L24" s="29">
        <v>-550.23193359375</v>
      </c>
      <c r="M24" s="29">
        <v>-702.972412109375</v>
      </c>
      <c r="Q24" s="31">
        <f t="shared" si="0"/>
        <v>-542.48878513682951</v>
      </c>
      <c r="R24" s="1">
        <f t="shared" si="1"/>
        <v>11</v>
      </c>
      <c r="S24" s="31">
        <f t="shared" si="2"/>
        <v>339.7799310565872</v>
      </c>
      <c r="T24" s="31">
        <f t="shared" si="3"/>
        <v>200.79341789791405</v>
      </c>
      <c r="U24" s="31">
        <f t="shared" si="4"/>
        <v>102.44750387341143</v>
      </c>
      <c r="AB24" s="1"/>
    </row>
    <row r="25" spans="2:28" x14ac:dyDescent="0.25">
      <c r="B25" s="5">
        <v>-55</v>
      </c>
      <c r="C25" s="29">
        <v>-976.86767578125</v>
      </c>
      <c r="D25" s="29">
        <v>-509.94873046875</v>
      </c>
      <c r="E25" s="29">
        <v>-58.013912200927699</v>
      </c>
      <c r="F25" s="29">
        <v>-84.960929870605398</v>
      </c>
      <c r="G25" s="42">
        <v>-928.955078125</v>
      </c>
      <c r="H25" s="29">
        <v>-235.90086364746</v>
      </c>
      <c r="I25" s="29">
        <v>-297.8515625</v>
      </c>
      <c r="J25" s="29">
        <v>-454.65084838867102</v>
      </c>
      <c r="K25" s="29">
        <v>-729.67529296875</v>
      </c>
      <c r="L25" s="29">
        <v>-494.537353515625</v>
      </c>
      <c r="M25" s="29">
        <v>-643.00537109375</v>
      </c>
      <c r="Q25" s="31">
        <f t="shared" si="0"/>
        <v>-492.21523805098082</v>
      </c>
      <c r="R25" s="1">
        <f t="shared" si="1"/>
        <v>11</v>
      </c>
      <c r="S25" s="31">
        <f t="shared" si="2"/>
        <v>310.53932558624803</v>
      </c>
      <c r="T25" s="31">
        <f t="shared" si="3"/>
        <v>183.51364185129393</v>
      </c>
      <c r="U25" s="31">
        <f t="shared" si="4"/>
        <v>93.631129601781552</v>
      </c>
      <c r="AB25" s="1"/>
    </row>
    <row r="26" spans="2:28" x14ac:dyDescent="0.25">
      <c r="B26" s="5">
        <v>-50</v>
      </c>
      <c r="C26" s="29">
        <v>-873.10791015625</v>
      </c>
      <c r="D26" s="29">
        <v>-477.60009765625</v>
      </c>
      <c r="E26" s="29">
        <v>-53.039546966552699</v>
      </c>
      <c r="F26" s="29">
        <v>-78.796379089355398</v>
      </c>
      <c r="G26" s="42">
        <v>-849.761962890625</v>
      </c>
      <c r="H26" s="29">
        <v>-224.91453552246</v>
      </c>
      <c r="I26" s="29">
        <v>-270.69091796875</v>
      </c>
      <c r="J26" s="29">
        <v>-420.41012573242102</v>
      </c>
      <c r="K26" s="29">
        <v>-675.048828125</v>
      </c>
      <c r="L26" s="29">
        <v>-442.657470703125</v>
      </c>
      <c r="M26" s="29">
        <v>-577.392578125</v>
      </c>
      <c r="Q26" s="31">
        <f t="shared" si="0"/>
        <v>-449.40185026688994</v>
      </c>
      <c r="R26" s="1">
        <f t="shared" si="1"/>
        <v>11</v>
      </c>
      <c r="S26" s="31">
        <f t="shared" si="2"/>
        <v>280.2816477139599</v>
      </c>
      <c r="T26" s="31">
        <f t="shared" si="3"/>
        <v>165.63282546894266</v>
      </c>
      <c r="U26" s="31">
        <f t="shared" si="4"/>
        <v>84.508096462707115</v>
      </c>
      <c r="AB26" s="1"/>
    </row>
    <row r="27" spans="2:28" x14ac:dyDescent="0.25">
      <c r="B27" s="5">
        <v>-45</v>
      </c>
      <c r="C27" s="29">
        <v>-771.17919921875</v>
      </c>
      <c r="D27" s="29">
        <v>-423.583984375</v>
      </c>
      <c r="E27" s="29">
        <v>-46.020503997802699</v>
      </c>
      <c r="F27" s="29">
        <v>-70.312492370605398</v>
      </c>
      <c r="G27" s="42">
        <v>-752.86865234375</v>
      </c>
      <c r="H27" s="29">
        <v>-207.88572692871</v>
      </c>
      <c r="I27" s="29">
        <v>-243.83544921875</v>
      </c>
      <c r="J27" s="29">
        <v>-371.09371948242102</v>
      </c>
      <c r="K27" s="29">
        <v>-614.31884765625</v>
      </c>
      <c r="L27" s="29">
        <v>-396.42333984375</v>
      </c>
      <c r="M27" s="29">
        <v>-522.003173828125</v>
      </c>
      <c r="Q27" s="31">
        <f t="shared" si="0"/>
        <v>-401.77500811490131</v>
      </c>
      <c r="R27" s="1">
        <f t="shared" si="1"/>
        <v>11</v>
      </c>
      <c r="S27" s="31">
        <f t="shared" si="2"/>
        <v>248.9514282782936</v>
      </c>
      <c r="T27" s="31">
        <f t="shared" si="3"/>
        <v>147.11818917357124</v>
      </c>
      <c r="U27" s="31">
        <f t="shared" si="4"/>
        <v>75.061679874742993</v>
      </c>
      <c r="AB27" s="1"/>
    </row>
    <row r="28" spans="2:28" x14ac:dyDescent="0.25">
      <c r="B28" s="5">
        <v>-40</v>
      </c>
      <c r="C28" s="29">
        <v>-687.255859375</v>
      </c>
      <c r="D28" s="29">
        <v>-389.404296875</v>
      </c>
      <c r="E28" s="29">
        <v>-38.909908294677699</v>
      </c>
      <c r="F28" s="29">
        <v>-63.903804779052699</v>
      </c>
      <c r="G28" s="42">
        <v>-661.92626953125</v>
      </c>
      <c r="H28" s="29">
        <v>-180.35887145996</v>
      </c>
      <c r="I28" s="29">
        <v>-219.1162109375</v>
      </c>
      <c r="J28" s="29">
        <v>-334.89987182617102</v>
      </c>
      <c r="K28" s="29">
        <v>-560.9130859375</v>
      </c>
      <c r="L28" s="29">
        <v>-348.20556640625</v>
      </c>
      <c r="M28" s="29">
        <v>-463.409423828125</v>
      </c>
      <c r="Q28" s="31">
        <f t="shared" si="0"/>
        <v>-358.93665175004423</v>
      </c>
      <c r="R28" s="1">
        <f t="shared" si="1"/>
        <v>11</v>
      </c>
      <c r="S28" s="31">
        <f t="shared" si="2"/>
        <v>222.22234982860442</v>
      </c>
      <c r="T28" s="31">
        <f t="shared" si="3"/>
        <v>131.32260347642557</v>
      </c>
      <c r="U28" s="31">
        <f t="shared" si="4"/>
        <v>67.002559492052683</v>
      </c>
      <c r="AB28" s="1"/>
    </row>
    <row r="29" spans="2:28" x14ac:dyDescent="0.25">
      <c r="B29" s="5">
        <v>-35</v>
      </c>
      <c r="C29" s="29">
        <v>-581.35986328125</v>
      </c>
      <c r="D29" s="29">
        <v>-315.24658203125</v>
      </c>
      <c r="E29" s="29">
        <v>-33.020015716552699</v>
      </c>
      <c r="F29" s="29">
        <v>-63.720699310302699</v>
      </c>
      <c r="G29" s="42">
        <v>-594.329833984375</v>
      </c>
      <c r="H29" s="29">
        <v>-155.09031677246</v>
      </c>
      <c r="I29" s="29">
        <v>-184.326171875</v>
      </c>
      <c r="J29" s="29">
        <v>-294.12838745117102</v>
      </c>
      <c r="K29" s="29">
        <v>-493.46923828125</v>
      </c>
      <c r="L29" s="29">
        <v>-300.9033203125</v>
      </c>
      <c r="M29" s="29">
        <v>-414.276123046875</v>
      </c>
      <c r="Q29" s="31">
        <f t="shared" si="0"/>
        <v>-311.80641382390786</v>
      </c>
      <c r="R29" s="1">
        <f t="shared" si="1"/>
        <v>11</v>
      </c>
      <c r="S29" s="31">
        <f t="shared" si="2"/>
        <v>194.03677941339279</v>
      </c>
      <c r="T29" s="31">
        <f t="shared" si="3"/>
        <v>114.66630184768064</v>
      </c>
      <c r="U29" s="31">
        <f t="shared" si="4"/>
        <v>58.504290258470988</v>
      </c>
      <c r="AB29" s="1"/>
    </row>
    <row r="30" spans="2:28" x14ac:dyDescent="0.25">
      <c r="B30" s="5">
        <v>-30</v>
      </c>
      <c r="C30" s="29">
        <v>-507.50732421875</v>
      </c>
      <c r="D30" s="29">
        <v>-263.671875</v>
      </c>
      <c r="E30" s="29">
        <v>-26.2756328582763</v>
      </c>
      <c r="F30" s="29">
        <v>-56.091304779052699</v>
      </c>
      <c r="G30" s="42">
        <v>-511.322021484375</v>
      </c>
      <c r="H30" s="29">
        <v>-130.55418395996</v>
      </c>
      <c r="I30" s="29">
        <v>-159.3017578125</v>
      </c>
      <c r="J30" s="29">
        <v>-254.08934020996</v>
      </c>
      <c r="K30" s="29">
        <v>-424.1943359375</v>
      </c>
      <c r="L30" s="29">
        <v>-259.09423828125</v>
      </c>
      <c r="M30" s="29">
        <v>-353.08837890625</v>
      </c>
      <c r="Q30" s="31">
        <f t="shared" si="0"/>
        <v>-267.74458122253401</v>
      </c>
      <c r="R30" s="1">
        <f t="shared" si="1"/>
        <v>11</v>
      </c>
      <c r="S30" s="31">
        <f t="shared" si="2"/>
        <v>168.08912111339166</v>
      </c>
      <c r="T30" s="31">
        <f t="shared" si="3"/>
        <v>99.332497463463753</v>
      </c>
      <c r="U30" s="31">
        <f t="shared" si="4"/>
        <v>50.680776915793274</v>
      </c>
      <c r="AB30" s="1"/>
    </row>
    <row r="31" spans="2:28" x14ac:dyDescent="0.25">
      <c r="B31" s="5">
        <v>-25</v>
      </c>
      <c r="C31" s="29">
        <v>-415.6494140625</v>
      </c>
      <c r="D31" s="29">
        <v>-218.505859375</v>
      </c>
      <c r="E31" s="29">
        <v>-20.9655742645263</v>
      </c>
      <c r="F31" s="29">
        <v>-45.715328216552699</v>
      </c>
      <c r="G31" s="42">
        <v>-428.619384765625</v>
      </c>
      <c r="H31" s="29">
        <v>-106.140129089355</v>
      </c>
      <c r="I31" s="29">
        <v>-133.36181640625</v>
      </c>
      <c r="J31" s="29">
        <v>-213.25682067871</v>
      </c>
      <c r="K31" s="29">
        <v>-348.81591796875</v>
      </c>
      <c r="L31" s="29">
        <v>-214.84375</v>
      </c>
      <c r="M31" s="29">
        <v>-300.29296875</v>
      </c>
      <c r="Q31" s="31">
        <f t="shared" si="0"/>
        <v>-222.37881487066082</v>
      </c>
      <c r="R31" s="1">
        <f t="shared" si="1"/>
        <v>11</v>
      </c>
      <c r="S31" s="31">
        <f t="shared" si="2"/>
        <v>139.75456359564276</v>
      </c>
      <c r="T31" s="31">
        <f t="shared" si="3"/>
        <v>82.588151701423087</v>
      </c>
      <c r="U31" s="31">
        <f t="shared" si="4"/>
        <v>42.137586380600823</v>
      </c>
      <c r="AB31" s="1"/>
    </row>
    <row r="32" spans="2:28" x14ac:dyDescent="0.25">
      <c r="B32" s="5">
        <v>-20</v>
      </c>
      <c r="C32" s="29">
        <v>-337.21923828125</v>
      </c>
      <c r="D32" s="29">
        <v>-186.1572265625</v>
      </c>
      <c r="E32" s="29">
        <v>-13.4887685775756</v>
      </c>
      <c r="F32" s="29">
        <v>-34.057613372802699</v>
      </c>
      <c r="G32" s="42">
        <v>-360.107421875</v>
      </c>
      <c r="H32" s="29">
        <v>-86.181632995605398</v>
      </c>
      <c r="I32" s="29">
        <v>-111.99951171875</v>
      </c>
      <c r="J32" s="29">
        <v>-176.20848083496</v>
      </c>
      <c r="K32" s="29">
        <v>-281.982421875</v>
      </c>
      <c r="L32" s="29">
        <v>-173.03466796875</v>
      </c>
      <c r="M32" s="29">
        <v>-244.293212890625</v>
      </c>
      <c r="Q32" s="31">
        <f t="shared" si="0"/>
        <v>-182.24819972298351</v>
      </c>
      <c r="R32" s="1">
        <f t="shared" si="1"/>
        <v>11</v>
      </c>
      <c r="S32" s="31">
        <f t="shared" si="2"/>
        <v>115.83908286001203</v>
      </c>
      <c r="T32" s="31">
        <f t="shared" si="3"/>
        <v>68.455265445762294</v>
      </c>
      <c r="U32" s="31">
        <f t="shared" si="4"/>
        <v>34.926797627777198</v>
      </c>
      <c r="AB32" s="1"/>
    </row>
    <row r="33" spans="2:28" x14ac:dyDescent="0.25">
      <c r="B33" s="5">
        <v>-15</v>
      </c>
      <c r="C33" s="29">
        <v>-253.60107421875</v>
      </c>
      <c r="D33" s="29">
        <v>-144.34814453125</v>
      </c>
      <c r="E33" s="29">
        <v>-14.0075674057006</v>
      </c>
      <c r="F33" s="29">
        <v>-25.0854473114013</v>
      </c>
      <c r="G33" s="42">
        <v>-269.47021484375</v>
      </c>
      <c r="H33" s="29">
        <v>-56.274410247802699</v>
      </c>
      <c r="I33" s="29">
        <v>-84.228515625</v>
      </c>
      <c r="J33" s="29">
        <v>-132.69041442871</v>
      </c>
      <c r="K33" s="29">
        <v>-207.21435546875</v>
      </c>
      <c r="L33" s="29">
        <v>-126.495361328125</v>
      </c>
      <c r="M33" s="29">
        <v>-185.699462890625</v>
      </c>
      <c r="Q33" s="31">
        <f t="shared" si="0"/>
        <v>-136.28317893635133</v>
      </c>
      <c r="R33" s="1">
        <f t="shared" si="1"/>
        <v>11</v>
      </c>
      <c r="S33" s="31">
        <f t="shared" si="2"/>
        <v>86.934792082940675</v>
      </c>
      <c r="T33" s="31">
        <f t="shared" si="3"/>
        <v>51.374235029999618</v>
      </c>
      <c r="U33" s="31">
        <f t="shared" si="4"/>
        <v>26.211826051515764</v>
      </c>
      <c r="AB33" s="1"/>
    </row>
    <row r="34" spans="2:28" x14ac:dyDescent="0.25">
      <c r="B34" s="5">
        <v>-10</v>
      </c>
      <c r="C34" s="29">
        <v>-169.0673828125</v>
      </c>
      <c r="D34" s="29">
        <v>-105.5908203125</v>
      </c>
      <c r="E34" s="29">
        <v>-12.3901357650756</v>
      </c>
      <c r="F34" s="29">
        <v>-70.373527526855398</v>
      </c>
      <c r="G34" s="42">
        <v>-197.906494140625</v>
      </c>
      <c r="H34" s="29">
        <v>-31.4331035614013</v>
      </c>
      <c r="I34" s="29">
        <v>-64.0869140625</v>
      </c>
      <c r="J34" s="29">
        <v>-91.186515808105398</v>
      </c>
      <c r="K34" s="29">
        <v>-139.16015625</v>
      </c>
      <c r="L34" s="29">
        <v>-82.244873046875</v>
      </c>
      <c r="M34" s="29">
        <v>-130.767822265625</v>
      </c>
      <c r="Q34" s="31">
        <f t="shared" si="0"/>
        <v>-99.47343141382386</v>
      </c>
      <c r="R34" s="1">
        <f t="shared" si="1"/>
        <v>11</v>
      </c>
      <c r="S34" s="31">
        <f t="shared" si="2"/>
        <v>56.392974906865369</v>
      </c>
      <c r="T34" s="31">
        <f t="shared" si="3"/>
        <v>33.325506135013612</v>
      </c>
      <c r="U34" s="31">
        <f t="shared" si="4"/>
        <v>17.003121688909062</v>
      </c>
      <c r="AB34" s="1"/>
    </row>
    <row r="35" spans="2:28" x14ac:dyDescent="0.25">
      <c r="B35" s="5">
        <v>-5</v>
      </c>
      <c r="C35" s="29">
        <v>-89.7216796875</v>
      </c>
      <c r="D35" s="29">
        <v>-63.4765625</v>
      </c>
      <c r="E35" s="29">
        <v>-1.25122058391571</v>
      </c>
      <c r="F35" s="29">
        <v>-17.2119121551513</v>
      </c>
      <c r="G35" s="42">
        <v>-121.002197265625</v>
      </c>
      <c r="H35" s="29">
        <v>-5.18798780441284</v>
      </c>
      <c r="I35" s="29">
        <v>-33.5693359375</v>
      </c>
      <c r="J35" s="29">
        <v>-48.217769622802699</v>
      </c>
      <c r="K35" s="29">
        <v>-68.05419921875</v>
      </c>
      <c r="L35" s="29">
        <v>-42.41943359375</v>
      </c>
      <c r="M35" s="29">
        <v>-79.9560546875</v>
      </c>
      <c r="Q35" s="31">
        <f t="shared" si="0"/>
        <v>-51.824395732446142</v>
      </c>
      <c r="R35" s="1">
        <f t="shared" si="1"/>
        <v>11</v>
      </c>
      <c r="S35" s="31">
        <f t="shared" si="2"/>
        <v>37.118290618702744</v>
      </c>
      <c r="T35" s="31">
        <f t="shared" si="3"/>
        <v>21.935104927124598</v>
      </c>
      <c r="U35" s="31">
        <f t="shared" si="4"/>
        <v>11.191585712873254</v>
      </c>
      <c r="AB35" s="1"/>
    </row>
    <row r="36" spans="2:28" x14ac:dyDescent="0.25">
      <c r="B36" s="5">
        <v>0</v>
      </c>
      <c r="C36" s="29">
        <v>-6.7138671875</v>
      </c>
      <c r="D36" s="29">
        <v>-25.93994140625</v>
      </c>
      <c r="E36" s="29">
        <v>2.31933569908142</v>
      </c>
      <c r="F36" s="29">
        <v>5.55419874191284</v>
      </c>
      <c r="G36" s="42">
        <v>-39.97802734375</v>
      </c>
      <c r="H36" s="29">
        <v>18.7377910614013</v>
      </c>
      <c r="I36" s="29">
        <v>-10.07080078125</v>
      </c>
      <c r="J36" s="29">
        <v>-8.97216701507568</v>
      </c>
      <c r="K36" s="29">
        <v>10.07080078125</v>
      </c>
      <c r="L36" s="29">
        <v>6.866455078125</v>
      </c>
      <c r="M36" s="29">
        <v>-28.228759765625</v>
      </c>
      <c r="Q36" s="31">
        <f t="shared" si="0"/>
        <v>-6.9413620125163753</v>
      </c>
      <c r="R36" s="1">
        <f t="shared" si="1"/>
        <v>11</v>
      </c>
      <c r="S36" s="31">
        <f t="shared" si="2"/>
        <v>18.168318158666217</v>
      </c>
      <c r="T36" s="31">
        <f t="shared" si="3"/>
        <v>10.736592620968461</v>
      </c>
      <c r="U36" s="31">
        <f t="shared" si="4"/>
        <v>5.4779540367360502</v>
      </c>
      <c r="AB36" s="1"/>
    </row>
    <row r="37" spans="2:28" x14ac:dyDescent="0.25">
      <c r="B37" s="5">
        <v>5</v>
      </c>
      <c r="C37" s="29">
        <v>79.04052734375</v>
      </c>
      <c r="D37" s="29">
        <v>16.78466796875</v>
      </c>
      <c r="E37" s="29">
        <v>10.3759756088256</v>
      </c>
      <c r="F37" s="29">
        <v>14.7094717025756</v>
      </c>
      <c r="G37" s="42">
        <v>35.400390625</v>
      </c>
      <c r="H37" s="29">
        <v>43.823238372802699</v>
      </c>
      <c r="I37" s="29">
        <v>17.39501953125</v>
      </c>
      <c r="J37" s="29">
        <v>38.635250091552699</v>
      </c>
      <c r="K37" s="29">
        <v>96.13037109375</v>
      </c>
      <c r="L37" s="29">
        <v>52.18505859375</v>
      </c>
      <c r="M37" s="29">
        <v>27.77099609375</v>
      </c>
      <c r="Q37" s="31">
        <f t="shared" si="0"/>
        <v>39.295542456886963</v>
      </c>
      <c r="R37" s="1">
        <f t="shared" si="1"/>
        <v>11</v>
      </c>
      <c r="S37" s="31">
        <f t="shared" si="2"/>
        <v>27.517472968130225</v>
      </c>
      <c r="T37" s="31">
        <f t="shared" si="3"/>
        <v>16.26148852288787</v>
      </c>
      <c r="U37" s="31">
        <f t="shared" si="4"/>
        <v>8.2968302740032076</v>
      </c>
      <c r="AB37" s="1"/>
    </row>
    <row r="38" spans="2:28" x14ac:dyDescent="0.25">
      <c r="B38" s="5">
        <v>10</v>
      </c>
      <c r="C38" s="29">
        <v>162.65869140625</v>
      </c>
      <c r="D38" s="29">
        <v>59.814453125</v>
      </c>
      <c r="E38" s="29">
        <v>13.6718740463256</v>
      </c>
      <c r="F38" s="29">
        <v>17.0898418426513</v>
      </c>
      <c r="G38" s="42">
        <v>116.27197265625</v>
      </c>
      <c r="H38" s="29">
        <v>67.504875183105398</v>
      </c>
      <c r="I38" s="29">
        <v>40.58837890625</v>
      </c>
      <c r="J38" s="29">
        <v>81.237785339355398</v>
      </c>
      <c r="K38" s="29">
        <v>166.93115234375</v>
      </c>
      <c r="L38" s="29">
        <v>98.419189453125</v>
      </c>
      <c r="M38" s="29">
        <v>88.348388671875</v>
      </c>
      <c r="Q38" s="31">
        <f t="shared" ref="Q38:Q56" si="5">AVERAGE(C38:O38)</f>
        <v>82.957872997630702</v>
      </c>
      <c r="R38" s="1">
        <f t="shared" ref="R38:R56" si="6">COUNT(C38:O38)</f>
        <v>11</v>
      </c>
      <c r="S38" s="31">
        <f t="shared" ref="S38:S56" si="7">STDEV(C38:O38)</f>
        <v>51.471705077510883</v>
      </c>
      <c r="T38" s="31">
        <f t="shared" si="3"/>
        <v>30.417274956199805</v>
      </c>
      <c r="U38" s="31">
        <f t="shared" si="4"/>
        <v>15.519303005630409</v>
      </c>
      <c r="AB38" s="1"/>
    </row>
    <row r="39" spans="2:28" x14ac:dyDescent="0.25">
      <c r="B39" s="5">
        <v>15</v>
      </c>
      <c r="C39" s="29">
        <v>247.1923828125</v>
      </c>
      <c r="D39" s="29">
        <v>106.50634765625</v>
      </c>
      <c r="E39" s="29">
        <v>23.0102519989013</v>
      </c>
      <c r="F39" s="29">
        <v>19.2871074676513</v>
      </c>
      <c r="G39" s="42">
        <v>188.446044921875</v>
      </c>
      <c r="H39" s="29">
        <v>102.111808776855</v>
      </c>
      <c r="I39" s="29">
        <v>71.71630859375</v>
      </c>
      <c r="J39" s="29">
        <v>121.826164245605</v>
      </c>
      <c r="K39" s="29">
        <v>249.6337890625</v>
      </c>
      <c r="L39" s="29">
        <v>146.484375</v>
      </c>
      <c r="M39" s="29">
        <v>143.890380859375</v>
      </c>
      <c r="Q39" s="31">
        <f t="shared" si="5"/>
        <v>129.10045103593299</v>
      </c>
      <c r="R39" s="1">
        <f t="shared" si="6"/>
        <v>11</v>
      </c>
      <c r="S39" s="31">
        <f t="shared" si="7"/>
        <v>77.727516623657422</v>
      </c>
      <c r="T39" s="31">
        <f t="shared" si="3"/>
        <v>45.933182925338443</v>
      </c>
      <c r="U39" s="31">
        <f t="shared" si="4"/>
        <v>23.435728047889423</v>
      </c>
      <c r="AB39" s="1"/>
    </row>
    <row r="40" spans="2:28" x14ac:dyDescent="0.25">
      <c r="B40" s="5">
        <v>20</v>
      </c>
      <c r="C40" s="29">
        <v>332.33642578125</v>
      </c>
      <c r="D40" s="29">
        <v>159.912109375</v>
      </c>
      <c r="E40" s="29">
        <v>24.1088848114013</v>
      </c>
      <c r="F40" s="29">
        <v>25.0244121551513</v>
      </c>
      <c r="G40" s="42">
        <v>269.47021484375</v>
      </c>
      <c r="H40" s="29">
        <v>125.732414245605</v>
      </c>
      <c r="I40" s="29">
        <v>97.96142578125</v>
      </c>
      <c r="J40" s="29">
        <v>168.45701599121</v>
      </c>
      <c r="K40" s="29">
        <v>335.99853515625</v>
      </c>
      <c r="L40" s="29">
        <v>195.61767578125</v>
      </c>
      <c r="M40" s="29">
        <v>207.366943359375</v>
      </c>
      <c r="Q40" s="31">
        <f t="shared" si="5"/>
        <v>176.54418702559022</v>
      </c>
      <c r="R40" s="1">
        <f t="shared" si="6"/>
        <v>11</v>
      </c>
      <c r="S40" s="31">
        <f t="shared" si="7"/>
        <v>107.21001642557647</v>
      </c>
      <c r="T40" s="31">
        <f t="shared" si="3"/>
        <v>63.355906760125485</v>
      </c>
      <c r="U40" s="31">
        <f t="shared" si="4"/>
        <v>32.325036204679684</v>
      </c>
      <c r="AB40" s="1"/>
    </row>
    <row r="41" spans="2:28" x14ac:dyDescent="0.25">
      <c r="B41" s="5">
        <v>25</v>
      </c>
      <c r="C41" s="29">
        <v>433.04443359375</v>
      </c>
      <c r="D41" s="29">
        <v>205.078125</v>
      </c>
      <c r="E41" s="29">
        <v>31.9213848114013</v>
      </c>
      <c r="F41" s="29">
        <v>35.095211029052699</v>
      </c>
      <c r="G41" s="42">
        <v>353.546142578125</v>
      </c>
      <c r="H41" s="29">
        <v>154.72410583496</v>
      </c>
      <c r="I41" s="29">
        <v>125.42724609375</v>
      </c>
      <c r="J41" s="29">
        <v>220.27586364746</v>
      </c>
      <c r="K41" s="29">
        <v>399.47509765625</v>
      </c>
      <c r="L41" s="29">
        <v>245.819091796875</v>
      </c>
      <c r="M41" s="29">
        <v>271.759033203125</v>
      </c>
      <c r="Q41" s="31">
        <f t="shared" si="5"/>
        <v>225.10597593134082</v>
      </c>
      <c r="R41" s="1">
        <f t="shared" si="6"/>
        <v>11</v>
      </c>
      <c r="S41" s="31">
        <f t="shared" si="7"/>
        <v>134.71588204769611</v>
      </c>
      <c r="T41" s="31">
        <f t="shared" si="3"/>
        <v>79.610535905913181</v>
      </c>
      <c r="U41" s="31">
        <f t="shared" si="4"/>
        <v>40.618366732180263</v>
      </c>
      <c r="AB41" s="1"/>
    </row>
    <row r="42" spans="2:28" x14ac:dyDescent="0.25">
      <c r="B42" s="5">
        <v>30</v>
      </c>
      <c r="C42" s="29">
        <v>538.330078125</v>
      </c>
      <c r="D42" s="29">
        <v>258.48388671875</v>
      </c>
      <c r="E42" s="29">
        <v>36.834712982177699</v>
      </c>
      <c r="F42" s="29">
        <v>35.278316497802699</v>
      </c>
      <c r="G42" s="42">
        <v>435.48583984375</v>
      </c>
      <c r="H42" s="29">
        <v>181.39646911621</v>
      </c>
      <c r="I42" s="29">
        <v>158.0810546875</v>
      </c>
      <c r="J42" s="29">
        <v>271.72848510742102</v>
      </c>
      <c r="K42" s="29">
        <v>454.1015625</v>
      </c>
      <c r="L42" s="29">
        <v>288.238525390625</v>
      </c>
      <c r="M42" s="29">
        <v>342.4072265625</v>
      </c>
      <c r="Q42" s="31">
        <f t="shared" si="5"/>
        <v>272.76055977561242</v>
      </c>
      <c r="R42" s="1">
        <f t="shared" si="6"/>
        <v>11</v>
      </c>
      <c r="S42" s="31">
        <f t="shared" si="7"/>
        <v>163.93412283938824</v>
      </c>
      <c r="T42" s="31">
        <f t="shared" si="3"/>
        <v>96.877095514906244</v>
      </c>
      <c r="U42" s="31">
        <f t="shared" si="4"/>
        <v>49.427997799480217</v>
      </c>
      <c r="AB42" s="1"/>
    </row>
    <row r="43" spans="2:28" x14ac:dyDescent="0.25">
      <c r="B43" s="5">
        <v>35</v>
      </c>
      <c r="C43" s="29">
        <v>646.3623046875</v>
      </c>
      <c r="D43" s="29">
        <v>302.42919921875</v>
      </c>
      <c r="E43" s="29">
        <v>42.236324310302699</v>
      </c>
      <c r="F43" s="29">
        <v>43.518062591552699</v>
      </c>
      <c r="G43" s="42">
        <v>530.242919921875</v>
      </c>
      <c r="H43" s="29">
        <v>208.98435974121</v>
      </c>
      <c r="I43" s="29">
        <v>189.8193359375</v>
      </c>
      <c r="J43" s="29">
        <v>323.36422729492102</v>
      </c>
      <c r="K43" s="29">
        <v>519.71435546875</v>
      </c>
      <c r="L43" s="29">
        <v>345.15380859375</v>
      </c>
      <c r="M43" s="29">
        <v>412.90283203125</v>
      </c>
      <c r="Q43" s="31">
        <f t="shared" si="5"/>
        <v>324.06615725430561</v>
      </c>
      <c r="R43" s="1">
        <f t="shared" si="6"/>
        <v>11</v>
      </c>
      <c r="S43" s="31">
        <f t="shared" si="7"/>
        <v>195.67025664896363</v>
      </c>
      <c r="T43" s="31">
        <f t="shared" si="3"/>
        <v>115.6316074682003</v>
      </c>
      <c r="U43" s="31">
        <f t="shared" si="4"/>
        <v>58.99680217610512</v>
      </c>
      <c r="AB43" s="1"/>
    </row>
    <row r="44" spans="2:28" x14ac:dyDescent="0.25">
      <c r="B44" s="5">
        <v>40</v>
      </c>
      <c r="C44" s="29">
        <v>746.76513671875</v>
      </c>
      <c r="D44" s="29">
        <v>361.9384765625</v>
      </c>
      <c r="E44" s="29">
        <v>46.447750091552699</v>
      </c>
      <c r="F44" s="29">
        <v>46.752925872802699</v>
      </c>
      <c r="G44" s="42">
        <v>615.234375</v>
      </c>
      <c r="H44" s="29">
        <v>238.09812927246</v>
      </c>
      <c r="I44" s="29">
        <v>223.69384765625</v>
      </c>
      <c r="J44" s="29">
        <v>374.51168823242102</v>
      </c>
      <c r="K44" s="29">
        <v>584.716796875</v>
      </c>
      <c r="L44" s="29">
        <v>409.698486328125</v>
      </c>
      <c r="M44" s="29">
        <v>484.619140625</v>
      </c>
      <c r="Q44" s="31">
        <f t="shared" si="5"/>
        <v>375.67970483953286</v>
      </c>
      <c r="R44" s="1">
        <f t="shared" si="6"/>
        <v>11</v>
      </c>
      <c r="S44" s="31">
        <f t="shared" si="7"/>
        <v>225.96847214683723</v>
      </c>
      <c r="T44" s="31">
        <f t="shared" si="3"/>
        <v>133.53637961618335</v>
      </c>
      <c r="U44" s="31">
        <f t="shared" si="4"/>
        <v>68.132057869175824</v>
      </c>
      <c r="AB44" s="1"/>
    </row>
    <row r="45" spans="2:28" x14ac:dyDescent="0.25">
      <c r="B45" s="5">
        <v>45</v>
      </c>
      <c r="C45" s="29">
        <v>850.830078125</v>
      </c>
      <c r="D45" s="29">
        <v>411.9873046875</v>
      </c>
      <c r="E45" s="29">
        <v>61.920162200927699</v>
      </c>
      <c r="F45" s="29">
        <v>62.866207122802699</v>
      </c>
      <c r="G45" s="42">
        <v>716.85791015625</v>
      </c>
      <c r="H45" s="29">
        <v>263.91598510742102</v>
      </c>
      <c r="I45" s="29">
        <v>265.5029296875</v>
      </c>
      <c r="J45" s="29">
        <v>432.25094604492102</v>
      </c>
      <c r="K45" s="29">
        <v>659.7900390625</v>
      </c>
      <c r="L45" s="29">
        <v>471.49658203125</v>
      </c>
      <c r="M45" s="29">
        <v>565.338134765625</v>
      </c>
      <c r="Q45" s="31">
        <f t="shared" si="5"/>
        <v>432.97784354469974</v>
      </c>
      <c r="R45" s="1">
        <f t="shared" si="6"/>
        <v>11</v>
      </c>
      <c r="S45" s="31">
        <f t="shared" si="7"/>
        <v>256.39274760721321</v>
      </c>
      <c r="T45" s="31">
        <f t="shared" si="3"/>
        <v>151.5156470725039</v>
      </c>
      <c r="U45" s="31">
        <f t="shared" si="4"/>
        <v>77.305322071038049</v>
      </c>
      <c r="AB45" s="1"/>
    </row>
    <row r="46" spans="2:28" x14ac:dyDescent="0.25">
      <c r="B46" s="5">
        <v>50</v>
      </c>
      <c r="C46" s="29">
        <v>949.0966796875</v>
      </c>
      <c r="D46" s="29">
        <v>478.82080078125</v>
      </c>
      <c r="E46" s="29">
        <v>74.005119323730398</v>
      </c>
      <c r="F46" s="29">
        <v>62.316890716552699</v>
      </c>
      <c r="G46" s="42">
        <v>798.03466796875</v>
      </c>
      <c r="H46" s="29">
        <v>302.00192260742102</v>
      </c>
      <c r="I46" s="29">
        <v>305.7861328125</v>
      </c>
      <c r="J46" s="29">
        <v>487.79293823242102</v>
      </c>
      <c r="K46" s="29">
        <v>731.8115234375</v>
      </c>
      <c r="L46" s="29">
        <v>532.989501953125</v>
      </c>
      <c r="M46" s="29">
        <v>641.4794921875</v>
      </c>
      <c r="Q46" s="31">
        <f t="shared" si="5"/>
        <v>487.64869724620456</v>
      </c>
      <c r="R46" s="1">
        <f t="shared" si="6"/>
        <v>11</v>
      </c>
      <c r="S46" s="31">
        <f t="shared" si="7"/>
        <v>285.34780603640695</v>
      </c>
      <c r="T46" s="31">
        <f t="shared" si="3"/>
        <v>168.62667870215992</v>
      </c>
      <c r="U46" s="31">
        <f t="shared" si="4"/>
        <v>86.035600670351954</v>
      </c>
      <c r="AB46" s="1"/>
    </row>
    <row r="47" spans="2:28" x14ac:dyDescent="0.25">
      <c r="B47" s="5">
        <v>55</v>
      </c>
      <c r="C47" s="29">
        <v>1080.01708984375</v>
      </c>
      <c r="D47" s="29">
        <v>537.109375</v>
      </c>
      <c r="E47" s="29">
        <v>77.758781433105398</v>
      </c>
      <c r="F47" s="29">
        <v>72.448722839355398</v>
      </c>
      <c r="G47" s="42">
        <v>888.97705078125</v>
      </c>
      <c r="H47" s="29">
        <v>327.20944213867102</v>
      </c>
      <c r="I47" s="29">
        <v>349.7314453125</v>
      </c>
      <c r="J47" s="29">
        <v>548.64495849609295</v>
      </c>
      <c r="K47" s="29">
        <v>811.767578125</v>
      </c>
      <c r="L47" s="29">
        <v>615.386962890625</v>
      </c>
      <c r="M47" s="29">
        <v>731.658935546875</v>
      </c>
      <c r="Q47" s="31">
        <f t="shared" si="5"/>
        <v>549.15548567338408</v>
      </c>
      <c r="R47" s="1">
        <f t="shared" si="6"/>
        <v>11</v>
      </c>
      <c r="S47" s="31">
        <f t="shared" si="7"/>
        <v>322.89185833988381</v>
      </c>
      <c r="T47" s="31">
        <f t="shared" si="3"/>
        <v>190.81338808287873</v>
      </c>
      <c r="U47" s="31">
        <f t="shared" si="4"/>
        <v>97.35555836127115</v>
      </c>
      <c r="AB47" s="1"/>
    </row>
    <row r="48" spans="2:28" x14ac:dyDescent="0.25">
      <c r="B48" s="5">
        <v>60</v>
      </c>
      <c r="C48" s="29">
        <v>1205.4443359375</v>
      </c>
      <c r="D48" s="29">
        <v>614.013671875</v>
      </c>
      <c r="E48" s="29">
        <v>83.892814636230398</v>
      </c>
      <c r="F48" s="29">
        <v>83.251945495605398</v>
      </c>
      <c r="G48" s="42">
        <v>1010.89477539062</v>
      </c>
      <c r="H48" s="29">
        <v>354.91940307617102</v>
      </c>
      <c r="I48" s="29">
        <v>381.16455078125</v>
      </c>
      <c r="J48" s="29">
        <v>612.18255615234295</v>
      </c>
      <c r="K48" s="29">
        <v>886.8408203125</v>
      </c>
      <c r="L48" s="29">
        <v>689.239501953125</v>
      </c>
      <c r="M48" s="29">
        <v>822.44873046875</v>
      </c>
      <c r="Q48" s="31">
        <f t="shared" si="5"/>
        <v>613.11755509809961</v>
      </c>
      <c r="R48" s="1">
        <f t="shared" si="6"/>
        <v>11</v>
      </c>
      <c r="S48" s="31">
        <f t="shared" si="7"/>
        <v>362.61864255739999</v>
      </c>
      <c r="T48" s="31">
        <f t="shared" si="3"/>
        <v>214.28998589229883</v>
      </c>
      <c r="U48" s="31">
        <f t="shared" si="4"/>
        <v>109.33363448644513</v>
      </c>
      <c r="AB48" s="1"/>
    </row>
    <row r="49" spans="2:28" x14ac:dyDescent="0.25">
      <c r="B49" s="5">
        <v>65</v>
      </c>
      <c r="C49" s="29">
        <v>1340.9423828125</v>
      </c>
      <c r="D49" s="29">
        <v>678.1005859375</v>
      </c>
      <c r="E49" s="29">
        <v>97.167961120605398</v>
      </c>
      <c r="F49" s="29">
        <v>92.346183776855398</v>
      </c>
      <c r="G49" s="42">
        <v>1112.51831054687</v>
      </c>
      <c r="H49" s="29">
        <v>388.79391479492102</v>
      </c>
      <c r="I49" s="29">
        <v>426.025390625</v>
      </c>
      <c r="J49" s="29">
        <v>696.53314208984295</v>
      </c>
      <c r="K49" s="29">
        <v>961.9140625</v>
      </c>
      <c r="L49" s="29">
        <v>762.481689453125</v>
      </c>
      <c r="M49" s="29">
        <v>923.309326171875</v>
      </c>
      <c r="Q49" s="31">
        <f t="shared" si="5"/>
        <v>680.01208634809961</v>
      </c>
      <c r="R49" s="1">
        <f t="shared" si="6"/>
        <v>11</v>
      </c>
      <c r="S49" s="31">
        <f t="shared" si="7"/>
        <v>400.50048049615941</v>
      </c>
      <c r="T49" s="31">
        <f t="shared" si="3"/>
        <v>236.6763101590831</v>
      </c>
      <c r="U49" s="31">
        <f t="shared" si="4"/>
        <v>120.75543837843742</v>
      </c>
      <c r="AB49" s="1"/>
    </row>
    <row r="50" spans="2:28" x14ac:dyDescent="0.25">
      <c r="B50" s="5">
        <v>70</v>
      </c>
      <c r="C50" s="29">
        <v>1476.13525390625</v>
      </c>
      <c r="D50" s="29">
        <v>760.19287109375</v>
      </c>
      <c r="E50" s="29">
        <v>103.91234588623</v>
      </c>
      <c r="F50" s="29">
        <v>99.914543151855398</v>
      </c>
      <c r="G50" s="42">
        <v>1227.26440429687</v>
      </c>
      <c r="H50" s="29">
        <v>409.30172729492102</v>
      </c>
      <c r="I50" s="29">
        <v>468.75</v>
      </c>
      <c r="J50" s="29">
        <v>759.58245849609295</v>
      </c>
      <c r="K50" s="29">
        <v>1038.818359375</v>
      </c>
      <c r="L50" s="29">
        <v>844.7265625</v>
      </c>
      <c r="M50" s="29">
        <v>1027.37426757812</v>
      </c>
      <c r="Q50" s="31">
        <f t="shared" si="5"/>
        <v>746.90661759809893</v>
      </c>
      <c r="R50" s="1">
        <f t="shared" si="6"/>
        <v>11</v>
      </c>
      <c r="S50" s="31">
        <f t="shared" si="7"/>
        <v>442.6835282391167</v>
      </c>
      <c r="T50" s="31">
        <f t="shared" si="3"/>
        <v>261.60444027942464</v>
      </c>
      <c r="U50" s="31">
        <f t="shared" si="4"/>
        <v>133.47410582180447</v>
      </c>
      <c r="AB50" s="1"/>
    </row>
    <row r="51" spans="2:28" x14ac:dyDescent="0.25">
      <c r="B51" s="5">
        <v>75</v>
      </c>
      <c r="C51" s="29">
        <v>1607.97119140625</v>
      </c>
      <c r="D51" s="29">
        <v>828.55224609375</v>
      </c>
      <c r="E51" s="29">
        <v>118.774406433105</v>
      </c>
      <c r="F51" s="29">
        <v>115.661613464355</v>
      </c>
      <c r="G51" s="42">
        <v>1382.59887695312</v>
      </c>
      <c r="H51" s="29">
        <v>419.79977416992102</v>
      </c>
      <c r="I51" s="29">
        <v>519.4091796875</v>
      </c>
      <c r="J51" s="29">
        <v>826.96527099609295</v>
      </c>
      <c r="K51" s="29">
        <v>1104.736328125</v>
      </c>
      <c r="L51" s="29">
        <v>931.243896484375</v>
      </c>
      <c r="M51" s="29">
        <v>1129.60815429687</v>
      </c>
      <c r="Q51" s="31">
        <f t="shared" si="5"/>
        <v>816.8473580100308</v>
      </c>
      <c r="R51" s="1">
        <f t="shared" si="6"/>
        <v>11</v>
      </c>
      <c r="S51" s="31">
        <f t="shared" si="7"/>
        <v>486.31888387964381</v>
      </c>
      <c r="T51" s="31">
        <f t="shared" si="3"/>
        <v>287.3908137506503</v>
      </c>
      <c r="U51" s="31">
        <f t="shared" si="4"/>
        <v>146.6306605721087</v>
      </c>
      <c r="AB51" s="1"/>
    </row>
    <row r="52" spans="2:28" x14ac:dyDescent="0.25">
      <c r="B52" s="5">
        <v>80</v>
      </c>
      <c r="C52" s="29">
        <v>1748.6572265625</v>
      </c>
      <c r="D52" s="29">
        <v>902.40478515625</v>
      </c>
      <c r="E52" s="29">
        <v>134.09422302246</v>
      </c>
      <c r="F52" s="29">
        <v>131.65281677246</v>
      </c>
      <c r="G52" s="42">
        <v>1497.802734375</v>
      </c>
      <c r="H52" s="29">
        <v>497.68063354492102</v>
      </c>
      <c r="I52" s="29">
        <v>578.0029296875</v>
      </c>
      <c r="J52" s="29">
        <v>881.89691162109295</v>
      </c>
      <c r="K52" s="29">
        <v>1179.50439453125</v>
      </c>
      <c r="L52" s="29">
        <v>1022.79663085937</v>
      </c>
      <c r="M52" s="29">
        <v>1245.1171875</v>
      </c>
      <c r="Q52" s="31">
        <f t="shared" si="5"/>
        <v>892.69186123934571</v>
      </c>
      <c r="R52" s="1">
        <f t="shared" si="6"/>
        <v>11</v>
      </c>
      <c r="S52" s="31">
        <f t="shared" si="7"/>
        <v>522.69999385177016</v>
      </c>
      <c r="T52" s="31">
        <f t="shared" si="3"/>
        <v>308.89028076009691</v>
      </c>
      <c r="U52" s="31">
        <f t="shared" si="4"/>
        <v>157.599977957036</v>
      </c>
      <c r="AB52" s="1"/>
    </row>
    <row r="53" spans="2:28" x14ac:dyDescent="0.25">
      <c r="B53" s="5">
        <v>85</v>
      </c>
      <c r="C53" s="29">
        <v>1938.4765625</v>
      </c>
      <c r="D53" s="29">
        <v>1002.197265625</v>
      </c>
      <c r="E53" s="29">
        <v>152.862533569335</v>
      </c>
      <c r="F53" s="29">
        <v>144.34812927246</v>
      </c>
      <c r="G53" s="42">
        <v>1611.63330078125</v>
      </c>
      <c r="H53" s="29">
        <v>539.06243896484295</v>
      </c>
      <c r="I53" s="29">
        <v>645.1416015625</v>
      </c>
      <c r="J53" s="29">
        <v>974.36517333984295</v>
      </c>
      <c r="K53" s="29">
        <v>1255.79833984375</v>
      </c>
      <c r="L53" s="29">
        <v>1126.55639648437</v>
      </c>
      <c r="M53" s="29">
        <v>1367.7978515625</v>
      </c>
      <c r="Q53" s="31">
        <f t="shared" si="5"/>
        <v>978.02178122780458</v>
      </c>
      <c r="R53" s="1">
        <f t="shared" si="6"/>
        <v>11</v>
      </c>
      <c r="S53" s="31">
        <f t="shared" si="7"/>
        <v>570.5327828436167</v>
      </c>
      <c r="T53" s="31">
        <f t="shared" si="3"/>
        <v>337.1571332472235</v>
      </c>
      <c r="U53" s="31">
        <f t="shared" si="4"/>
        <v>172.02210648087211</v>
      </c>
      <c r="AB53" s="1"/>
    </row>
    <row r="54" spans="2:28" x14ac:dyDescent="0.25">
      <c r="B54" s="5">
        <v>90</v>
      </c>
      <c r="C54" s="29">
        <v>2059.63134765625</v>
      </c>
      <c r="D54" s="29">
        <v>1107.177734375</v>
      </c>
      <c r="E54" s="29">
        <v>169.67771911621</v>
      </c>
      <c r="F54" s="29">
        <v>160.70555114746</v>
      </c>
      <c r="G54" s="42">
        <v>1771.08764648437</v>
      </c>
      <c r="H54" s="29">
        <v>579.40667724609295</v>
      </c>
      <c r="I54" s="29">
        <v>713.80615234375</v>
      </c>
      <c r="J54" s="29">
        <v>1038.69616699218</v>
      </c>
      <c r="K54" s="29">
        <v>1344.6044921875</v>
      </c>
      <c r="L54" s="29">
        <v>1232.60498046875</v>
      </c>
      <c r="M54" s="29">
        <v>1473.23608398437</v>
      </c>
      <c r="Q54" s="31">
        <f t="shared" si="5"/>
        <v>1059.1485956365393</v>
      </c>
      <c r="R54" s="1">
        <f t="shared" si="6"/>
        <v>11</v>
      </c>
      <c r="S54" s="31">
        <f t="shared" si="7"/>
        <v>611.66663627391597</v>
      </c>
      <c r="T54" s="31">
        <f t="shared" si="3"/>
        <v>361.46524054449083</v>
      </c>
      <c r="U54" s="31">
        <f t="shared" si="4"/>
        <v>184.4244299363063</v>
      </c>
      <c r="AB54" s="1"/>
    </row>
    <row r="55" spans="2:28" x14ac:dyDescent="0.25">
      <c r="B55" s="5">
        <v>95</v>
      </c>
      <c r="C55" s="29">
        <v>2287.59765625</v>
      </c>
      <c r="D55" s="29">
        <v>1205.74951171875</v>
      </c>
      <c r="E55" s="29">
        <v>187.43894958496</v>
      </c>
      <c r="F55" s="29">
        <v>169.73875427246</v>
      </c>
      <c r="G55" s="42">
        <v>1916.80908203125</v>
      </c>
      <c r="H55" s="29">
        <v>606.87249755859295</v>
      </c>
      <c r="I55" s="29">
        <v>766.29638671875</v>
      </c>
      <c r="J55" s="29">
        <v>1117.55358886718</v>
      </c>
      <c r="K55" s="29">
        <v>1433.10546875</v>
      </c>
      <c r="L55" s="29">
        <v>1364.59350585937</v>
      </c>
      <c r="M55" s="29">
        <v>1613.61694335937</v>
      </c>
      <c r="Q55" s="31">
        <f t="shared" si="5"/>
        <v>1151.7611222700618</v>
      </c>
      <c r="R55" s="1">
        <f t="shared" si="6"/>
        <v>11</v>
      </c>
      <c r="S55" s="31">
        <f t="shared" si="7"/>
        <v>675.05872619669412</v>
      </c>
      <c r="T55" s="31">
        <f t="shared" si="3"/>
        <v>398.92688333105872</v>
      </c>
      <c r="U55" s="31">
        <f t="shared" si="4"/>
        <v>203.53786420451763</v>
      </c>
      <c r="AB55" s="1"/>
    </row>
    <row r="56" spans="2:28" x14ac:dyDescent="0.25">
      <c r="B56" s="5">
        <v>100</v>
      </c>
      <c r="C56" s="29">
        <v>2490.53955078125</v>
      </c>
      <c r="D56" s="29">
        <v>1302.490234375</v>
      </c>
      <c r="E56" s="29">
        <v>208.953842163085</v>
      </c>
      <c r="F56" s="29">
        <v>196.59422302246</v>
      </c>
      <c r="G56" s="42">
        <v>2100.830078125</v>
      </c>
      <c r="H56" s="29">
        <v>634.27728271484295</v>
      </c>
      <c r="I56" s="29">
        <v>834.3505859375</v>
      </c>
      <c r="J56" s="29">
        <v>1188.96472167968</v>
      </c>
      <c r="K56" s="29">
        <v>1521.91162109375</v>
      </c>
      <c r="L56" s="29">
        <v>1482.23876953125</v>
      </c>
      <c r="M56" s="29">
        <v>1748.35205078125</v>
      </c>
      <c r="Q56" s="31">
        <f t="shared" si="5"/>
        <v>1246.3184509277335</v>
      </c>
      <c r="R56" s="1">
        <f t="shared" si="6"/>
        <v>11</v>
      </c>
      <c r="S56" s="31">
        <f t="shared" si="7"/>
        <v>734.21569807142578</v>
      </c>
      <c r="T56" s="31">
        <f t="shared" si="3"/>
        <v>433.88577727832933</v>
      </c>
      <c r="U56" s="31">
        <f t="shared" si="4"/>
        <v>221.37436233561692</v>
      </c>
      <c r="AB56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K56"/>
  <sheetViews>
    <sheetView topLeftCell="I1" workbookViewId="0">
      <selection activeCell="L26" sqref="L26"/>
    </sheetView>
  </sheetViews>
  <sheetFormatPr baseColWidth="10" defaultColWidth="11.42578125" defaultRowHeight="15" x14ac:dyDescent="0.25"/>
  <cols>
    <col min="1" max="1" width="11.42578125" style="1"/>
    <col min="2" max="2" width="11.85546875" style="5" customWidth="1"/>
    <col min="3" max="3" width="11.85546875" style="29" customWidth="1"/>
    <col min="4" max="6" width="11.42578125" style="29"/>
    <col min="7" max="7" width="11.42578125" style="30"/>
    <col min="8" max="13" width="11.42578125" style="29"/>
    <col min="14" max="18" width="1.5703125" style="31" customWidth="1"/>
    <col min="19" max="19" width="1.28515625" style="31" customWidth="1"/>
    <col min="20" max="20" width="11.42578125" style="31"/>
    <col min="21" max="21" width="7" style="1" customWidth="1"/>
    <col min="22" max="24" width="11.42578125" style="31"/>
    <col min="25" max="25" width="11.42578125" style="1"/>
    <col min="26" max="27" width="11.85546875" style="1" customWidth="1"/>
    <col min="28" max="30" width="11.42578125" style="1"/>
    <col min="31" max="31" width="11.42578125" style="3"/>
    <col min="32" max="37" width="11.42578125" style="1"/>
    <col min="38" max="42" width="0.85546875" style="1" customWidth="1"/>
    <col min="43" max="43" width="1.28515625" style="1" customWidth="1"/>
    <col min="44" max="16384" width="11.42578125" style="1"/>
  </cols>
  <sheetData>
    <row r="1" spans="2:37" x14ac:dyDescent="0.25">
      <c r="Z1" s="2"/>
    </row>
    <row r="2" spans="2:37" ht="15.75" thickBot="1" x14ac:dyDescent="0.3"/>
    <row r="3" spans="2:37" s="2" customFormat="1" x14ac:dyDescent="0.25">
      <c r="B3" s="8" t="s">
        <v>17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13</v>
      </c>
      <c r="K3" s="32" t="s">
        <v>14</v>
      </c>
      <c r="L3" s="32" t="s">
        <v>15</v>
      </c>
      <c r="M3" s="33" t="s">
        <v>16</v>
      </c>
      <c r="N3" s="34"/>
      <c r="O3" s="34"/>
      <c r="P3" s="34"/>
      <c r="Q3" s="34"/>
      <c r="R3" s="34"/>
      <c r="S3" s="34"/>
      <c r="T3" s="34"/>
      <c r="V3" s="34"/>
      <c r="W3" s="34"/>
      <c r="X3" s="34"/>
      <c r="AH3" s="4"/>
      <c r="AI3" s="4"/>
      <c r="AJ3" s="4"/>
      <c r="AK3" s="4"/>
    </row>
    <row r="4" spans="2:37" s="2" customFormat="1" ht="15.75" thickBot="1" x14ac:dyDescent="0.3">
      <c r="B4" s="6" t="s">
        <v>4</v>
      </c>
      <c r="C4" s="35">
        <v>7.5</v>
      </c>
      <c r="D4" s="35">
        <v>25.5</v>
      </c>
      <c r="E4" s="35">
        <v>18.3</v>
      </c>
      <c r="F4" s="35">
        <v>15.5</v>
      </c>
      <c r="G4" s="35">
        <v>6.8</v>
      </c>
      <c r="H4" s="35">
        <v>9</v>
      </c>
      <c r="I4" s="35">
        <v>13</v>
      </c>
      <c r="J4" s="35">
        <v>9.8000000000000007</v>
      </c>
      <c r="K4" s="35">
        <v>13.4</v>
      </c>
      <c r="L4" s="35">
        <v>15</v>
      </c>
      <c r="M4" s="36">
        <v>18.899999999999999</v>
      </c>
      <c r="N4" s="34"/>
      <c r="O4" s="34"/>
      <c r="P4" s="34"/>
      <c r="Q4" s="34"/>
      <c r="R4" s="34"/>
      <c r="S4" s="34"/>
      <c r="T4" s="34"/>
      <c r="V4" s="34"/>
      <c r="W4" s="34"/>
      <c r="X4" s="34"/>
      <c r="AH4" s="4"/>
      <c r="AI4" s="4"/>
      <c r="AJ4" s="4"/>
      <c r="AK4" s="4"/>
    </row>
    <row r="5" spans="2:37" s="2" customFormat="1" ht="15.75" thickBot="1" x14ac:dyDescent="0.3">
      <c r="B5" s="11" t="s">
        <v>18</v>
      </c>
      <c r="C5" s="37" t="s">
        <v>19</v>
      </c>
      <c r="D5" s="37" t="s">
        <v>19</v>
      </c>
      <c r="E5" s="37" t="s">
        <v>19</v>
      </c>
      <c r="F5" s="37" t="s">
        <v>19</v>
      </c>
      <c r="G5" s="37" t="s">
        <v>19</v>
      </c>
      <c r="H5" s="37" t="s">
        <v>19</v>
      </c>
      <c r="I5" s="37" t="s">
        <v>19</v>
      </c>
      <c r="J5" s="37" t="s">
        <v>19</v>
      </c>
      <c r="K5" s="37" t="s">
        <v>19</v>
      </c>
      <c r="L5" s="37" t="s">
        <v>19</v>
      </c>
      <c r="M5" s="38" t="s">
        <v>19</v>
      </c>
      <c r="N5" s="34"/>
      <c r="O5" s="34"/>
      <c r="P5" s="34"/>
      <c r="Q5" s="34"/>
      <c r="R5" s="34"/>
      <c r="S5" s="34"/>
      <c r="T5" s="39" t="s">
        <v>0</v>
      </c>
      <c r="U5" s="18" t="s">
        <v>1</v>
      </c>
      <c r="V5" s="40" t="s">
        <v>2</v>
      </c>
      <c r="W5" s="40" t="s">
        <v>3</v>
      </c>
      <c r="X5" s="41" t="s">
        <v>12</v>
      </c>
    </row>
    <row r="6" spans="2:37" x14ac:dyDescent="0.25">
      <c r="B6" s="5">
        <v>-150</v>
      </c>
      <c r="C6" s="29">
        <v>-3018.49365234375</v>
      </c>
      <c r="D6" s="29">
        <v>-1339.41650390625</v>
      </c>
      <c r="E6" s="29">
        <v>-154.35789489746</v>
      </c>
      <c r="F6" s="29">
        <v>-190.24656677246</v>
      </c>
      <c r="G6" s="30">
        <v>-3154.296875</v>
      </c>
      <c r="H6" s="29">
        <v>-913.63519287109295</v>
      </c>
      <c r="I6" s="29">
        <v>-855.46868896484295</v>
      </c>
      <c r="J6" s="29">
        <v>-1544.86071777343</v>
      </c>
      <c r="K6" s="29">
        <v>-1484.68017578125</v>
      </c>
      <c r="L6" s="29">
        <v>-1877.28881835937</v>
      </c>
      <c r="M6" s="29">
        <v>-1979.67529296875</v>
      </c>
      <c r="T6" s="31">
        <f t="shared" ref="T6:T37" si="0">AVERAGE(C6:R6)</f>
        <v>-1501.129125421696</v>
      </c>
      <c r="U6" s="1">
        <f t="shared" ref="U6:U37" si="1">COUNT(C6:R6)</f>
        <v>11</v>
      </c>
      <c r="V6" s="31">
        <f t="shared" ref="V6:V37" si="2">STDEV(C6:R6)</f>
        <v>986.32791742256677</v>
      </c>
      <c r="W6" s="31">
        <f>CONFIDENCE(0.05,V6,U6)</f>
        <v>582.87184028660488</v>
      </c>
      <c r="X6" s="31">
        <f>V6/SQRT(U6)</f>
        <v>297.38905657666351</v>
      </c>
      <c r="AE6" s="1"/>
    </row>
    <row r="7" spans="2:37" x14ac:dyDescent="0.25">
      <c r="B7" s="5">
        <v>-145</v>
      </c>
      <c r="C7" s="29">
        <v>-2848.81591796875</v>
      </c>
      <c r="D7" s="29">
        <v>-1275.0244140625</v>
      </c>
      <c r="E7" s="29">
        <v>-135.406478881835</v>
      </c>
      <c r="F7" s="29">
        <v>-190.30760192871</v>
      </c>
      <c r="G7" s="30">
        <v>-2990.57006835937</v>
      </c>
      <c r="H7" s="29">
        <v>-832.94671630859295</v>
      </c>
      <c r="I7" s="29">
        <v>-806.76263427734295</v>
      </c>
      <c r="J7" s="29">
        <v>-1517.82214355468</v>
      </c>
      <c r="K7" s="29">
        <v>-1401.3671875</v>
      </c>
      <c r="L7" s="29">
        <v>-1839.14184570312</v>
      </c>
      <c r="M7" s="29">
        <v>-1859.89379882812</v>
      </c>
      <c r="T7" s="31">
        <f t="shared" si="0"/>
        <v>-1427.0962552157291</v>
      </c>
      <c r="U7" s="1">
        <f t="shared" si="1"/>
        <v>11</v>
      </c>
      <c r="V7" s="31">
        <f t="shared" si="2"/>
        <v>937.59200027990653</v>
      </c>
      <c r="W7" s="31">
        <f t="shared" ref="W7:W56" si="3">CONFIDENCE(0.05,V7,U7)</f>
        <v>554.07128297577731</v>
      </c>
      <c r="X7" s="31">
        <f t="shared" ref="X7:X56" si="4">V7/SQRT(U7)</f>
        <v>282.69462466974954</v>
      </c>
      <c r="AE7" s="1"/>
    </row>
    <row r="8" spans="2:37" x14ac:dyDescent="0.25">
      <c r="B8" s="5">
        <v>-140</v>
      </c>
      <c r="C8" s="29">
        <v>-2584.53369140625</v>
      </c>
      <c r="D8" s="29">
        <v>-1210.02197265625</v>
      </c>
      <c r="E8" s="29">
        <v>-140.86912536621</v>
      </c>
      <c r="F8" s="29">
        <v>-174.80467224121</v>
      </c>
      <c r="G8" s="30">
        <v>-2678.22265625</v>
      </c>
      <c r="H8" s="29">
        <v>-809.08197021484295</v>
      </c>
      <c r="I8" s="29">
        <v>-759.39935302734295</v>
      </c>
      <c r="J8" s="29">
        <v>-1457.70251464843</v>
      </c>
      <c r="K8" s="29">
        <v>-1326.59912109375</v>
      </c>
      <c r="L8" s="29">
        <v>-1698.91357421875</v>
      </c>
      <c r="M8" s="29">
        <v>-1760.8642578125</v>
      </c>
      <c r="T8" s="31">
        <f t="shared" si="0"/>
        <v>-1327.3648099032305</v>
      </c>
      <c r="U8" s="1">
        <f t="shared" si="1"/>
        <v>11</v>
      </c>
      <c r="V8" s="31">
        <f t="shared" si="2"/>
        <v>841.98499753505996</v>
      </c>
      <c r="W8" s="31">
        <f t="shared" si="3"/>
        <v>497.57219311953776</v>
      </c>
      <c r="X8" s="31">
        <f t="shared" si="4"/>
        <v>253.86802872110093</v>
      </c>
      <c r="AE8" s="1"/>
    </row>
    <row r="9" spans="2:37" x14ac:dyDescent="0.25">
      <c r="B9" s="5">
        <v>-135</v>
      </c>
      <c r="C9" s="29">
        <v>-2359.619140625</v>
      </c>
      <c r="D9" s="29">
        <v>-1158.447265625</v>
      </c>
      <c r="E9" s="29">
        <v>-117.187492370605</v>
      </c>
      <c r="F9" s="29">
        <v>-161.74314880371</v>
      </c>
      <c r="G9" s="30">
        <v>-2571.4111328125</v>
      </c>
      <c r="H9" s="29">
        <v>-783.44720458984295</v>
      </c>
      <c r="I9" s="29">
        <v>-712.21917724609295</v>
      </c>
      <c r="J9" s="29">
        <v>-1407.40954589843</v>
      </c>
      <c r="K9" s="29">
        <v>-1255.18798828125</v>
      </c>
      <c r="L9" s="29">
        <v>-1595.91674804687</v>
      </c>
      <c r="M9" s="29">
        <v>-1672.51586914062</v>
      </c>
      <c r="T9" s="31">
        <f t="shared" si="0"/>
        <v>-1254.1004284945382</v>
      </c>
      <c r="U9" s="1">
        <f t="shared" si="1"/>
        <v>11</v>
      </c>
      <c r="V9" s="31">
        <f t="shared" si="2"/>
        <v>792.65431217795003</v>
      </c>
      <c r="W9" s="31">
        <f t="shared" si="3"/>
        <v>468.4201567138</v>
      </c>
      <c r="X9" s="31">
        <f t="shared" si="4"/>
        <v>238.99426745013611</v>
      </c>
      <c r="AE9" s="1"/>
    </row>
    <row r="10" spans="2:37" x14ac:dyDescent="0.25">
      <c r="B10" s="5">
        <v>-130</v>
      </c>
      <c r="C10" s="29">
        <v>-2214.9658203125</v>
      </c>
      <c r="D10" s="29">
        <v>-1100.76904296875</v>
      </c>
      <c r="E10" s="29">
        <v>-108.703605651855</v>
      </c>
      <c r="F10" s="29">
        <v>-152.83201599121</v>
      </c>
      <c r="G10" s="30">
        <v>-2349.39575195312</v>
      </c>
      <c r="H10" s="29">
        <v>-736.26702880859295</v>
      </c>
      <c r="I10" s="29">
        <v>-667.11419677734295</v>
      </c>
      <c r="J10" s="29">
        <v>-1327.75866699218</v>
      </c>
      <c r="K10" s="29">
        <v>-1188.3544921875</v>
      </c>
      <c r="L10" s="29">
        <v>-1503.75366210937</v>
      </c>
      <c r="M10" s="29">
        <v>-1590.72875976562</v>
      </c>
      <c r="T10" s="31">
        <f t="shared" si="0"/>
        <v>-1176.4220948652762</v>
      </c>
      <c r="U10" s="1">
        <f t="shared" si="1"/>
        <v>11</v>
      </c>
      <c r="V10" s="31">
        <f t="shared" si="2"/>
        <v>735.04388990189614</v>
      </c>
      <c r="W10" s="31">
        <f t="shared" si="3"/>
        <v>434.37519838038838</v>
      </c>
      <c r="X10" s="31">
        <f t="shared" si="4"/>
        <v>221.62407156799034</v>
      </c>
      <c r="AE10" s="1"/>
    </row>
    <row r="11" spans="2:37" x14ac:dyDescent="0.25">
      <c r="B11" s="5">
        <v>-125</v>
      </c>
      <c r="C11" s="29">
        <v>-2107.5439453125</v>
      </c>
      <c r="D11" s="29">
        <v>-1049.1943359375</v>
      </c>
      <c r="E11" s="29">
        <v>-102.69164276123</v>
      </c>
      <c r="F11" s="29">
        <v>-143.24949645996</v>
      </c>
      <c r="G11" s="30">
        <v>-2196.35009765625</v>
      </c>
      <c r="H11" s="29">
        <v>-708.92327880859295</v>
      </c>
      <c r="I11" s="29">
        <v>-615.35638427734295</v>
      </c>
      <c r="J11" s="29">
        <v>-1268.37145996093</v>
      </c>
      <c r="K11" s="29">
        <v>-1122.13134765625</v>
      </c>
      <c r="L11" s="29">
        <v>-1422.27172851562</v>
      </c>
      <c r="M11" s="29">
        <v>-1509.55200195312</v>
      </c>
      <c r="T11" s="31">
        <f t="shared" si="0"/>
        <v>-1113.2396108453904</v>
      </c>
      <c r="U11" s="1">
        <f t="shared" si="1"/>
        <v>11</v>
      </c>
      <c r="V11" s="31">
        <f t="shared" si="2"/>
        <v>693.97607808645273</v>
      </c>
      <c r="W11" s="31">
        <f t="shared" si="3"/>
        <v>410.10611846631332</v>
      </c>
      <c r="X11" s="31">
        <f t="shared" si="4"/>
        <v>209.24166040864944</v>
      </c>
      <c r="AE11" s="1"/>
    </row>
    <row r="12" spans="2:37" x14ac:dyDescent="0.25">
      <c r="B12" s="5">
        <v>-120</v>
      </c>
      <c r="C12" s="29">
        <v>-1946.71630859375</v>
      </c>
      <c r="D12" s="29">
        <v>-988.46435546875</v>
      </c>
      <c r="E12" s="29">
        <v>-96.679679870605398</v>
      </c>
      <c r="F12" s="29">
        <v>-139.46531677246</v>
      </c>
      <c r="G12" s="30">
        <v>-2051.69677734375</v>
      </c>
      <c r="H12" s="29">
        <v>-690.55169677734295</v>
      </c>
      <c r="I12" s="29">
        <v>-594.84857177734295</v>
      </c>
      <c r="J12" s="29">
        <v>-1214.78259277343</v>
      </c>
      <c r="K12" s="29">
        <v>-1052.24609375</v>
      </c>
      <c r="L12" s="29">
        <v>-1325.53100585937</v>
      </c>
      <c r="M12" s="29">
        <v>-1431.57958984375</v>
      </c>
      <c r="T12" s="31">
        <f t="shared" si="0"/>
        <v>-1048.4147262573226</v>
      </c>
      <c r="U12" s="1">
        <f t="shared" si="1"/>
        <v>11</v>
      </c>
      <c r="V12" s="31">
        <f t="shared" si="2"/>
        <v>642.97691849658418</v>
      </c>
      <c r="W12" s="31">
        <f t="shared" si="3"/>
        <v>379.96809491640141</v>
      </c>
      <c r="X12" s="31">
        <f t="shared" si="4"/>
        <v>193.86483522837224</v>
      </c>
      <c r="AE12" s="1"/>
    </row>
    <row r="13" spans="2:37" x14ac:dyDescent="0.25">
      <c r="B13" s="5">
        <v>-115</v>
      </c>
      <c r="C13" s="29">
        <v>-1838.37890625</v>
      </c>
      <c r="D13" s="29">
        <v>-937.5</v>
      </c>
      <c r="E13" s="29">
        <v>-84.838859558105398</v>
      </c>
      <c r="F13" s="29">
        <v>-130.18797302246</v>
      </c>
      <c r="G13" s="30">
        <v>-1897.73559570312</v>
      </c>
      <c r="H13" s="29">
        <v>-676.81878662109295</v>
      </c>
      <c r="I13" s="29">
        <v>-546.02044677734295</v>
      </c>
      <c r="J13" s="29">
        <v>-1153.62536621093</v>
      </c>
      <c r="K13" s="29">
        <v>-994.2626953125</v>
      </c>
      <c r="L13" s="29">
        <v>-1253.81469726562</v>
      </c>
      <c r="M13" s="29">
        <v>-1346.435546875</v>
      </c>
      <c r="T13" s="31">
        <f t="shared" si="0"/>
        <v>-987.23807941783377</v>
      </c>
      <c r="U13" s="1">
        <f t="shared" si="1"/>
        <v>11</v>
      </c>
      <c r="V13" s="31">
        <f t="shared" si="2"/>
        <v>601.96616787167625</v>
      </c>
      <c r="W13" s="31">
        <f t="shared" si="3"/>
        <v>355.73273539140678</v>
      </c>
      <c r="X13" s="31">
        <f t="shared" si="4"/>
        <v>181.49962866531288</v>
      </c>
      <c r="AE13" s="1"/>
    </row>
    <row r="14" spans="2:37" x14ac:dyDescent="0.25">
      <c r="B14" s="5">
        <v>-110</v>
      </c>
      <c r="C14" s="29">
        <v>-1684.87548828125</v>
      </c>
      <c r="D14" s="29">
        <v>-900.57373046875</v>
      </c>
      <c r="E14" s="29">
        <v>-84.259025573730398</v>
      </c>
      <c r="F14" s="29">
        <v>-122.619621276855</v>
      </c>
      <c r="G14" s="30">
        <v>-1834.716796875</v>
      </c>
      <c r="H14" s="29">
        <v>-617.73675537109295</v>
      </c>
      <c r="I14" s="29">
        <v>-513.06146240234295</v>
      </c>
      <c r="J14" s="29">
        <v>-1097.65612792968</v>
      </c>
      <c r="K14" s="29">
        <v>-946.96044921875</v>
      </c>
      <c r="L14" s="29">
        <v>-1175.68969726562</v>
      </c>
      <c r="M14" s="29">
        <v>-1266.63208007812</v>
      </c>
      <c r="T14" s="31">
        <f t="shared" si="0"/>
        <v>-931.3437486128355</v>
      </c>
      <c r="U14" s="1">
        <f t="shared" si="1"/>
        <v>11</v>
      </c>
      <c r="V14" s="31">
        <f t="shared" si="2"/>
        <v>568.31006475616834</v>
      </c>
      <c r="W14" s="31">
        <f t="shared" si="3"/>
        <v>335.84361493431305</v>
      </c>
      <c r="X14" s="31">
        <f t="shared" si="4"/>
        <v>171.35193176170824</v>
      </c>
      <c r="AE14" s="1"/>
    </row>
    <row r="15" spans="2:37" x14ac:dyDescent="0.25">
      <c r="B15" s="5">
        <v>-105</v>
      </c>
      <c r="C15" s="29">
        <v>-1614.68505859375</v>
      </c>
      <c r="D15" s="29">
        <v>-889.58740234375</v>
      </c>
      <c r="E15" s="29">
        <v>-72.326652526855398</v>
      </c>
      <c r="F15" s="29">
        <v>-114.013664245605</v>
      </c>
      <c r="G15" s="30">
        <v>-1682.7392578125</v>
      </c>
      <c r="H15" s="29">
        <v>-575.80560302734295</v>
      </c>
      <c r="I15" s="29">
        <v>-482.05563354492102</v>
      </c>
      <c r="J15" s="29">
        <v>-1036.80407714843</v>
      </c>
      <c r="K15" s="29">
        <v>-906.67724609375</v>
      </c>
      <c r="L15" s="29">
        <v>-1101.22680664062</v>
      </c>
      <c r="M15" s="29">
        <v>-1185.45532226562</v>
      </c>
      <c r="T15" s="31">
        <f t="shared" si="0"/>
        <v>-878.30697493119487</v>
      </c>
      <c r="U15" s="1">
        <f t="shared" si="1"/>
        <v>11</v>
      </c>
      <c r="V15" s="31">
        <f t="shared" si="2"/>
        <v>533.07799998080748</v>
      </c>
      <c r="W15" s="31">
        <f t="shared" si="3"/>
        <v>315.02317776532897</v>
      </c>
      <c r="X15" s="31">
        <f t="shared" si="4"/>
        <v>160.72906453903832</v>
      </c>
      <c r="AE15" s="1"/>
    </row>
    <row r="16" spans="2:37" x14ac:dyDescent="0.25">
      <c r="B16" s="5">
        <v>-100</v>
      </c>
      <c r="C16" s="29">
        <v>-1494.44580078125</v>
      </c>
      <c r="D16" s="29">
        <v>-824.89013671875</v>
      </c>
      <c r="E16" s="29">
        <v>-62.194820404052699</v>
      </c>
      <c r="F16" s="29">
        <v>-101.623527526855</v>
      </c>
      <c r="G16" s="30">
        <v>-1582.79418945312</v>
      </c>
      <c r="H16" s="29">
        <v>-561.15716552734295</v>
      </c>
      <c r="I16" s="29">
        <v>-447.93698120117102</v>
      </c>
      <c r="J16" s="29">
        <v>-959.22845458984295</v>
      </c>
      <c r="K16" s="29">
        <v>-856.3232421875</v>
      </c>
      <c r="L16" s="29">
        <v>-1027.37426757812</v>
      </c>
      <c r="M16" s="29">
        <v>-1115.1123046875</v>
      </c>
      <c r="T16" s="31">
        <f t="shared" si="0"/>
        <v>-821.18917187777322</v>
      </c>
      <c r="U16" s="1">
        <f t="shared" si="1"/>
        <v>11</v>
      </c>
      <c r="V16" s="31">
        <f t="shared" si="2"/>
        <v>498.32757506761413</v>
      </c>
      <c r="W16" s="31">
        <f t="shared" si="3"/>
        <v>294.48736633577505</v>
      </c>
      <c r="X16" s="31">
        <f t="shared" si="4"/>
        <v>150.25141719881279</v>
      </c>
      <c r="AE16" s="1"/>
    </row>
    <row r="17" spans="2:31" x14ac:dyDescent="0.25">
      <c r="B17" s="5">
        <v>-95</v>
      </c>
      <c r="C17" s="29">
        <v>-1394.34814453125</v>
      </c>
      <c r="D17" s="29">
        <v>-782.16552734375</v>
      </c>
      <c r="E17" s="29">
        <v>-62.896724700927699</v>
      </c>
      <c r="F17" s="29">
        <v>-93.994132995605398</v>
      </c>
      <c r="G17" s="30">
        <v>-1443.78662109375</v>
      </c>
      <c r="H17" s="29">
        <v>-516.11322021484295</v>
      </c>
      <c r="I17" s="29">
        <v>-419.43356323242102</v>
      </c>
      <c r="J17" s="29">
        <v>-898.86468505859295</v>
      </c>
      <c r="K17" s="29">
        <v>-809.63134765625</v>
      </c>
      <c r="L17" s="29">
        <v>-950.164794921875</v>
      </c>
      <c r="M17" s="29">
        <v>-1051.33056640625</v>
      </c>
      <c r="T17" s="31">
        <f t="shared" si="0"/>
        <v>-765.70266619595577</v>
      </c>
      <c r="U17" s="1">
        <f t="shared" si="1"/>
        <v>11</v>
      </c>
      <c r="V17" s="31">
        <f t="shared" si="2"/>
        <v>460.2022563982797</v>
      </c>
      <c r="W17" s="31">
        <f t="shared" si="3"/>
        <v>271.95715679615421</v>
      </c>
      <c r="X17" s="31">
        <f t="shared" si="4"/>
        <v>138.75620110436603</v>
      </c>
      <c r="AE17" s="1"/>
    </row>
    <row r="18" spans="2:31" x14ac:dyDescent="0.25">
      <c r="B18" s="5">
        <v>-90</v>
      </c>
      <c r="C18" s="29">
        <v>-1302.490234375</v>
      </c>
      <c r="D18" s="29">
        <v>-723.2666015625</v>
      </c>
      <c r="E18" s="29">
        <v>-58.654781341552699</v>
      </c>
      <c r="F18" s="29">
        <v>-86.730949401855398</v>
      </c>
      <c r="G18" s="30">
        <v>-1306.61010742187</v>
      </c>
      <c r="H18" s="29">
        <v>-510.92526245117102</v>
      </c>
      <c r="I18" s="29">
        <v>-389.77047729492102</v>
      </c>
      <c r="J18" s="29">
        <v>-846.31341552734295</v>
      </c>
      <c r="K18" s="29">
        <v>-767.822265625</v>
      </c>
      <c r="L18" s="29">
        <v>-894.1650390625</v>
      </c>
      <c r="M18" s="29">
        <v>-984.039306640625</v>
      </c>
      <c r="T18" s="31">
        <f t="shared" si="0"/>
        <v>-715.52622188221255</v>
      </c>
      <c r="U18" s="1">
        <f t="shared" si="1"/>
        <v>11</v>
      </c>
      <c r="V18" s="31">
        <f t="shared" si="2"/>
        <v>423.39816212520145</v>
      </c>
      <c r="W18" s="31">
        <f t="shared" si="3"/>
        <v>250.2077266319057</v>
      </c>
      <c r="X18" s="31">
        <f t="shared" si="4"/>
        <v>127.65934915412345</v>
      </c>
      <c r="AE18" s="1"/>
    </row>
    <row r="19" spans="2:31" x14ac:dyDescent="0.25">
      <c r="B19" s="5">
        <v>-85</v>
      </c>
      <c r="C19" s="29">
        <v>-1218.56689453125</v>
      </c>
      <c r="D19" s="29">
        <v>-678.40576171875</v>
      </c>
      <c r="E19" s="29">
        <v>-56.365962982177699</v>
      </c>
      <c r="F19" s="29">
        <v>-81.909172058105398</v>
      </c>
      <c r="G19" s="30">
        <v>-1223.90747070312</v>
      </c>
      <c r="H19" s="29">
        <v>-460.87643432617102</v>
      </c>
      <c r="I19" s="29">
        <v>-352.29489135742102</v>
      </c>
      <c r="J19" s="29">
        <v>-767.70013427734295</v>
      </c>
      <c r="K19" s="29">
        <v>-719.6044921875</v>
      </c>
      <c r="L19" s="29">
        <v>-824.432373046875</v>
      </c>
      <c r="M19" s="29">
        <v>-912.017822265625</v>
      </c>
      <c r="T19" s="31">
        <f t="shared" si="0"/>
        <v>-663.28012813221255</v>
      </c>
      <c r="U19" s="1">
        <f t="shared" si="1"/>
        <v>11</v>
      </c>
      <c r="V19" s="31">
        <f t="shared" si="2"/>
        <v>396.08177417615707</v>
      </c>
      <c r="W19" s="31">
        <f t="shared" si="3"/>
        <v>234.06506957780047</v>
      </c>
      <c r="X19" s="31">
        <f t="shared" si="4"/>
        <v>119.42314829459926</v>
      </c>
      <c r="AE19" s="1"/>
    </row>
    <row r="20" spans="2:31" x14ac:dyDescent="0.25">
      <c r="B20" s="5">
        <v>-80</v>
      </c>
      <c r="C20" s="29">
        <v>-1137.39013671875</v>
      </c>
      <c r="D20" s="29">
        <v>-630.18798828125</v>
      </c>
      <c r="E20" s="29">
        <v>-52.703853607177699</v>
      </c>
      <c r="F20" s="29">
        <v>-72.631828308105398</v>
      </c>
      <c r="G20" s="30">
        <v>-1161.4990234375</v>
      </c>
      <c r="H20" s="29">
        <v>-423.76705932617102</v>
      </c>
      <c r="I20" s="29">
        <v>-331.90914916992102</v>
      </c>
      <c r="J20" s="29">
        <v>-692.13861083984295</v>
      </c>
      <c r="K20" s="29">
        <v>-674.74365234375</v>
      </c>
      <c r="L20" s="29">
        <v>-761.41357421875</v>
      </c>
      <c r="M20" s="29">
        <v>-853.424072265625</v>
      </c>
      <c r="T20" s="31">
        <f t="shared" si="0"/>
        <v>-617.43717713789476</v>
      </c>
      <c r="U20" s="1">
        <f t="shared" si="1"/>
        <v>11</v>
      </c>
      <c r="V20" s="31">
        <f t="shared" si="2"/>
        <v>372.36692575399087</v>
      </c>
      <c r="W20" s="31">
        <f t="shared" si="3"/>
        <v>220.05074726391231</v>
      </c>
      <c r="X20" s="31">
        <f t="shared" si="4"/>
        <v>112.27285246037407</v>
      </c>
      <c r="AE20" s="1"/>
    </row>
    <row r="21" spans="2:31" x14ac:dyDescent="0.25">
      <c r="B21" s="5">
        <v>-75</v>
      </c>
      <c r="C21" s="29">
        <v>-1024.7802734375</v>
      </c>
      <c r="D21" s="29">
        <v>-572.509765625</v>
      </c>
      <c r="E21" s="29">
        <v>-54.382320404052699</v>
      </c>
      <c r="F21" s="29">
        <v>-70.251457214355398</v>
      </c>
      <c r="G21" s="30">
        <v>-1029.20532226562</v>
      </c>
      <c r="H21" s="29">
        <v>-386.96286010742102</v>
      </c>
      <c r="I21" s="29">
        <v>-306.39645385742102</v>
      </c>
      <c r="J21" s="29">
        <v>-635.74212646484295</v>
      </c>
      <c r="K21" s="29">
        <v>-630.79833984375</v>
      </c>
      <c r="L21" s="29">
        <v>-699.462890625</v>
      </c>
      <c r="M21" s="29">
        <v>-790.863037109375</v>
      </c>
      <c r="T21" s="31">
        <f t="shared" si="0"/>
        <v>-563.75953154130355</v>
      </c>
      <c r="U21" s="1">
        <f t="shared" si="1"/>
        <v>11</v>
      </c>
      <c r="V21" s="31">
        <f t="shared" si="2"/>
        <v>333.08133455559221</v>
      </c>
      <c r="W21" s="31">
        <f t="shared" si="3"/>
        <v>196.83487307635485</v>
      </c>
      <c r="X21" s="31">
        <f t="shared" si="4"/>
        <v>100.42780103561253</v>
      </c>
      <c r="AE21" s="1"/>
    </row>
    <row r="22" spans="2:31" x14ac:dyDescent="0.25">
      <c r="B22" s="5">
        <v>-70</v>
      </c>
      <c r="C22" s="29">
        <v>-958.8623046875</v>
      </c>
      <c r="D22" s="29">
        <v>-526.123046875</v>
      </c>
      <c r="E22" s="29">
        <v>-48.858638763427699</v>
      </c>
      <c r="F22" s="29">
        <v>-69.213859558105398</v>
      </c>
      <c r="G22" s="30">
        <v>-985.41259765625</v>
      </c>
      <c r="H22" s="29">
        <v>-355.46871948242102</v>
      </c>
      <c r="I22" s="29">
        <v>-277.83200073242102</v>
      </c>
      <c r="J22" s="29">
        <v>-580.13909912109295</v>
      </c>
      <c r="K22" s="29">
        <v>-592.34619140625</v>
      </c>
      <c r="L22" s="29">
        <v>-640.411376953125</v>
      </c>
      <c r="M22" s="29">
        <v>-736.38916015625</v>
      </c>
      <c r="T22" s="31">
        <f t="shared" si="0"/>
        <v>-524.64154503562213</v>
      </c>
      <c r="U22" s="1">
        <f t="shared" si="1"/>
        <v>11</v>
      </c>
      <c r="V22" s="31">
        <f t="shared" si="2"/>
        <v>314.65561757255011</v>
      </c>
      <c r="W22" s="31">
        <f t="shared" si="3"/>
        <v>185.94617026586278</v>
      </c>
      <c r="X22" s="31">
        <f t="shared" si="4"/>
        <v>94.872238333246173</v>
      </c>
      <c r="AE22" s="1"/>
    </row>
    <row r="23" spans="2:31" x14ac:dyDescent="0.25">
      <c r="B23" s="5">
        <v>-65</v>
      </c>
      <c r="C23" s="29">
        <v>-859.9853515625</v>
      </c>
      <c r="D23" s="29">
        <v>-479.43115234375</v>
      </c>
      <c r="E23" s="29">
        <v>-39.642330169677699</v>
      </c>
      <c r="F23" s="29">
        <v>-61.401363372802699</v>
      </c>
      <c r="G23" s="30">
        <v>-877.532958984375</v>
      </c>
      <c r="H23" s="29">
        <v>-340.63717651367102</v>
      </c>
      <c r="I23" s="29">
        <v>-263.91598510742102</v>
      </c>
      <c r="J23" s="29">
        <v>-528.32025146484295</v>
      </c>
      <c r="K23" s="29">
        <v>-547.79052734375</v>
      </c>
      <c r="L23" s="29">
        <v>-597.381591796875</v>
      </c>
      <c r="M23" s="29">
        <v>-681.610107421875</v>
      </c>
      <c r="T23" s="31">
        <f t="shared" si="0"/>
        <v>-479.78625418923093</v>
      </c>
      <c r="U23" s="1">
        <f t="shared" si="1"/>
        <v>11</v>
      </c>
      <c r="V23" s="31">
        <f t="shared" si="2"/>
        <v>282.67129527809021</v>
      </c>
      <c r="W23" s="31">
        <f t="shared" si="3"/>
        <v>167.04499098584375</v>
      </c>
      <c r="X23" s="31">
        <f t="shared" si="4"/>
        <v>85.228602312835022</v>
      </c>
      <c r="AE23" s="1"/>
    </row>
    <row r="24" spans="2:31" x14ac:dyDescent="0.25">
      <c r="B24" s="5">
        <v>-60</v>
      </c>
      <c r="C24" s="29">
        <v>-802.001953125</v>
      </c>
      <c r="D24" s="29">
        <v>-454.7119140625</v>
      </c>
      <c r="E24" s="29">
        <v>-39.642330169677699</v>
      </c>
      <c r="F24" s="29">
        <v>-54.870601654052699</v>
      </c>
      <c r="G24" s="30">
        <v>-831.451416015625</v>
      </c>
      <c r="H24" s="29">
        <v>-311.03512573242102</v>
      </c>
      <c r="I24" s="29">
        <v>-235.65672302246</v>
      </c>
      <c r="J24" s="29">
        <v>-484.13082885742102</v>
      </c>
      <c r="K24" s="29">
        <v>-506.591796875</v>
      </c>
      <c r="L24" s="29">
        <v>-546.112060546875</v>
      </c>
      <c r="M24" s="29">
        <v>-624.237060546875</v>
      </c>
      <c r="T24" s="31">
        <f t="shared" si="0"/>
        <v>-444.58561914617343</v>
      </c>
      <c r="U24" s="1">
        <f t="shared" si="1"/>
        <v>11</v>
      </c>
      <c r="V24" s="31">
        <f t="shared" si="2"/>
        <v>265.11296665610934</v>
      </c>
      <c r="W24" s="31">
        <f t="shared" si="3"/>
        <v>156.66887252110971</v>
      </c>
      <c r="X24" s="31">
        <f t="shared" si="4"/>
        <v>79.934567041483334</v>
      </c>
      <c r="AE24" s="1"/>
    </row>
    <row r="25" spans="2:31" x14ac:dyDescent="0.25">
      <c r="B25" s="5">
        <v>-55</v>
      </c>
      <c r="C25" s="29">
        <v>-730.89599609375</v>
      </c>
      <c r="D25" s="29">
        <v>-415.95458984375</v>
      </c>
      <c r="E25" s="29">
        <v>-35.980220794677699</v>
      </c>
      <c r="F25" s="29">
        <v>-49.987789154052699</v>
      </c>
      <c r="G25" s="30">
        <v>-741.729736328125</v>
      </c>
      <c r="H25" s="29">
        <v>-289.48971557617102</v>
      </c>
      <c r="I25" s="29">
        <v>-214.96580505371</v>
      </c>
      <c r="J25" s="29">
        <v>-440.73483276367102</v>
      </c>
      <c r="K25" s="29">
        <v>-462.34130859375</v>
      </c>
      <c r="L25" s="29">
        <v>-489.19677734375</v>
      </c>
      <c r="M25" s="29">
        <v>-584.41162109375</v>
      </c>
      <c r="T25" s="31">
        <f t="shared" si="0"/>
        <v>-405.06258114901431</v>
      </c>
      <c r="U25" s="1">
        <f t="shared" si="1"/>
        <v>11</v>
      </c>
      <c r="V25" s="31">
        <f t="shared" si="2"/>
        <v>239.83798592993372</v>
      </c>
      <c r="W25" s="31">
        <f t="shared" si="3"/>
        <v>141.73258787495297</v>
      </c>
      <c r="X25" s="31">
        <f t="shared" si="4"/>
        <v>72.313873618557068</v>
      </c>
      <c r="AE25" s="1"/>
    </row>
    <row r="26" spans="2:31" x14ac:dyDescent="0.25">
      <c r="B26" s="5">
        <v>-50</v>
      </c>
      <c r="C26" s="29">
        <v>-649.71923828125</v>
      </c>
      <c r="D26" s="29">
        <v>-369.873046875</v>
      </c>
      <c r="E26" s="29">
        <v>-37.475582122802699</v>
      </c>
      <c r="F26" s="29">
        <v>-44.921871185302699</v>
      </c>
      <c r="G26" s="30">
        <v>-655.82275390625</v>
      </c>
      <c r="H26" s="29">
        <v>-247.00926208496</v>
      </c>
      <c r="I26" s="29">
        <v>-189.94139099121</v>
      </c>
      <c r="J26" s="29">
        <v>-402.77096557617102</v>
      </c>
      <c r="K26" s="29">
        <v>-417.78564453125</v>
      </c>
      <c r="L26" s="29">
        <v>-435.1806640625</v>
      </c>
      <c r="M26" s="29">
        <v>-520.172119140625</v>
      </c>
      <c r="T26" s="31">
        <f t="shared" si="0"/>
        <v>-360.97023079612012</v>
      </c>
      <c r="U26" s="1">
        <f t="shared" si="1"/>
        <v>11</v>
      </c>
      <c r="V26" s="31">
        <f t="shared" si="2"/>
        <v>212.83662794120721</v>
      </c>
      <c r="W26" s="31">
        <f t="shared" si="3"/>
        <v>125.77609820947414</v>
      </c>
      <c r="X26" s="31">
        <f t="shared" si="4"/>
        <v>64.172657865950598</v>
      </c>
      <c r="AE26" s="1"/>
    </row>
    <row r="27" spans="2:31" x14ac:dyDescent="0.25">
      <c r="B27" s="5">
        <v>-45</v>
      </c>
      <c r="C27" s="29">
        <v>-567.626953125</v>
      </c>
      <c r="D27" s="29">
        <v>-325.3173828125</v>
      </c>
      <c r="E27" s="29">
        <v>-27.5573711395263</v>
      </c>
      <c r="F27" s="29">
        <v>-41.320796966552699</v>
      </c>
      <c r="G27" s="30">
        <v>-593.56689453125</v>
      </c>
      <c r="H27" s="29">
        <v>-228.39353942871</v>
      </c>
      <c r="I27" s="29">
        <v>-170.53221130371</v>
      </c>
      <c r="J27" s="29">
        <v>-361.57223510742102</v>
      </c>
      <c r="K27" s="29">
        <v>-376.28173828125</v>
      </c>
      <c r="L27" s="29">
        <v>-390.167236328125</v>
      </c>
      <c r="M27" s="29">
        <v>-473.0224609375</v>
      </c>
      <c r="T27" s="31">
        <f t="shared" si="0"/>
        <v>-323.21443817832227</v>
      </c>
      <c r="U27" s="1">
        <f t="shared" si="1"/>
        <v>11</v>
      </c>
      <c r="V27" s="31">
        <f t="shared" si="2"/>
        <v>190.58460634899512</v>
      </c>
      <c r="W27" s="31">
        <f t="shared" si="3"/>
        <v>112.62623542403985</v>
      </c>
      <c r="X27" s="31">
        <f t="shared" si="4"/>
        <v>57.463420916109307</v>
      </c>
      <c r="AE27" s="1"/>
    </row>
    <row r="28" spans="2:31" x14ac:dyDescent="0.25">
      <c r="B28" s="5">
        <v>-40</v>
      </c>
      <c r="C28" s="29">
        <v>-519.4091796875</v>
      </c>
      <c r="D28" s="29">
        <v>-288.39111328125</v>
      </c>
      <c r="E28" s="29">
        <v>-26.8859844207763</v>
      </c>
      <c r="F28" s="29">
        <v>-36.315914154052699</v>
      </c>
      <c r="G28" s="30">
        <v>-517.578125</v>
      </c>
      <c r="H28" s="29">
        <v>-196.10594177246</v>
      </c>
      <c r="I28" s="29">
        <v>-155.57859802246</v>
      </c>
      <c r="J28" s="29">
        <v>-320.61764526367102</v>
      </c>
      <c r="K28" s="29">
        <v>-337.21923828125</v>
      </c>
      <c r="L28" s="29">
        <v>-347.59521484375</v>
      </c>
      <c r="M28" s="29">
        <v>-417.327880859375</v>
      </c>
      <c r="T28" s="31">
        <f t="shared" si="0"/>
        <v>-287.54771232604958</v>
      </c>
      <c r="U28" s="1">
        <f t="shared" si="1"/>
        <v>11</v>
      </c>
      <c r="V28" s="31">
        <f t="shared" si="2"/>
        <v>169.56512469397688</v>
      </c>
      <c r="W28" s="31">
        <f t="shared" si="3"/>
        <v>100.20474381083825</v>
      </c>
      <c r="X28" s="31">
        <f t="shared" si="4"/>
        <v>51.125808739977117</v>
      </c>
      <c r="AE28" s="1"/>
    </row>
    <row r="29" spans="2:31" x14ac:dyDescent="0.25">
      <c r="B29" s="5">
        <v>-35</v>
      </c>
      <c r="C29" s="29">
        <v>-447.69287109375</v>
      </c>
      <c r="D29" s="29">
        <v>-253.90625</v>
      </c>
      <c r="E29" s="29">
        <v>-23.3764629364013</v>
      </c>
      <c r="F29" s="29">
        <v>-30.6396465301513</v>
      </c>
      <c r="G29" s="30">
        <v>-445.098876953125</v>
      </c>
      <c r="H29" s="29">
        <v>-174.92674255371</v>
      </c>
      <c r="I29" s="29">
        <v>-134.46043395996</v>
      </c>
      <c r="J29" s="29">
        <v>-284.30172729492102</v>
      </c>
      <c r="K29" s="29">
        <v>-290.52734375</v>
      </c>
      <c r="L29" s="29">
        <v>-301.20849609375</v>
      </c>
      <c r="M29" s="29">
        <v>-371.856689453125</v>
      </c>
      <c r="T29" s="31">
        <f t="shared" si="0"/>
        <v>-250.72686732899035</v>
      </c>
      <c r="U29" s="1">
        <f t="shared" si="1"/>
        <v>11</v>
      </c>
      <c r="V29" s="31">
        <f t="shared" si="2"/>
        <v>146.93825390786614</v>
      </c>
      <c r="W29" s="31">
        <f t="shared" si="3"/>
        <v>86.8333633783636</v>
      </c>
      <c r="X29" s="31">
        <f t="shared" si="4"/>
        <v>44.303550505669548</v>
      </c>
      <c r="AE29" s="1"/>
    </row>
    <row r="30" spans="2:31" x14ac:dyDescent="0.25">
      <c r="B30" s="5">
        <v>-30</v>
      </c>
      <c r="C30" s="29">
        <v>-372.314453125</v>
      </c>
      <c r="D30" s="29">
        <v>-214.2333984375</v>
      </c>
      <c r="E30" s="29">
        <v>-21.4233379364013</v>
      </c>
      <c r="F30" s="29">
        <v>-27.5878887176513</v>
      </c>
      <c r="G30" s="30">
        <v>-390.472412109375</v>
      </c>
      <c r="H30" s="29">
        <v>-147.70506286621</v>
      </c>
      <c r="I30" s="29">
        <v>-111.694328308105</v>
      </c>
      <c r="J30" s="29">
        <v>-239.50193786621</v>
      </c>
      <c r="K30" s="29">
        <v>-251.46484375</v>
      </c>
      <c r="L30" s="29">
        <v>-260.162353515625</v>
      </c>
      <c r="M30" s="29">
        <v>-321.197509765625</v>
      </c>
      <c r="T30" s="31">
        <f t="shared" si="0"/>
        <v>-214.34159330888204</v>
      </c>
      <c r="U30" s="1">
        <f t="shared" si="1"/>
        <v>11</v>
      </c>
      <c r="V30" s="31">
        <f t="shared" si="2"/>
        <v>125.92763664951558</v>
      </c>
      <c r="W30" s="31">
        <f t="shared" si="3"/>
        <v>74.417110192572849</v>
      </c>
      <c r="X30" s="31">
        <f t="shared" si="4"/>
        <v>37.968611045695503</v>
      </c>
      <c r="AE30" s="1"/>
    </row>
    <row r="31" spans="2:31" x14ac:dyDescent="0.25">
      <c r="B31" s="5">
        <v>-25</v>
      </c>
      <c r="C31" s="29">
        <v>-300.29296875</v>
      </c>
      <c r="D31" s="29">
        <v>-179.443359375</v>
      </c>
      <c r="E31" s="29">
        <v>-15.0756826400756</v>
      </c>
      <c r="F31" s="29">
        <v>-23.4985332489013</v>
      </c>
      <c r="G31" s="30">
        <v>-338.7451171875</v>
      </c>
      <c r="H31" s="29">
        <v>-126.708976745605</v>
      </c>
      <c r="I31" s="29">
        <v>-98.327629089355398</v>
      </c>
      <c r="J31" s="29">
        <v>-205.62742614746</v>
      </c>
      <c r="K31" s="29">
        <v>-209.04541015625</v>
      </c>
      <c r="L31" s="29">
        <v>-214.691162109375</v>
      </c>
      <c r="M31" s="29">
        <v>-271.148681640625</v>
      </c>
      <c r="T31" s="31">
        <f t="shared" si="0"/>
        <v>-180.23681337183157</v>
      </c>
      <c r="U31" s="1">
        <f t="shared" si="1"/>
        <v>11</v>
      </c>
      <c r="V31" s="31">
        <f t="shared" si="2"/>
        <v>105.77575909489047</v>
      </c>
      <c r="W31" s="31">
        <f t="shared" si="3"/>
        <v>62.508330416584421</v>
      </c>
      <c r="X31" s="31">
        <f t="shared" si="4"/>
        <v>31.892591348434038</v>
      </c>
      <c r="AE31" s="1"/>
    </row>
    <row r="32" spans="2:31" x14ac:dyDescent="0.25">
      <c r="B32" s="5">
        <v>-20</v>
      </c>
      <c r="C32" s="29">
        <v>-247.49755859375</v>
      </c>
      <c r="D32" s="29">
        <v>-141.90673828125</v>
      </c>
      <c r="E32" s="29">
        <v>-14.2517080307006</v>
      </c>
      <c r="F32" s="29">
        <v>-19.1040019989013</v>
      </c>
      <c r="G32" s="30">
        <v>-282.89794921875</v>
      </c>
      <c r="H32" s="29">
        <v>-96.069328308105398</v>
      </c>
      <c r="I32" s="29">
        <v>-78.735343933105398</v>
      </c>
      <c r="J32" s="29">
        <v>-157.47068786621</v>
      </c>
      <c r="K32" s="29">
        <v>-162.04833984375</v>
      </c>
      <c r="L32" s="29">
        <v>-173.9501953125</v>
      </c>
      <c r="M32" s="29">
        <v>-218.658447265625</v>
      </c>
      <c r="T32" s="31">
        <f t="shared" si="0"/>
        <v>-144.78093624114979</v>
      </c>
      <c r="U32" s="1">
        <f t="shared" si="1"/>
        <v>11</v>
      </c>
      <c r="V32" s="31">
        <f t="shared" si="2"/>
        <v>87.1611222720353</v>
      </c>
      <c r="W32" s="31">
        <f t="shared" si="3"/>
        <v>51.507985166743921</v>
      </c>
      <c r="X32" s="31">
        <f t="shared" si="4"/>
        <v>26.280067171148222</v>
      </c>
      <c r="AE32" s="1"/>
    </row>
    <row r="33" spans="2:31" x14ac:dyDescent="0.25">
      <c r="B33" s="5">
        <v>-15</v>
      </c>
      <c r="C33" s="29">
        <v>-179.13818359375</v>
      </c>
      <c r="D33" s="29">
        <v>-107.421875</v>
      </c>
      <c r="E33" s="29">
        <v>-10.3759756088256</v>
      </c>
      <c r="F33" s="29">
        <v>-12.5732412338256</v>
      </c>
      <c r="G33" s="30">
        <v>-194.854736328125</v>
      </c>
      <c r="H33" s="29">
        <v>-73.730461120605398</v>
      </c>
      <c r="I33" s="29">
        <v>-59.509273529052699</v>
      </c>
      <c r="J33" s="29">
        <v>-125.793449401855</v>
      </c>
      <c r="K33" s="29">
        <v>-118.71337890625</v>
      </c>
      <c r="L33" s="29">
        <v>-135.345458984375</v>
      </c>
      <c r="M33" s="29">
        <v>-168.609619140625</v>
      </c>
      <c r="T33" s="31">
        <f t="shared" si="0"/>
        <v>-107.82415025884448</v>
      </c>
      <c r="U33" s="1">
        <f t="shared" si="1"/>
        <v>11</v>
      </c>
      <c r="V33" s="31">
        <f t="shared" si="2"/>
        <v>62.944048269865462</v>
      </c>
      <c r="W33" s="31">
        <f t="shared" si="3"/>
        <v>37.196871955138228</v>
      </c>
      <c r="X33" s="31">
        <f t="shared" si="4"/>
        <v>18.978344627014792</v>
      </c>
      <c r="AE33" s="1"/>
    </row>
    <row r="34" spans="2:31" x14ac:dyDescent="0.25">
      <c r="B34" s="5">
        <v>-10</v>
      </c>
      <c r="C34" s="29">
        <v>-114.44091796875</v>
      </c>
      <c r="D34" s="29">
        <v>-75.0732421875</v>
      </c>
      <c r="E34" s="29">
        <v>-8.60595607757568</v>
      </c>
      <c r="F34" s="29">
        <v>-8.36181545257568</v>
      </c>
      <c r="G34" s="30">
        <v>-143.890380859375</v>
      </c>
      <c r="H34" s="29">
        <v>-49.133296966552699</v>
      </c>
      <c r="I34" s="29">
        <v>-41.259761810302699</v>
      </c>
      <c r="J34" s="29">
        <v>-88.256828308105398</v>
      </c>
      <c r="K34" s="29">
        <v>-76.2939453125</v>
      </c>
      <c r="L34" s="29">
        <v>-93.231201171875</v>
      </c>
      <c r="M34" s="29">
        <v>-122.528076171875</v>
      </c>
      <c r="T34" s="31">
        <f t="shared" si="0"/>
        <v>-74.643220207907916</v>
      </c>
      <c r="U34" s="1">
        <f t="shared" si="1"/>
        <v>11</v>
      </c>
      <c r="V34" s="31">
        <f t="shared" si="2"/>
        <v>44.412942886802334</v>
      </c>
      <c r="W34" s="31">
        <f t="shared" si="3"/>
        <v>26.245889724607391</v>
      </c>
      <c r="X34" s="31">
        <f t="shared" si="4"/>
        <v>13.391006126455194</v>
      </c>
      <c r="AE34" s="1"/>
    </row>
    <row r="35" spans="2:31" x14ac:dyDescent="0.25">
      <c r="B35" s="5">
        <v>-5</v>
      </c>
      <c r="C35" s="29">
        <v>-49.13330078125</v>
      </c>
      <c r="D35" s="29">
        <v>-48.52294921875</v>
      </c>
      <c r="E35" s="29">
        <v>-6.04247999191284</v>
      </c>
      <c r="F35" s="29">
        <v>-0.915527284145355</v>
      </c>
      <c r="G35" s="30">
        <v>-90.484619140625</v>
      </c>
      <c r="H35" s="29">
        <v>-21.6674785614013</v>
      </c>
      <c r="I35" s="29">
        <v>-20.5078105926513</v>
      </c>
      <c r="J35" s="29">
        <v>-55.236812591552699</v>
      </c>
      <c r="K35" s="29">
        <v>-32.3486328125</v>
      </c>
      <c r="L35" s="29">
        <v>-55.389404296875</v>
      </c>
      <c r="M35" s="29">
        <v>-75.531005859375</v>
      </c>
      <c r="T35" s="31">
        <f t="shared" si="0"/>
        <v>-41.434547375548952</v>
      </c>
      <c r="U35" s="1">
        <f t="shared" si="1"/>
        <v>11</v>
      </c>
      <c r="V35" s="31">
        <f t="shared" si="2"/>
        <v>28.051458805140282</v>
      </c>
      <c r="W35" s="31">
        <f t="shared" si="3"/>
        <v>16.577048188195093</v>
      </c>
      <c r="X35" s="31">
        <f t="shared" si="4"/>
        <v>8.4578330617055926</v>
      </c>
      <c r="AE35" s="1"/>
    </row>
    <row r="36" spans="2:31" x14ac:dyDescent="0.25">
      <c r="B36" s="5">
        <v>0</v>
      </c>
      <c r="C36" s="29">
        <v>18.00537109375</v>
      </c>
      <c r="D36" s="29">
        <v>-11.5966796875</v>
      </c>
      <c r="E36" s="29">
        <v>-1.92260730266571</v>
      </c>
      <c r="F36" s="29">
        <v>3.11279273033142</v>
      </c>
      <c r="G36" s="30">
        <v>-31.585693359375</v>
      </c>
      <c r="H36" s="29">
        <v>6.22558546066284</v>
      </c>
      <c r="I36" s="29">
        <v>-2.68554663658142</v>
      </c>
      <c r="J36" s="29">
        <v>-17.2119121551513</v>
      </c>
      <c r="K36" s="29">
        <v>18.00537109375</v>
      </c>
      <c r="L36" s="29">
        <v>-8.392333984375</v>
      </c>
      <c r="M36" s="29">
        <v>-16.632080078125</v>
      </c>
      <c r="T36" s="31">
        <f t="shared" si="0"/>
        <v>-4.061612075025379</v>
      </c>
      <c r="U36" s="1">
        <f t="shared" si="1"/>
        <v>11</v>
      </c>
      <c r="V36" s="31">
        <f t="shared" si="2"/>
        <v>15.171438336693615</v>
      </c>
      <c r="W36" s="31">
        <f t="shared" si="3"/>
        <v>8.9655823655600706</v>
      </c>
      <c r="X36" s="31">
        <f t="shared" si="4"/>
        <v>4.5743607720751216</v>
      </c>
      <c r="AE36" s="1"/>
    </row>
    <row r="37" spans="2:31" x14ac:dyDescent="0.25">
      <c r="B37" s="5">
        <v>5</v>
      </c>
      <c r="C37" s="29">
        <v>82.70263671875</v>
      </c>
      <c r="D37" s="29">
        <v>17.39501953125</v>
      </c>
      <c r="E37" s="29">
        <v>0.152587875723839</v>
      </c>
      <c r="F37" s="29">
        <v>9.46044826507568</v>
      </c>
      <c r="G37" s="30">
        <v>31.43310546875</v>
      </c>
      <c r="H37" s="29">
        <v>31.1889629364013</v>
      </c>
      <c r="I37" s="29">
        <v>11.3525381088256</v>
      </c>
      <c r="J37" s="29">
        <v>18.0664043426513</v>
      </c>
      <c r="K37" s="29">
        <v>71.4111328125</v>
      </c>
      <c r="L37" s="29">
        <v>36.92626953125</v>
      </c>
      <c r="M37" s="29">
        <v>29.60205078125</v>
      </c>
      <c r="T37" s="31">
        <f t="shared" si="0"/>
        <v>30.881014215675247</v>
      </c>
      <c r="U37" s="1">
        <f t="shared" si="1"/>
        <v>11</v>
      </c>
      <c r="V37" s="31">
        <f t="shared" si="2"/>
        <v>25.489754917697844</v>
      </c>
      <c r="W37" s="31">
        <f t="shared" si="3"/>
        <v>15.063205750231106</v>
      </c>
      <c r="X37" s="31">
        <f t="shared" si="4"/>
        <v>7.6854502781927394</v>
      </c>
      <c r="AE37" s="1"/>
    </row>
    <row r="38" spans="2:31" x14ac:dyDescent="0.25">
      <c r="B38" s="5">
        <v>10</v>
      </c>
      <c r="C38" s="29">
        <v>155.6396484375</v>
      </c>
      <c r="D38" s="29">
        <v>42.41943359375</v>
      </c>
      <c r="E38" s="29">
        <v>2.22778296470642</v>
      </c>
      <c r="F38" s="29">
        <v>14.2211904525756</v>
      </c>
      <c r="G38" s="30">
        <v>92.315673828125</v>
      </c>
      <c r="H38" s="29">
        <v>56.823726654052699</v>
      </c>
      <c r="I38" s="29">
        <v>28.5644512176513</v>
      </c>
      <c r="J38" s="29">
        <v>57.373043060302699</v>
      </c>
      <c r="K38" s="29">
        <v>121.76513671875</v>
      </c>
      <c r="L38" s="29">
        <v>78.43017578125</v>
      </c>
      <c r="M38" s="29">
        <v>80.56640625</v>
      </c>
      <c r="T38" s="31">
        <f t="shared" ref="T38:T56" si="5">AVERAGE(C38:R38)</f>
        <v>66.395151723514886</v>
      </c>
      <c r="U38" s="1">
        <f t="shared" ref="U38:U56" si="6">COUNT(C38:R38)</f>
        <v>11</v>
      </c>
      <c r="V38" s="31">
        <f t="shared" ref="V38:V56" si="7">STDEV(C38:R38)</f>
        <v>45.89829647005336</v>
      </c>
      <c r="W38" s="31">
        <f t="shared" si="3"/>
        <v>27.123661468925679</v>
      </c>
      <c r="X38" s="31">
        <f t="shared" si="4"/>
        <v>13.838857082514611</v>
      </c>
      <c r="AE38" s="1"/>
    </row>
    <row r="39" spans="2:31" x14ac:dyDescent="0.25">
      <c r="B39" s="5">
        <v>15</v>
      </c>
      <c r="C39" s="29">
        <v>228.57666015625</v>
      </c>
      <c r="D39" s="29">
        <v>72.6318359375</v>
      </c>
      <c r="E39" s="29">
        <v>7.14111280441284</v>
      </c>
      <c r="F39" s="29">
        <v>22.9492168426513</v>
      </c>
      <c r="G39" s="30">
        <v>182.80029296875</v>
      </c>
      <c r="H39" s="29">
        <v>86.425773620605398</v>
      </c>
      <c r="I39" s="29">
        <v>46.142574310302699</v>
      </c>
      <c r="J39" s="29">
        <v>97.167961120605398</v>
      </c>
      <c r="K39" s="29">
        <v>174.86572265625</v>
      </c>
      <c r="L39" s="29">
        <v>126.64794921875</v>
      </c>
      <c r="M39" s="29">
        <v>140.838623046875</v>
      </c>
      <c r="T39" s="31">
        <f t="shared" si="5"/>
        <v>107.83524751663207</v>
      </c>
      <c r="U39" s="1">
        <f t="shared" si="6"/>
        <v>11</v>
      </c>
      <c r="V39" s="31">
        <f t="shared" si="7"/>
        <v>70.06913839897949</v>
      </c>
      <c r="W39" s="31">
        <f t="shared" si="3"/>
        <v>41.407453773218684</v>
      </c>
      <c r="X39" s="31">
        <f t="shared" si="4"/>
        <v>21.126640132081715</v>
      </c>
      <c r="AE39" s="1"/>
    </row>
    <row r="40" spans="2:31" x14ac:dyDescent="0.25">
      <c r="B40" s="5">
        <v>20</v>
      </c>
      <c r="C40" s="29">
        <v>296.93603515625</v>
      </c>
      <c r="D40" s="29">
        <v>108.0322265625</v>
      </c>
      <c r="E40" s="29">
        <v>12.3596181869506</v>
      </c>
      <c r="F40" s="29">
        <v>26.4892559051513</v>
      </c>
      <c r="G40" s="30">
        <v>245.66650390625</v>
      </c>
      <c r="H40" s="29">
        <v>112.853996276855</v>
      </c>
      <c r="I40" s="29">
        <v>67.199699401855398</v>
      </c>
      <c r="J40" s="29">
        <v>134.94871520996</v>
      </c>
      <c r="K40" s="29">
        <v>223.08349609375</v>
      </c>
      <c r="L40" s="29">
        <v>171.661376953125</v>
      </c>
      <c r="M40" s="29">
        <v>194.854736328125</v>
      </c>
      <c r="T40" s="31">
        <f t="shared" si="5"/>
        <v>144.9168781800702</v>
      </c>
      <c r="U40" s="1">
        <f t="shared" si="6"/>
        <v>11</v>
      </c>
      <c r="V40" s="31">
        <f t="shared" si="7"/>
        <v>90.941601142997925</v>
      </c>
      <c r="W40" s="31">
        <f t="shared" si="3"/>
        <v>53.742064358622422</v>
      </c>
      <c r="X40" s="31">
        <f t="shared" si="4"/>
        <v>27.419924438679988</v>
      </c>
      <c r="AE40" s="1"/>
    </row>
    <row r="41" spans="2:31" x14ac:dyDescent="0.25">
      <c r="B41" s="5">
        <v>25</v>
      </c>
      <c r="C41" s="29">
        <v>363.46435546875</v>
      </c>
      <c r="D41" s="29">
        <v>127.86865234375</v>
      </c>
      <c r="E41" s="29">
        <v>14.1601552963256</v>
      </c>
      <c r="F41" s="29">
        <v>29.2358379364013</v>
      </c>
      <c r="G41" s="30">
        <v>315.85693359375</v>
      </c>
      <c r="H41" s="29">
        <v>136.04734802246</v>
      </c>
      <c r="I41" s="29">
        <v>85.144035339355398</v>
      </c>
      <c r="J41" s="29">
        <v>175.17088317871</v>
      </c>
      <c r="K41" s="29">
        <v>275.57373046875</v>
      </c>
      <c r="L41" s="29">
        <v>219.7265625</v>
      </c>
      <c r="M41" s="29">
        <v>256.500244140625</v>
      </c>
      <c r="T41" s="31">
        <f t="shared" si="5"/>
        <v>181.7044307535343</v>
      </c>
      <c r="U41" s="1">
        <f t="shared" si="6"/>
        <v>11</v>
      </c>
      <c r="V41" s="31">
        <f t="shared" si="7"/>
        <v>115.13136816856405</v>
      </c>
      <c r="W41" s="31">
        <f t="shared" si="3"/>
        <v>68.037040474821495</v>
      </c>
      <c r="X41" s="31">
        <f t="shared" si="4"/>
        <v>34.713413619581281</v>
      </c>
      <c r="AE41" s="1"/>
    </row>
    <row r="42" spans="2:31" x14ac:dyDescent="0.25">
      <c r="B42" s="5">
        <v>30</v>
      </c>
      <c r="C42" s="29">
        <v>464.17236328125</v>
      </c>
      <c r="D42" s="29">
        <v>162.9638671875</v>
      </c>
      <c r="E42" s="29">
        <v>16.4794902801513</v>
      </c>
      <c r="F42" s="29">
        <v>36.865230560302699</v>
      </c>
      <c r="G42" s="30">
        <v>398.712158203125</v>
      </c>
      <c r="H42" s="29">
        <v>160.58348083496</v>
      </c>
      <c r="I42" s="29">
        <v>109.252922058105</v>
      </c>
      <c r="J42" s="29">
        <v>205.99363708496</v>
      </c>
      <c r="K42" s="29">
        <v>330.810546875</v>
      </c>
      <c r="L42" s="29">
        <v>281.06689453125</v>
      </c>
      <c r="M42" s="29">
        <v>316.7724609375</v>
      </c>
      <c r="T42" s="31">
        <f t="shared" si="5"/>
        <v>225.78845925764583</v>
      </c>
      <c r="U42" s="1">
        <f t="shared" si="6"/>
        <v>11</v>
      </c>
      <c r="V42" s="31">
        <f t="shared" si="7"/>
        <v>145.17787022854893</v>
      </c>
      <c r="W42" s="31">
        <f t="shared" si="3"/>
        <v>85.793062220250349</v>
      </c>
      <c r="X42" s="31">
        <f t="shared" si="4"/>
        <v>43.772774855545869</v>
      </c>
      <c r="AE42" s="1"/>
    </row>
    <row r="43" spans="2:31" x14ac:dyDescent="0.25">
      <c r="B43" s="5">
        <v>35</v>
      </c>
      <c r="C43" s="29">
        <v>541.07666015625</v>
      </c>
      <c r="D43" s="29">
        <v>199.89013671875</v>
      </c>
      <c r="E43" s="29">
        <v>26.4892559051513</v>
      </c>
      <c r="F43" s="29">
        <v>50.720211029052699</v>
      </c>
      <c r="G43" s="30">
        <v>509.33837890625</v>
      </c>
      <c r="H43" s="29">
        <v>195.49559020996</v>
      </c>
      <c r="I43" s="29">
        <v>133.36180114746</v>
      </c>
      <c r="J43" s="29">
        <v>251.40379333496</v>
      </c>
      <c r="K43" s="29">
        <v>388.18359375</v>
      </c>
      <c r="L43" s="29">
        <v>335.0830078125</v>
      </c>
      <c r="M43" s="29">
        <v>389.862060546875</v>
      </c>
      <c r="T43" s="31">
        <f t="shared" si="5"/>
        <v>274.62768086520083</v>
      </c>
      <c r="U43" s="1">
        <f t="shared" si="6"/>
        <v>11</v>
      </c>
      <c r="V43" s="31">
        <f t="shared" si="7"/>
        <v>173.19444087476356</v>
      </c>
      <c r="W43" s="31">
        <f t="shared" si="3"/>
        <v>102.34949320291167</v>
      </c>
      <c r="X43" s="31">
        <f t="shared" si="4"/>
        <v>52.220088741543947</v>
      </c>
      <c r="AE43" s="1"/>
    </row>
    <row r="44" spans="2:31" x14ac:dyDescent="0.25">
      <c r="B44" s="5">
        <v>40</v>
      </c>
      <c r="C44" s="29">
        <v>619.81201171875</v>
      </c>
      <c r="D44" s="29">
        <v>242.00439453125</v>
      </c>
      <c r="E44" s="29">
        <v>31.2499980926513</v>
      </c>
      <c r="F44" s="29">
        <v>47.546382904052699</v>
      </c>
      <c r="G44" s="30">
        <v>604.55322265625</v>
      </c>
      <c r="H44" s="29">
        <v>210.57127380371</v>
      </c>
      <c r="I44" s="29">
        <v>153.93064880371</v>
      </c>
      <c r="J44" s="29">
        <v>293.45700073242102</v>
      </c>
      <c r="K44" s="29">
        <v>443.42041015625</v>
      </c>
      <c r="L44" s="29">
        <v>405.426025390625</v>
      </c>
      <c r="M44" s="29">
        <v>462.34130859375</v>
      </c>
      <c r="T44" s="31">
        <f t="shared" si="5"/>
        <v>319.48297067122002</v>
      </c>
      <c r="U44" s="1">
        <f t="shared" si="6"/>
        <v>11</v>
      </c>
      <c r="V44" s="31">
        <f t="shared" si="7"/>
        <v>204.35144918695292</v>
      </c>
      <c r="W44" s="31">
        <f t="shared" si="3"/>
        <v>120.76177014647347</v>
      </c>
      <c r="X44" s="31">
        <f t="shared" si="4"/>
        <v>61.614280210772719</v>
      </c>
      <c r="AE44" s="1"/>
    </row>
    <row r="45" spans="2:31" x14ac:dyDescent="0.25">
      <c r="B45" s="5">
        <v>45</v>
      </c>
      <c r="C45" s="29">
        <v>720.21484375</v>
      </c>
      <c r="D45" s="29">
        <v>297.54638671875</v>
      </c>
      <c r="E45" s="29">
        <v>37.658687591552699</v>
      </c>
      <c r="F45" s="29">
        <v>56.884761810302699</v>
      </c>
      <c r="G45" s="30">
        <v>742.645263671875</v>
      </c>
      <c r="H45" s="29">
        <v>241.88230895996</v>
      </c>
      <c r="I45" s="29">
        <v>178.95506286621</v>
      </c>
      <c r="J45" s="29">
        <v>333.37399291992102</v>
      </c>
      <c r="K45" s="29">
        <v>504.45556640625</v>
      </c>
      <c r="L45" s="29">
        <v>456.085205078125</v>
      </c>
      <c r="M45" s="29">
        <v>544.891357421875</v>
      </c>
      <c r="T45" s="31">
        <f t="shared" si="5"/>
        <v>374.05394883589287</v>
      </c>
      <c r="U45" s="1">
        <f t="shared" si="6"/>
        <v>11</v>
      </c>
      <c r="V45" s="31">
        <f t="shared" si="7"/>
        <v>241.95150343259533</v>
      </c>
      <c r="W45" s="31">
        <f t="shared" si="3"/>
        <v>142.98157395199061</v>
      </c>
      <c r="X45" s="31">
        <f t="shared" si="4"/>
        <v>72.951123122573208</v>
      </c>
      <c r="AE45" s="1"/>
    </row>
    <row r="46" spans="2:31" x14ac:dyDescent="0.25">
      <c r="B46" s="5">
        <v>50</v>
      </c>
      <c r="C46" s="29">
        <v>793.15185546875</v>
      </c>
      <c r="D46" s="29">
        <v>364.990234375</v>
      </c>
      <c r="E46" s="29">
        <v>77.667228698730398</v>
      </c>
      <c r="F46" s="29">
        <v>64.514152526855398</v>
      </c>
      <c r="G46" s="30">
        <v>832.21435546875</v>
      </c>
      <c r="H46" s="29">
        <v>278.86959838867102</v>
      </c>
      <c r="I46" s="29">
        <v>204.71189880371</v>
      </c>
      <c r="J46" s="29">
        <v>378.41793823242102</v>
      </c>
      <c r="K46" s="29">
        <v>554.19921875</v>
      </c>
      <c r="L46" s="29">
        <v>516.815185546875</v>
      </c>
      <c r="M46" s="29">
        <v>612.1826171875</v>
      </c>
      <c r="T46" s="31">
        <f t="shared" si="5"/>
        <v>425.24857122247846</v>
      </c>
      <c r="U46" s="1">
        <f t="shared" si="6"/>
        <v>11</v>
      </c>
      <c r="V46" s="31">
        <f t="shared" si="7"/>
        <v>262.25189063596963</v>
      </c>
      <c r="W46" s="31">
        <f t="shared" si="3"/>
        <v>154.97811570930162</v>
      </c>
      <c r="X46" s="31">
        <f t="shared" si="4"/>
        <v>79.071920163711823</v>
      </c>
      <c r="AE46" s="1"/>
    </row>
    <row r="47" spans="2:31" x14ac:dyDescent="0.25">
      <c r="B47" s="5">
        <v>55</v>
      </c>
      <c r="C47" s="29">
        <v>924.072265625</v>
      </c>
      <c r="D47" s="29">
        <v>397.94921875</v>
      </c>
      <c r="E47" s="29">
        <v>126.98363494873</v>
      </c>
      <c r="F47" s="29">
        <v>78.124992370605398</v>
      </c>
      <c r="G47" s="30">
        <v>908.355712890625</v>
      </c>
      <c r="H47" s="29">
        <v>312.68307495117102</v>
      </c>
      <c r="I47" s="29">
        <v>228.82078552246</v>
      </c>
      <c r="J47" s="29">
        <v>424.13327026367102</v>
      </c>
      <c r="K47" s="29">
        <v>621.64306640625</v>
      </c>
      <c r="L47" s="29">
        <v>598.297119140625</v>
      </c>
      <c r="M47" s="29">
        <v>697.6318359375</v>
      </c>
      <c r="T47" s="31">
        <f t="shared" si="5"/>
        <v>483.51772516423972</v>
      </c>
      <c r="U47" s="1">
        <f t="shared" si="6"/>
        <v>11</v>
      </c>
      <c r="V47" s="31">
        <f t="shared" si="7"/>
        <v>291.38234458882926</v>
      </c>
      <c r="W47" s="31">
        <f t="shared" si="3"/>
        <v>172.19279756506538</v>
      </c>
      <c r="X47" s="31">
        <f t="shared" si="4"/>
        <v>87.855082503199156</v>
      </c>
      <c r="AE47" s="1"/>
    </row>
    <row r="48" spans="2:31" x14ac:dyDescent="0.25">
      <c r="B48" s="5">
        <v>60</v>
      </c>
      <c r="C48" s="29">
        <v>1024.47509765625</v>
      </c>
      <c r="D48" s="29">
        <v>452.57568359375</v>
      </c>
      <c r="E48" s="29">
        <v>59.692378997802699</v>
      </c>
      <c r="F48" s="29">
        <v>96.496574401855398</v>
      </c>
      <c r="G48" s="30">
        <v>1041.8701171875</v>
      </c>
      <c r="H48" s="29">
        <v>346.92379760742102</v>
      </c>
      <c r="I48" s="29">
        <v>256.89694213867102</v>
      </c>
      <c r="J48" s="29">
        <v>478.45455932617102</v>
      </c>
      <c r="K48" s="29">
        <v>679.931640625</v>
      </c>
      <c r="L48" s="29">
        <v>670.013427734375</v>
      </c>
      <c r="M48" s="29">
        <v>785.369873046875</v>
      </c>
      <c r="T48" s="31">
        <f t="shared" si="5"/>
        <v>535.70000839233376</v>
      </c>
      <c r="U48" s="1">
        <f t="shared" si="6"/>
        <v>11</v>
      </c>
      <c r="V48" s="31">
        <f t="shared" si="7"/>
        <v>337.53879607901632</v>
      </c>
      <c r="W48" s="31">
        <f t="shared" si="3"/>
        <v>199.46901609843849</v>
      </c>
      <c r="X48" s="31">
        <f t="shared" si="4"/>
        <v>101.77177625294378</v>
      </c>
      <c r="AE48" s="1"/>
    </row>
    <row r="49" spans="2:31" x14ac:dyDescent="0.25">
      <c r="B49" s="5">
        <v>65</v>
      </c>
      <c r="C49" s="29">
        <v>1107.48291015625</v>
      </c>
      <c r="D49" s="29">
        <v>496.826171875</v>
      </c>
      <c r="E49" s="29">
        <v>60.058589935302699</v>
      </c>
      <c r="F49" s="29">
        <v>99.243156433105398</v>
      </c>
      <c r="G49" s="30">
        <v>1134.33837890625</v>
      </c>
      <c r="H49" s="29">
        <v>382.26315307617102</v>
      </c>
      <c r="I49" s="29">
        <v>280.63961791992102</v>
      </c>
      <c r="J49" s="29">
        <v>524.78021240234295</v>
      </c>
      <c r="K49" s="29">
        <v>751.64794921875</v>
      </c>
      <c r="L49" s="29">
        <v>765.9912109375</v>
      </c>
      <c r="M49" s="29">
        <v>870.66650390625</v>
      </c>
      <c r="T49" s="31">
        <f t="shared" si="5"/>
        <v>588.53980497880389</v>
      </c>
      <c r="U49" s="1">
        <f t="shared" si="6"/>
        <v>11</v>
      </c>
      <c r="V49" s="31">
        <f t="shared" si="7"/>
        <v>370.59676678835689</v>
      </c>
      <c r="W49" s="31">
        <f t="shared" si="3"/>
        <v>219.00466938689641</v>
      </c>
      <c r="X49" s="31">
        <f t="shared" si="4"/>
        <v>111.73912945052938</v>
      </c>
      <c r="AE49" s="1"/>
    </row>
    <row r="50" spans="2:31" x14ac:dyDescent="0.25">
      <c r="B50" s="5">
        <v>70</v>
      </c>
      <c r="C50" s="29">
        <v>1259.1552734375</v>
      </c>
      <c r="D50" s="29">
        <v>548.40087890625</v>
      </c>
      <c r="E50" s="29">
        <v>72.174064636230398</v>
      </c>
      <c r="F50" s="29">
        <v>126.220695495605</v>
      </c>
      <c r="G50" s="30">
        <v>1235.80932617187</v>
      </c>
      <c r="H50" s="29">
        <v>395.44674682617102</v>
      </c>
      <c r="I50" s="29">
        <v>310.79098510742102</v>
      </c>
      <c r="J50" s="29">
        <v>571.71624755859295</v>
      </c>
      <c r="K50" s="29">
        <v>818.78662109375</v>
      </c>
      <c r="L50" s="29">
        <v>838.775634765625</v>
      </c>
      <c r="M50" s="29">
        <v>967.559814453125</v>
      </c>
      <c r="T50" s="31">
        <f t="shared" si="5"/>
        <v>649.53057167746726</v>
      </c>
      <c r="U50" s="1">
        <f t="shared" si="6"/>
        <v>11</v>
      </c>
      <c r="V50" s="31">
        <f t="shared" si="7"/>
        <v>410.33499759176601</v>
      </c>
      <c r="W50" s="31">
        <f t="shared" si="3"/>
        <v>242.48803157200391</v>
      </c>
      <c r="X50" s="31">
        <f t="shared" si="4"/>
        <v>123.72065685120677</v>
      </c>
      <c r="AE50" s="1"/>
    </row>
    <row r="51" spans="2:31" x14ac:dyDescent="0.25">
      <c r="B51" s="5">
        <v>75</v>
      </c>
      <c r="C51" s="29">
        <v>1361.6943359375</v>
      </c>
      <c r="D51" s="29">
        <v>589.29443359375</v>
      </c>
      <c r="E51" s="29">
        <v>70.465080261230398</v>
      </c>
      <c r="F51" s="29">
        <v>153.19822692871</v>
      </c>
      <c r="G51" s="30">
        <v>1385.34545898437</v>
      </c>
      <c r="H51" s="29">
        <v>442.50485229492102</v>
      </c>
      <c r="I51" s="29">
        <v>349.42623901367102</v>
      </c>
      <c r="J51" s="29">
        <v>625.36614990234295</v>
      </c>
      <c r="K51" s="29">
        <v>888.671875</v>
      </c>
      <c r="L51" s="29">
        <v>912.4755859375</v>
      </c>
      <c r="M51" s="29">
        <v>1063.69018554687</v>
      </c>
      <c r="T51" s="31">
        <f t="shared" si="5"/>
        <v>712.92112940007871</v>
      </c>
      <c r="U51" s="1">
        <f t="shared" si="6"/>
        <v>11</v>
      </c>
      <c r="V51" s="31">
        <f t="shared" si="7"/>
        <v>449.5612109855636</v>
      </c>
      <c r="W51" s="31">
        <f t="shared" si="3"/>
        <v>265.6688163642105</v>
      </c>
      <c r="X51" s="31">
        <f t="shared" si="4"/>
        <v>135.54780519426495</v>
      </c>
      <c r="AE51" s="1"/>
    </row>
    <row r="52" spans="2:31" x14ac:dyDescent="0.25">
      <c r="B52" s="5">
        <v>80</v>
      </c>
      <c r="C52" s="29">
        <v>1510.009765625</v>
      </c>
      <c r="D52" s="29">
        <v>668.02978515625</v>
      </c>
      <c r="E52" s="29">
        <v>89.050285339355398</v>
      </c>
      <c r="F52" s="29">
        <v>170.22703552246</v>
      </c>
      <c r="G52" s="30">
        <v>1479.4921875</v>
      </c>
      <c r="H52" s="29">
        <v>478.08834838867102</v>
      </c>
      <c r="I52" s="29">
        <v>367.24850463867102</v>
      </c>
      <c r="J52" s="29">
        <v>679.99261474609295</v>
      </c>
      <c r="K52" s="29">
        <v>964.9658203125</v>
      </c>
      <c r="L52" s="29">
        <v>1031.64672851562</v>
      </c>
      <c r="M52" s="29">
        <v>1167.75512695312</v>
      </c>
      <c r="T52" s="31">
        <f t="shared" si="5"/>
        <v>782.4096547907036</v>
      </c>
      <c r="U52" s="1">
        <f t="shared" si="6"/>
        <v>11</v>
      </c>
      <c r="V52" s="31">
        <f t="shared" si="7"/>
        <v>490.23667768074409</v>
      </c>
      <c r="W52" s="31">
        <f t="shared" si="3"/>
        <v>289.70603938948057</v>
      </c>
      <c r="X52" s="31">
        <f t="shared" si="4"/>
        <v>147.81191984885689</v>
      </c>
      <c r="AE52" s="1"/>
    </row>
    <row r="53" spans="2:31" x14ac:dyDescent="0.25">
      <c r="B53" s="5">
        <v>85</v>
      </c>
      <c r="C53" s="29">
        <v>1614.07470703125</v>
      </c>
      <c r="D53" s="29">
        <v>737.9150390625</v>
      </c>
      <c r="E53" s="29">
        <v>95.001213073730398</v>
      </c>
      <c r="F53" s="29">
        <v>175.17088317871</v>
      </c>
      <c r="G53" s="30">
        <v>1661.376953125</v>
      </c>
      <c r="H53" s="29">
        <v>516.23529052734295</v>
      </c>
      <c r="I53" s="29">
        <v>402.83200073242102</v>
      </c>
      <c r="J53" s="29">
        <v>746.15472412109295</v>
      </c>
      <c r="K53" s="29">
        <v>1051.6357421875</v>
      </c>
      <c r="L53" s="29">
        <v>1143.34106445312</v>
      </c>
      <c r="M53" s="29">
        <v>1267.08984375</v>
      </c>
      <c r="T53" s="31">
        <f t="shared" si="5"/>
        <v>855.5297692038788</v>
      </c>
      <c r="U53" s="1">
        <f t="shared" si="6"/>
        <v>11</v>
      </c>
      <c r="V53" s="31">
        <f t="shared" si="7"/>
        <v>538.75771292537138</v>
      </c>
      <c r="W53" s="31">
        <f t="shared" si="3"/>
        <v>318.37961194692309</v>
      </c>
      <c r="X53" s="31">
        <f t="shared" si="4"/>
        <v>162.44156242576952</v>
      </c>
      <c r="AE53" s="1"/>
    </row>
    <row r="54" spans="2:31" x14ac:dyDescent="0.25">
      <c r="B54" s="5">
        <v>90</v>
      </c>
      <c r="C54" s="29">
        <v>1774.90234375</v>
      </c>
      <c r="D54" s="29">
        <v>777.89306640625</v>
      </c>
      <c r="E54" s="29">
        <v>106.17064666748</v>
      </c>
      <c r="F54" s="29">
        <v>213.31785583496</v>
      </c>
      <c r="G54" s="30">
        <v>1834.25903320312</v>
      </c>
      <c r="H54" s="29">
        <v>547.48529052734295</v>
      </c>
      <c r="I54" s="29">
        <v>434.93649291992102</v>
      </c>
      <c r="J54" s="29">
        <v>805.54193115234295</v>
      </c>
      <c r="K54" s="29">
        <v>1110.53466796875</v>
      </c>
      <c r="L54" s="29">
        <v>1233.06274414062</v>
      </c>
      <c r="M54" s="29">
        <v>1370.39184570312</v>
      </c>
      <c r="T54" s="31">
        <f t="shared" si="5"/>
        <v>928.04508347944602</v>
      </c>
      <c r="U54" s="1">
        <f t="shared" si="6"/>
        <v>11</v>
      </c>
      <c r="V54" s="31">
        <f t="shared" si="7"/>
        <v>589.25774583256248</v>
      </c>
      <c r="W54" s="31">
        <f t="shared" si="3"/>
        <v>348.22267589675738</v>
      </c>
      <c r="X54" s="31">
        <f t="shared" si="4"/>
        <v>177.66789524883799</v>
      </c>
      <c r="AE54" s="1"/>
    </row>
    <row r="55" spans="2:31" x14ac:dyDescent="0.25">
      <c r="B55" s="5">
        <v>95</v>
      </c>
      <c r="C55" s="29">
        <v>1889.34326171875</v>
      </c>
      <c r="D55" s="29">
        <v>833.740234375</v>
      </c>
      <c r="E55" s="29">
        <v>127.929679870605</v>
      </c>
      <c r="F55" s="29">
        <v>275.63473510742102</v>
      </c>
      <c r="G55" s="30">
        <v>2006.53076171875</v>
      </c>
      <c r="H55" s="29">
        <v>586.60882568359295</v>
      </c>
      <c r="I55" s="29">
        <v>468.07858276367102</v>
      </c>
      <c r="J55" s="29">
        <v>864.50189208984295</v>
      </c>
      <c r="K55" s="29">
        <v>1205.4443359375</v>
      </c>
      <c r="L55" s="29">
        <v>1348.2666015625</v>
      </c>
      <c r="M55" s="29">
        <v>1476.13525390625</v>
      </c>
      <c r="T55" s="31">
        <f t="shared" si="5"/>
        <v>1007.4740149758076</v>
      </c>
      <c r="U55" s="1">
        <f t="shared" si="6"/>
        <v>11</v>
      </c>
      <c r="V55" s="31">
        <f t="shared" si="7"/>
        <v>630.76693847736544</v>
      </c>
      <c r="W55" s="31">
        <f t="shared" si="3"/>
        <v>372.75259041941609</v>
      </c>
      <c r="X55" s="31">
        <f t="shared" si="4"/>
        <v>190.18338773550997</v>
      </c>
      <c r="AE55" s="1"/>
    </row>
    <row r="56" spans="2:31" x14ac:dyDescent="0.25">
      <c r="B56" s="5">
        <v>100</v>
      </c>
      <c r="C56" s="29">
        <v>2117.919921875</v>
      </c>
      <c r="D56" s="29">
        <v>913.6962890625</v>
      </c>
      <c r="E56" s="29">
        <v>120.33080291748</v>
      </c>
      <c r="G56" s="30">
        <v>2136.07788085937</v>
      </c>
      <c r="H56" s="29">
        <v>622.49749755859295</v>
      </c>
      <c r="I56" s="29">
        <v>507.62936401367102</v>
      </c>
      <c r="J56" s="29">
        <v>921.08148193359295</v>
      </c>
      <c r="K56" s="29">
        <v>1304.3212890625</v>
      </c>
      <c r="L56" s="29">
        <v>1498.56567382812</v>
      </c>
      <c r="M56" s="29">
        <v>1614.07470703125</v>
      </c>
      <c r="T56" s="31">
        <f t="shared" si="5"/>
        <v>1175.6194908142077</v>
      </c>
      <c r="U56" s="1">
        <f t="shared" si="6"/>
        <v>10</v>
      </c>
      <c r="V56" s="31">
        <f t="shared" si="7"/>
        <v>676.8139505817486</v>
      </c>
      <c r="W56" s="31">
        <f t="shared" si="3"/>
        <v>419.48592436499268</v>
      </c>
      <c r="X56" s="31">
        <f t="shared" si="4"/>
        <v>214.02736360149689</v>
      </c>
      <c r="AE56" s="1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2D07-BA92-4C33-80A4-48E2C073DEDC}">
  <dimension ref="B1:J54"/>
  <sheetViews>
    <sheetView tabSelected="1" workbookViewId="0">
      <selection activeCell="M31" sqref="M31"/>
    </sheetView>
  </sheetViews>
  <sheetFormatPr baseColWidth="10" defaultRowHeight="15" x14ac:dyDescent="0.25"/>
  <cols>
    <col min="1" max="1" width="11.42578125" style="1"/>
    <col min="2" max="2" width="11.42578125" style="13"/>
    <col min="3" max="3" width="11.42578125" style="19"/>
    <col min="4" max="4" width="11.42578125" style="20"/>
    <col min="5" max="5" width="11.42578125" style="19"/>
    <col min="6" max="6" width="11.42578125" style="20"/>
    <col min="7" max="16384" width="11.42578125" style="1"/>
  </cols>
  <sheetData>
    <row r="1" spans="2:6" ht="15.75" thickBot="1" x14ac:dyDescent="0.3"/>
    <row r="2" spans="2:6" x14ac:dyDescent="0.25">
      <c r="B2" s="12"/>
      <c r="C2" s="21" t="s">
        <v>22</v>
      </c>
      <c r="D2" s="22"/>
      <c r="E2" s="22" t="s">
        <v>21</v>
      </c>
      <c r="F2" s="23"/>
    </row>
    <row r="3" spans="2:6" ht="15.75" thickBot="1" x14ac:dyDescent="0.3">
      <c r="B3" s="9" t="str">
        <f>'140NaClvs115KCl'!B5</f>
        <v>(mV)</v>
      </c>
      <c r="C3" s="24" t="s">
        <v>19</v>
      </c>
      <c r="D3" s="25" t="s">
        <v>20</v>
      </c>
      <c r="E3" s="25" t="s">
        <v>19</v>
      </c>
      <c r="F3" s="26" t="s">
        <v>20</v>
      </c>
    </row>
    <row r="4" spans="2:6" x14ac:dyDescent="0.25">
      <c r="B4" s="13">
        <f>'140NaClvs115KCl'!B6</f>
        <v>-150</v>
      </c>
      <c r="C4" s="19">
        <f>'140NaClvs115KCl'!Q6</f>
        <v>-1742.7950550426131</v>
      </c>
      <c r="D4" s="20">
        <f>'140NaClvs115KCl'!T6</f>
        <v>621.32911438809413</v>
      </c>
      <c r="E4" s="19">
        <f>'140NaClvs115 KCl+0.5Glu'!T6</f>
        <v>-1501.129125421696</v>
      </c>
      <c r="F4" s="20">
        <f>'140NaClvs115 KCl+0.5Glu'!W6</f>
        <v>582.87184028660488</v>
      </c>
    </row>
    <row r="5" spans="2:6" x14ac:dyDescent="0.25">
      <c r="B5" s="13">
        <f>'140NaClvs115KCl'!B7</f>
        <v>-145</v>
      </c>
      <c r="C5" s="19">
        <f>'140NaClvs115KCl'!Q7</f>
        <v>-1629.769042968748</v>
      </c>
      <c r="D5" s="20">
        <f>'140NaClvs115KCl'!T7</f>
        <v>577.30019859000993</v>
      </c>
      <c r="E5" s="19">
        <f>'140NaClvs115 KCl+0.5Glu'!T7</f>
        <v>-1427.0962552157291</v>
      </c>
      <c r="F5" s="20">
        <f>'140NaClvs115 KCl+0.5Glu'!W7</f>
        <v>554.07128297577731</v>
      </c>
    </row>
    <row r="6" spans="2:6" x14ac:dyDescent="0.25">
      <c r="B6" s="13">
        <f>'140NaClvs115KCl'!B8</f>
        <v>-140</v>
      </c>
      <c r="C6" s="19">
        <f>'140NaClvs115KCl'!Q8</f>
        <v>-1545.4212327436953</v>
      </c>
      <c r="D6" s="20">
        <f>'140NaClvs115KCl'!T8</f>
        <v>548.29180880264698</v>
      </c>
      <c r="E6" s="19">
        <f>'140NaClvs115 KCl+0.5Glu'!T8</f>
        <v>-1327.3648099032305</v>
      </c>
      <c r="F6" s="20">
        <f>'140NaClvs115 KCl+0.5Glu'!W8</f>
        <v>497.57219311953776</v>
      </c>
    </row>
    <row r="7" spans="2:6" x14ac:dyDescent="0.25">
      <c r="B7" s="13">
        <f>'140NaClvs115KCl'!B9</f>
        <v>-135</v>
      </c>
      <c r="C7" s="19">
        <f>'140NaClvs115KCl'!Q9</f>
        <v>-1479.3368044766501</v>
      </c>
      <c r="D7" s="20">
        <f>'140NaClvs115KCl'!T9</f>
        <v>521.87991348241894</v>
      </c>
      <c r="E7" s="19">
        <f>'140NaClvs115 KCl+0.5Glu'!T9</f>
        <v>-1254.1004284945382</v>
      </c>
      <c r="F7" s="20">
        <f>'140NaClvs115 KCl+0.5Glu'!W9</f>
        <v>468.4201567138</v>
      </c>
    </row>
    <row r="8" spans="2:6" x14ac:dyDescent="0.25">
      <c r="B8" s="13">
        <f>'140NaClvs115KCl'!B10</f>
        <v>-130</v>
      </c>
      <c r="C8" s="19">
        <f>'140NaClvs115KCl'!Q10</f>
        <v>-1400.5182231556275</v>
      </c>
      <c r="D8" s="20">
        <f>'140NaClvs115KCl'!T10</f>
        <v>489.57005848634367</v>
      </c>
      <c r="E8" s="19">
        <f>'140NaClvs115 KCl+0.5Glu'!T10</f>
        <v>-1176.4220948652762</v>
      </c>
      <c r="F8" s="20">
        <f>'140NaClvs115 KCl+0.5Glu'!W10</f>
        <v>434.37519838038838</v>
      </c>
    </row>
    <row r="9" spans="2:6" x14ac:dyDescent="0.25">
      <c r="B9" s="13">
        <f>'140NaClvs115KCl'!B11</f>
        <v>-125</v>
      </c>
      <c r="C9" s="19">
        <f>'140NaClvs115KCl'!Q11</f>
        <v>-1322.2267636385811</v>
      </c>
      <c r="D9" s="20">
        <f>'140NaClvs115KCl'!T11</f>
        <v>465.98636129199645</v>
      </c>
      <c r="E9" s="19">
        <f>'140NaClvs115 KCl+0.5Glu'!T11</f>
        <v>-1113.2396108453904</v>
      </c>
      <c r="F9" s="20">
        <f>'140NaClvs115 KCl+0.5Glu'!W11</f>
        <v>410.10611846631332</v>
      </c>
    </row>
    <row r="10" spans="2:6" x14ac:dyDescent="0.25">
      <c r="B10" s="13">
        <f>'140NaClvs115KCl'!B12</f>
        <v>-120</v>
      </c>
      <c r="C10" s="19">
        <f>'140NaClvs115KCl'!Q12</f>
        <v>-1253.2598127885278</v>
      </c>
      <c r="D10" s="20">
        <f>'140NaClvs115KCl'!T12</f>
        <v>446.55916080147324</v>
      </c>
      <c r="E10" s="19">
        <f>'140NaClvs115 KCl+0.5Glu'!T12</f>
        <v>-1048.4147262573226</v>
      </c>
      <c r="F10" s="20">
        <f>'140NaClvs115 KCl+0.5Glu'!W12</f>
        <v>379.96809491640141</v>
      </c>
    </row>
    <row r="11" spans="2:6" x14ac:dyDescent="0.25">
      <c r="B11" s="13">
        <f>'140NaClvs115KCl'!B13</f>
        <v>-115</v>
      </c>
      <c r="C11" s="19">
        <f>'140NaClvs115KCl'!Q13</f>
        <v>-1175.2013965953461</v>
      </c>
      <c r="D11" s="20">
        <f>'140NaClvs115KCl'!T13</f>
        <v>419.88142767733069</v>
      </c>
      <c r="E11" s="19">
        <f>'140NaClvs115 KCl+0.5Glu'!T13</f>
        <v>-987.23807941783377</v>
      </c>
      <c r="F11" s="20">
        <f>'140NaClvs115 KCl+0.5Glu'!W13</f>
        <v>355.73273539140678</v>
      </c>
    </row>
    <row r="12" spans="2:6" x14ac:dyDescent="0.25">
      <c r="B12" s="13">
        <f>'140NaClvs115KCl'!B14</f>
        <v>-110</v>
      </c>
      <c r="C12" s="19">
        <f>'140NaClvs115KCl'!Q14</f>
        <v>-1123.557336980645</v>
      </c>
      <c r="D12" s="20">
        <f>'140NaClvs115KCl'!T14</f>
        <v>413.28693262860196</v>
      </c>
      <c r="E12" s="19">
        <f>'140NaClvs115 KCl+0.5Glu'!T14</f>
        <v>-931.3437486128355</v>
      </c>
      <c r="F12" s="20">
        <f>'140NaClvs115 KCl+0.5Glu'!W14</f>
        <v>335.84361493431305</v>
      </c>
    </row>
    <row r="13" spans="2:6" x14ac:dyDescent="0.25">
      <c r="B13" s="13">
        <f>'140NaClvs115KCl'!B15</f>
        <v>-105</v>
      </c>
      <c r="C13" s="19">
        <f>'140NaClvs115KCl'!Q15</f>
        <v>-1051.6357283158723</v>
      </c>
      <c r="D13" s="20">
        <f>'140NaClvs115KCl'!T15</f>
        <v>390.53711272240241</v>
      </c>
      <c r="E13" s="19">
        <f>'140NaClvs115 KCl+0.5Glu'!T15</f>
        <v>-878.30697493119487</v>
      </c>
      <c r="F13" s="20">
        <f>'140NaClvs115 KCl+0.5Glu'!W15</f>
        <v>315.02317776532897</v>
      </c>
    </row>
    <row r="14" spans="2:6" x14ac:dyDescent="0.25">
      <c r="B14" s="13">
        <f>'140NaClvs115KCl'!B16</f>
        <v>-100</v>
      </c>
      <c r="C14" s="19">
        <f>'140NaClvs115KCl'!Q16</f>
        <v>-974.16269753195888</v>
      </c>
      <c r="D14" s="20">
        <f>'140NaClvs115KCl'!T16</f>
        <v>360.73765601662035</v>
      </c>
      <c r="E14" s="19">
        <f>'140NaClvs115 KCl+0.5Glu'!T16</f>
        <v>-821.18917187777322</v>
      </c>
      <c r="F14" s="20">
        <f>'140NaClvs115 KCl+0.5Glu'!W16</f>
        <v>294.48736633577505</v>
      </c>
    </row>
    <row r="15" spans="2:6" x14ac:dyDescent="0.25">
      <c r="B15" s="13">
        <f>'140NaClvs115KCl'!B17</f>
        <v>-95</v>
      </c>
      <c r="C15" s="19">
        <f>'140NaClvs115KCl'!Q17</f>
        <v>-917.33341910622221</v>
      </c>
      <c r="D15" s="20">
        <f>'140NaClvs115KCl'!T17</f>
        <v>337.61681557801427</v>
      </c>
      <c r="E15" s="19">
        <f>'140NaClvs115 KCl+0.5Glu'!T17</f>
        <v>-765.70266619595577</v>
      </c>
      <c r="F15" s="20">
        <f>'140NaClvs115 KCl+0.5Glu'!W17</f>
        <v>271.95715679615421</v>
      </c>
    </row>
    <row r="16" spans="2:6" x14ac:dyDescent="0.25">
      <c r="B16" s="13">
        <f>'140NaClvs115KCl'!B18</f>
        <v>-90</v>
      </c>
      <c r="C16" s="19">
        <f>'140NaClvs115KCl'!Q18</f>
        <v>-860.26277368718843</v>
      </c>
      <c r="D16" s="20">
        <f>'140NaClvs115KCl'!T18</f>
        <v>316.1582190018014</v>
      </c>
      <c r="E16" s="19">
        <f>'140NaClvs115 KCl+0.5Glu'!T18</f>
        <v>-715.52622188221255</v>
      </c>
      <c r="F16" s="20">
        <f>'140NaClvs115 KCl+0.5Glu'!W18</f>
        <v>250.2077266319057</v>
      </c>
    </row>
    <row r="17" spans="2:10" x14ac:dyDescent="0.25">
      <c r="B17" s="13">
        <f>'140NaClvs115KCl'!B19</f>
        <v>-85</v>
      </c>
      <c r="C17" s="19">
        <f>'140NaClvs115KCl'!Q19</f>
        <v>-799.197099859064</v>
      </c>
      <c r="D17" s="20">
        <f>'140NaClvs115KCl'!T19</f>
        <v>293.37392374268779</v>
      </c>
      <c r="E17" s="19">
        <f>'140NaClvs115 KCl+0.5Glu'!T19</f>
        <v>-663.28012813221255</v>
      </c>
      <c r="F17" s="20">
        <f>'140NaClvs115 KCl+0.5Glu'!W19</f>
        <v>234.06506957780047</v>
      </c>
    </row>
    <row r="18" spans="2:10" x14ac:dyDescent="0.25">
      <c r="B18" s="13">
        <f>'140NaClvs115KCl'!B20</f>
        <v>-80</v>
      </c>
      <c r="C18" s="19">
        <f>'140NaClvs115KCl'!Q20</f>
        <v>-749.90288821133629</v>
      </c>
      <c r="D18" s="20">
        <f>'140NaClvs115KCl'!T20</f>
        <v>276.06741384886857</v>
      </c>
      <c r="E18" s="19">
        <f>'140NaClvs115 KCl+0.5Glu'!T20</f>
        <v>-617.43717713789476</v>
      </c>
      <c r="F18" s="20">
        <f>'140NaClvs115 KCl+0.5Glu'!W20</f>
        <v>220.05074726391231</v>
      </c>
    </row>
    <row r="19" spans="2:10" x14ac:dyDescent="0.25">
      <c r="B19" s="13">
        <f>'140NaClvs115KCl'!B21</f>
        <v>-75</v>
      </c>
      <c r="C19" s="19">
        <f>'140NaClvs115KCl'!Q21</f>
        <v>-693.85874384099759</v>
      </c>
      <c r="D19" s="20">
        <f>'140NaClvs115KCl'!T21</f>
        <v>258.50103658299076</v>
      </c>
      <c r="E19" s="19">
        <f>'140NaClvs115 KCl+0.5Glu'!T21</f>
        <v>-563.75953154130355</v>
      </c>
      <c r="F19" s="20">
        <f>'140NaClvs115 KCl+0.5Glu'!W21</f>
        <v>196.83487307635485</v>
      </c>
    </row>
    <row r="20" spans="2:10" x14ac:dyDescent="0.25">
      <c r="B20" s="13">
        <f>'140NaClvs115KCl'!B22</f>
        <v>-70</v>
      </c>
      <c r="C20" s="19">
        <f>'140NaClvs115KCl'!Q22</f>
        <v>-642.50598283247496</v>
      </c>
      <c r="D20" s="20">
        <f>'140NaClvs115KCl'!T22</f>
        <v>239.03338457393534</v>
      </c>
      <c r="E20" s="19">
        <f>'140NaClvs115 KCl+0.5Glu'!T22</f>
        <v>-524.64154503562213</v>
      </c>
      <c r="F20" s="20">
        <f>'140NaClvs115 KCl+0.5Glu'!W22</f>
        <v>185.94617026586278</v>
      </c>
    </row>
    <row r="21" spans="2:10" x14ac:dyDescent="0.25">
      <c r="B21" s="13">
        <f>'140NaClvs115KCl'!B23</f>
        <v>-65</v>
      </c>
      <c r="C21" s="19">
        <f>'140NaClvs115KCl'!Q23</f>
        <v>-588.17637079412225</v>
      </c>
      <c r="D21" s="20">
        <f>'140NaClvs115KCl'!T23</f>
        <v>218.1194942152747</v>
      </c>
      <c r="E21" s="19">
        <f>'140NaClvs115 KCl+0.5Glu'!T23</f>
        <v>-479.78625418923093</v>
      </c>
      <c r="F21" s="20">
        <f>'140NaClvs115 KCl+0.5Glu'!W23</f>
        <v>167.04499098584375</v>
      </c>
    </row>
    <row r="22" spans="2:10" x14ac:dyDescent="0.25">
      <c r="B22" s="13">
        <f>'140NaClvs115KCl'!B24</f>
        <v>-60</v>
      </c>
      <c r="C22" s="19">
        <f>'140NaClvs115KCl'!Q24</f>
        <v>-542.48878513682951</v>
      </c>
      <c r="D22" s="20">
        <f>'140NaClvs115KCl'!T24</f>
        <v>200.79341789791405</v>
      </c>
      <c r="E22" s="19">
        <f>'140NaClvs115 KCl+0.5Glu'!T24</f>
        <v>-444.58561914617343</v>
      </c>
      <c r="F22" s="20">
        <f>'140NaClvs115 KCl+0.5Glu'!W24</f>
        <v>156.66887252110971</v>
      </c>
    </row>
    <row r="23" spans="2:10" x14ac:dyDescent="0.25">
      <c r="B23" s="13">
        <f>'140NaClvs115KCl'!B25</f>
        <v>-55</v>
      </c>
      <c r="C23" s="19">
        <f>'140NaClvs115KCl'!Q25</f>
        <v>-492.21523805098082</v>
      </c>
      <c r="D23" s="20">
        <f>'140NaClvs115KCl'!T25</f>
        <v>183.51364185129393</v>
      </c>
      <c r="E23" s="19">
        <f>'140NaClvs115 KCl+0.5Glu'!T25</f>
        <v>-405.06258114901431</v>
      </c>
      <c r="F23" s="20">
        <f>'140NaClvs115 KCl+0.5Glu'!W25</f>
        <v>141.73258787495297</v>
      </c>
    </row>
    <row r="24" spans="2:10" x14ac:dyDescent="0.25">
      <c r="B24" s="13">
        <f>'140NaClvs115KCl'!B26</f>
        <v>-50</v>
      </c>
      <c r="C24" s="19">
        <f>'140NaClvs115KCl'!Q26</f>
        <v>-449.40185026688994</v>
      </c>
      <c r="D24" s="20">
        <f>'140NaClvs115KCl'!T26</f>
        <v>165.63282546894266</v>
      </c>
      <c r="E24" s="19">
        <f>'140NaClvs115 KCl+0.5Glu'!T26</f>
        <v>-360.97023079612012</v>
      </c>
      <c r="F24" s="20">
        <f>'140NaClvs115 KCl+0.5Glu'!W26</f>
        <v>125.77609820947414</v>
      </c>
    </row>
    <row r="25" spans="2:10" x14ac:dyDescent="0.25">
      <c r="B25" s="13">
        <f>'140NaClvs115KCl'!B27</f>
        <v>-45</v>
      </c>
      <c r="C25" s="19">
        <f>'140NaClvs115KCl'!Q27</f>
        <v>-401.77500811490131</v>
      </c>
      <c r="D25" s="20">
        <f>'140NaClvs115KCl'!T27</f>
        <v>147.11818917357124</v>
      </c>
      <c r="E25" s="19">
        <f>'140NaClvs115 KCl+0.5Glu'!T27</f>
        <v>-323.21443817832227</v>
      </c>
      <c r="F25" s="20">
        <f>'140NaClvs115 KCl+0.5Glu'!W27</f>
        <v>112.62623542403985</v>
      </c>
    </row>
    <row r="26" spans="2:10" x14ac:dyDescent="0.25">
      <c r="B26" s="13">
        <f>'140NaClvs115KCl'!B28</f>
        <v>-40</v>
      </c>
      <c r="C26" s="19">
        <f>'140NaClvs115KCl'!Q28</f>
        <v>-358.93665175004423</v>
      </c>
      <c r="D26" s="20">
        <f>'140NaClvs115KCl'!T28</f>
        <v>131.32260347642557</v>
      </c>
      <c r="E26" s="19">
        <f>'140NaClvs115 KCl+0.5Glu'!T28</f>
        <v>-287.54771232604958</v>
      </c>
      <c r="F26" s="20">
        <f>'140NaClvs115 KCl+0.5Glu'!W28</f>
        <v>100.20474381083825</v>
      </c>
      <c r="H26" s="27" t="s">
        <v>23</v>
      </c>
      <c r="I26" s="14"/>
      <c r="J26" s="16"/>
    </row>
    <row r="27" spans="2:10" x14ac:dyDescent="0.25">
      <c r="B27" s="13">
        <f>'140NaClvs115KCl'!B29</f>
        <v>-35</v>
      </c>
      <c r="C27" s="19">
        <f>'140NaClvs115KCl'!Q29</f>
        <v>-311.80641382390786</v>
      </c>
      <c r="D27" s="20">
        <f>'140NaClvs115KCl'!T29</f>
        <v>114.66630184768064</v>
      </c>
      <c r="E27" s="19">
        <f>'140NaClvs115 KCl+0.5Glu'!T29</f>
        <v>-250.72686732899035</v>
      </c>
      <c r="F27" s="20">
        <f>'140NaClvs115 KCl+0.5Glu'!W29</f>
        <v>86.8333633783636</v>
      </c>
      <c r="H27" s="28" t="s">
        <v>24</v>
      </c>
      <c r="I27" s="15"/>
      <c r="J27" s="17"/>
    </row>
    <row r="28" spans="2:10" x14ac:dyDescent="0.25">
      <c r="B28" s="13">
        <f>'140NaClvs115KCl'!B30</f>
        <v>-30</v>
      </c>
      <c r="C28" s="19">
        <f>'140NaClvs115KCl'!Q30</f>
        <v>-267.74458122253401</v>
      </c>
      <c r="D28" s="20">
        <f>'140NaClvs115KCl'!T30</f>
        <v>99.332497463463753</v>
      </c>
      <c r="E28" s="19">
        <f>'140NaClvs115 KCl+0.5Glu'!T30</f>
        <v>-214.34159330888204</v>
      </c>
      <c r="F28" s="20">
        <f>'140NaClvs115 KCl+0.5Glu'!W30</f>
        <v>74.417110192572849</v>
      </c>
    </row>
    <row r="29" spans="2:10" x14ac:dyDescent="0.25">
      <c r="B29" s="13">
        <f>'140NaClvs115KCl'!B31</f>
        <v>-25</v>
      </c>
      <c r="C29" s="19">
        <f>'140NaClvs115KCl'!Q31</f>
        <v>-222.37881487066082</v>
      </c>
      <c r="D29" s="20">
        <f>'140NaClvs115KCl'!T31</f>
        <v>82.588151701423087</v>
      </c>
      <c r="E29" s="19">
        <f>'140NaClvs115 KCl+0.5Glu'!T31</f>
        <v>-180.23681337183157</v>
      </c>
      <c r="F29" s="20">
        <f>'140NaClvs115 KCl+0.5Glu'!W31</f>
        <v>62.508330416584421</v>
      </c>
    </row>
    <row r="30" spans="2:10" x14ac:dyDescent="0.25">
      <c r="B30" s="13">
        <f>'140NaClvs115KCl'!B32</f>
        <v>-20</v>
      </c>
      <c r="C30" s="19">
        <f>'140NaClvs115KCl'!Q32</f>
        <v>-182.24819972298351</v>
      </c>
      <c r="D30" s="20">
        <f>'140NaClvs115KCl'!T32</f>
        <v>68.455265445762294</v>
      </c>
      <c r="E30" s="19">
        <f>'140NaClvs115 KCl+0.5Glu'!T32</f>
        <v>-144.78093624114979</v>
      </c>
      <c r="F30" s="20">
        <f>'140NaClvs115 KCl+0.5Glu'!W32</f>
        <v>51.507985166743921</v>
      </c>
    </row>
    <row r="31" spans="2:10" x14ac:dyDescent="0.25">
      <c r="B31" s="13">
        <f>'140NaClvs115KCl'!B33</f>
        <v>-15</v>
      </c>
      <c r="C31" s="19">
        <f>'140NaClvs115KCl'!Q33</f>
        <v>-136.28317893635133</v>
      </c>
      <c r="D31" s="20">
        <f>'140NaClvs115KCl'!T33</f>
        <v>51.374235029999618</v>
      </c>
      <c r="E31" s="19">
        <f>'140NaClvs115 KCl+0.5Glu'!T33</f>
        <v>-107.82415025884448</v>
      </c>
      <c r="F31" s="20">
        <f>'140NaClvs115 KCl+0.5Glu'!W33</f>
        <v>37.196871955138228</v>
      </c>
    </row>
    <row r="32" spans="2:10" x14ac:dyDescent="0.25">
      <c r="B32" s="13">
        <f>'140NaClvs115KCl'!B34</f>
        <v>-10</v>
      </c>
      <c r="C32" s="19">
        <f>'140NaClvs115KCl'!Q34</f>
        <v>-99.47343141382386</v>
      </c>
      <c r="D32" s="20">
        <f>'140NaClvs115KCl'!T34</f>
        <v>33.325506135013612</v>
      </c>
      <c r="E32" s="19">
        <f>'140NaClvs115 KCl+0.5Glu'!T34</f>
        <v>-74.643220207907916</v>
      </c>
      <c r="F32" s="20">
        <f>'140NaClvs115 KCl+0.5Glu'!W34</f>
        <v>26.245889724607391</v>
      </c>
    </row>
    <row r="33" spans="2:6" x14ac:dyDescent="0.25">
      <c r="B33" s="13">
        <f>'140NaClvs115KCl'!B35</f>
        <v>-5</v>
      </c>
      <c r="C33" s="19">
        <f>'140NaClvs115KCl'!Q35</f>
        <v>-51.824395732446142</v>
      </c>
      <c r="D33" s="20">
        <f>'140NaClvs115KCl'!T35</f>
        <v>21.935104927124598</v>
      </c>
      <c r="E33" s="19">
        <f>'140NaClvs115 KCl+0.5Glu'!T35</f>
        <v>-41.434547375548952</v>
      </c>
      <c r="F33" s="20">
        <f>'140NaClvs115 KCl+0.5Glu'!W35</f>
        <v>16.577048188195093</v>
      </c>
    </row>
    <row r="34" spans="2:6" x14ac:dyDescent="0.25">
      <c r="B34" s="13">
        <f>'140NaClvs115KCl'!B36</f>
        <v>0</v>
      </c>
      <c r="C34" s="19">
        <f>'140NaClvs115KCl'!Q36</f>
        <v>-6.9413620125163753</v>
      </c>
      <c r="D34" s="20">
        <f>'140NaClvs115KCl'!T36</f>
        <v>10.736592620968461</v>
      </c>
      <c r="E34" s="19">
        <f>'140NaClvs115 KCl+0.5Glu'!T36</f>
        <v>-4.061612075025379</v>
      </c>
      <c r="F34" s="20">
        <f>'140NaClvs115 KCl+0.5Glu'!W36</f>
        <v>8.9655823655600706</v>
      </c>
    </row>
    <row r="35" spans="2:6" x14ac:dyDescent="0.25">
      <c r="B35" s="13">
        <f>'140NaClvs115KCl'!B37</f>
        <v>5</v>
      </c>
      <c r="C35" s="19">
        <f>'140NaClvs115KCl'!Q37</f>
        <v>39.295542456886963</v>
      </c>
      <c r="D35" s="20">
        <f>'140NaClvs115KCl'!T37</f>
        <v>16.26148852288787</v>
      </c>
      <c r="E35" s="19">
        <f>'140NaClvs115 KCl+0.5Glu'!T37</f>
        <v>30.881014215675247</v>
      </c>
      <c r="F35" s="20">
        <f>'140NaClvs115 KCl+0.5Glu'!W37</f>
        <v>15.063205750231106</v>
      </c>
    </row>
    <row r="36" spans="2:6" x14ac:dyDescent="0.25">
      <c r="B36" s="13">
        <f>'140NaClvs115KCl'!B38</f>
        <v>10</v>
      </c>
      <c r="C36" s="19">
        <f>'140NaClvs115KCl'!Q38</f>
        <v>82.957872997630702</v>
      </c>
      <c r="D36" s="20">
        <f>'140NaClvs115KCl'!T38</f>
        <v>30.417274956199805</v>
      </c>
      <c r="E36" s="19">
        <f>'140NaClvs115 KCl+0.5Glu'!T38</f>
        <v>66.395151723514886</v>
      </c>
      <c r="F36" s="20">
        <f>'140NaClvs115 KCl+0.5Glu'!W38</f>
        <v>27.123661468925679</v>
      </c>
    </row>
    <row r="37" spans="2:6" x14ac:dyDescent="0.25">
      <c r="B37" s="13">
        <f>'140NaClvs115KCl'!B39</f>
        <v>15</v>
      </c>
      <c r="C37" s="19">
        <f>'140NaClvs115KCl'!Q39</f>
        <v>129.10045103593299</v>
      </c>
      <c r="D37" s="20">
        <f>'140NaClvs115KCl'!T39</f>
        <v>45.933182925338443</v>
      </c>
      <c r="E37" s="19">
        <f>'140NaClvs115 KCl+0.5Glu'!T39</f>
        <v>107.83524751663207</v>
      </c>
      <c r="F37" s="20">
        <f>'140NaClvs115 KCl+0.5Glu'!W39</f>
        <v>41.407453773218684</v>
      </c>
    </row>
    <row r="38" spans="2:6" x14ac:dyDescent="0.25">
      <c r="B38" s="13">
        <f>'140NaClvs115KCl'!B40</f>
        <v>20</v>
      </c>
      <c r="C38" s="19">
        <f>'140NaClvs115KCl'!Q40</f>
        <v>176.54418702559022</v>
      </c>
      <c r="D38" s="20">
        <f>'140NaClvs115KCl'!T40</f>
        <v>63.355906760125485</v>
      </c>
      <c r="E38" s="19">
        <f>'140NaClvs115 KCl+0.5Glu'!T40</f>
        <v>144.9168781800702</v>
      </c>
      <c r="F38" s="20">
        <f>'140NaClvs115 KCl+0.5Glu'!W40</f>
        <v>53.742064358622422</v>
      </c>
    </row>
    <row r="39" spans="2:6" x14ac:dyDescent="0.25">
      <c r="B39" s="13">
        <f>'140NaClvs115KCl'!B41</f>
        <v>25</v>
      </c>
      <c r="C39" s="19">
        <f>'140NaClvs115KCl'!Q41</f>
        <v>225.10597593134082</v>
      </c>
      <c r="D39" s="20">
        <f>'140NaClvs115KCl'!T41</f>
        <v>79.610535905913181</v>
      </c>
      <c r="E39" s="19">
        <f>'140NaClvs115 KCl+0.5Glu'!T41</f>
        <v>181.7044307535343</v>
      </c>
      <c r="F39" s="20">
        <f>'140NaClvs115 KCl+0.5Glu'!W41</f>
        <v>68.037040474821495</v>
      </c>
    </row>
    <row r="40" spans="2:6" x14ac:dyDescent="0.25">
      <c r="B40" s="13">
        <f>'140NaClvs115KCl'!B42</f>
        <v>30</v>
      </c>
      <c r="C40" s="19">
        <f>'140NaClvs115KCl'!Q42</f>
        <v>272.76055977561242</v>
      </c>
      <c r="D40" s="20">
        <f>'140NaClvs115KCl'!T42</f>
        <v>96.877095514906244</v>
      </c>
      <c r="E40" s="19">
        <f>'140NaClvs115 KCl+0.5Glu'!T42</f>
        <v>225.78845925764583</v>
      </c>
      <c r="F40" s="20">
        <f>'140NaClvs115 KCl+0.5Glu'!W42</f>
        <v>85.793062220250349</v>
      </c>
    </row>
    <row r="41" spans="2:6" x14ac:dyDescent="0.25">
      <c r="B41" s="13">
        <f>'140NaClvs115KCl'!B43</f>
        <v>35</v>
      </c>
      <c r="C41" s="19">
        <f>'140NaClvs115KCl'!Q43</f>
        <v>324.06615725430561</v>
      </c>
      <c r="D41" s="20">
        <f>'140NaClvs115KCl'!T43</f>
        <v>115.6316074682003</v>
      </c>
      <c r="E41" s="19">
        <f>'140NaClvs115 KCl+0.5Glu'!T43</f>
        <v>274.62768086520083</v>
      </c>
      <c r="F41" s="20">
        <f>'140NaClvs115 KCl+0.5Glu'!W43</f>
        <v>102.34949320291167</v>
      </c>
    </row>
    <row r="42" spans="2:6" x14ac:dyDescent="0.25">
      <c r="B42" s="13">
        <f>'140NaClvs115KCl'!B44</f>
        <v>40</v>
      </c>
      <c r="C42" s="19">
        <f>'140NaClvs115KCl'!Q44</f>
        <v>375.67970483953286</v>
      </c>
      <c r="D42" s="20">
        <f>'140NaClvs115KCl'!T44</f>
        <v>133.53637961618335</v>
      </c>
      <c r="E42" s="19">
        <f>'140NaClvs115 KCl+0.5Glu'!T44</f>
        <v>319.48297067122002</v>
      </c>
      <c r="F42" s="20">
        <f>'140NaClvs115 KCl+0.5Glu'!W44</f>
        <v>120.76177014647347</v>
      </c>
    </row>
    <row r="43" spans="2:6" x14ac:dyDescent="0.25">
      <c r="B43" s="13">
        <f>'140NaClvs115KCl'!B45</f>
        <v>45</v>
      </c>
      <c r="C43" s="19">
        <f>'140NaClvs115KCl'!Q45</f>
        <v>432.97784354469974</v>
      </c>
      <c r="D43" s="20">
        <f>'140NaClvs115KCl'!T45</f>
        <v>151.5156470725039</v>
      </c>
      <c r="E43" s="19">
        <f>'140NaClvs115 KCl+0.5Glu'!T45</f>
        <v>374.05394883589287</v>
      </c>
      <c r="F43" s="20">
        <f>'140NaClvs115 KCl+0.5Glu'!W45</f>
        <v>142.98157395199061</v>
      </c>
    </row>
    <row r="44" spans="2:6" x14ac:dyDescent="0.25">
      <c r="B44" s="13">
        <f>'140NaClvs115KCl'!B46</f>
        <v>50</v>
      </c>
      <c r="C44" s="19">
        <f>'140NaClvs115KCl'!Q46</f>
        <v>487.64869724620456</v>
      </c>
      <c r="D44" s="20">
        <f>'140NaClvs115KCl'!T46</f>
        <v>168.62667870215992</v>
      </c>
      <c r="E44" s="19">
        <f>'140NaClvs115 KCl+0.5Glu'!T46</f>
        <v>425.24857122247846</v>
      </c>
      <c r="F44" s="20">
        <f>'140NaClvs115 KCl+0.5Glu'!W46</f>
        <v>154.97811570930162</v>
      </c>
    </row>
    <row r="45" spans="2:6" x14ac:dyDescent="0.25">
      <c r="B45" s="13">
        <f>'140NaClvs115KCl'!B47</f>
        <v>55</v>
      </c>
      <c r="C45" s="19">
        <f>'140NaClvs115KCl'!Q47</f>
        <v>549.15548567338408</v>
      </c>
      <c r="D45" s="20">
        <f>'140NaClvs115KCl'!T47</f>
        <v>190.81338808287873</v>
      </c>
      <c r="E45" s="19">
        <f>'140NaClvs115 KCl+0.5Glu'!T47</f>
        <v>483.51772516423972</v>
      </c>
      <c r="F45" s="20">
        <f>'140NaClvs115 KCl+0.5Glu'!W47</f>
        <v>172.19279756506538</v>
      </c>
    </row>
    <row r="46" spans="2:6" x14ac:dyDescent="0.25">
      <c r="B46" s="13">
        <f>'140NaClvs115KCl'!B48</f>
        <v>60</v>
      </c>
      <c r="C46" s="19">
        <f>'140NaClvs115KCl'!Q48</f>
        <v>613.11755509809961</v>
      </c>
      <c r="D46" s="20">
        <f>'140NaClvs115KCl'!T48</f>
        <v>214.28998589229883</v>
      </c>
      <c r="E46" s="19">
        <f>'140NaClvs115 KCl+0.5Glu'!T48</f>
        <v>535.70000839233376</v>
      </c>
      <c r="F46" s="20">
        <f>'140NaClvs115 KCl+0.5Glu'!W48</f>
        <v>199.46901609843849</v>
      </c>
    </row>
    <row r="47" spans="2:6" x14ac:dyDescent="0.25">
      <c r="B47" s="13">
        <f>'140NaClvs115KCl'!B49</f>
        <v>65</v>
      </c>
      <c r="C47" s="19">
        <f>'140NaClvs115KCl'!Q49</f>
        <v>680.01208634809961</v>
      </c>
      <c r="D47" s="20">
        <f>'140NaClvs115KCl'!T49</f>
        <v>236.6763101590831</v>
      </c>
      <c r="E47" s="19">
        <f>'140NaClvs115 KCl+0.5Glu'!T49</f>
        <v>588.53980497880389</v>
      </c>
      <c r="F47" s="20">
        <f>'140NaClvs115 KCl+0.5Glu'!W49</f>
        <v>219.00466938689641</v>
      </c>
    </row>
    <row r="48" spans="2:6" x14ac:dyDescent="0.25">
      <c r="B48" s="13">
        <f>'140NaClvs115KCl'!B50</f>
        <v>70</v>
      </c>
      <c r="C48" s="19">
        <f>'140NaClvs115KCl'!Q50</f>
        <v>746.90661759809893</v>
      </c>
      <c r="D48" s="20">
        <f>'140NaClvs115KCl'!T50</f>
        <v>261.60444027942464</v>
      </c>
      <c r="E48" s="19">
        <f>'140NaClvs115 KCl+0.5Glu'!T50</f>
        <v>649.53057167746726</v>
      </c>
      <c r="F48" s="20">
        <f>'140NaClvs115 KCl+0.5Glu'!W50</f>
        <v>242.48803157200391</v>
      </c>
    </row>
    <row r="49" spans="2:6" x14ac:dyDescent="0.25">
      <c r="B49" s="13">
        <f>'140NaClvs115KCl'!B51</f>
        <v>75</v>
      </c>
      <c r="C49" s="19">
        <f>'140NaClvs115KCl'!Q51</f>
        <v>816.8473580100308</v>
      </c>
      <c r="D49" s="20">
        <f>'140NaClvs115KCl'!T51</f>
        <v>287.3908137506503</v>
      </c>
      <c r="E49" s="19">
        <f>'140NaClvs115 KCl+0.5Glu'!T51</f>
        <v>712.92112940007871</v>
      </c>
      <c r="F49" s="20">
        <f>'140NaClvs115 KCl+0.5Glu'!W51</f>
        <v>265.6688163642105</v>
      </c>
    </row>
    <row r="50" spans="2:6" x14ac:dyDescent="0.25">
      <c r="B50" s="13">
        <f>'140NaClvs115KCl'!B52</f>
        <v>80</v>
      </c>
      <c r="C50" s="19">
        <f>'140NaClvs115KCl'!Q52</f>
        <v>892.69186123934571</v>
      </c>
      <c r="D50" s="20">
        <f>'140NaClvs115KCl'!T52</f>
        <v>308.89028076009691</v>
      </c>
      <c r="E50" s="19">
        <f>'140NaClvs115 KCl+0.5Glu'!T52</f>
        <v>782.4096547907036</v>
      </c>
      <c r="F50" s="20">
        <f>'140NaClvs115 KCl+0.5Glu'!W52</f>
        <v>289.70603938948057</v>
      </c>
    </row>
    <row r="51" spans="2:6" x14ac:dyDescent="0.25">
      <c r="B51" s="13">
        <f>'140NaClvs115KCl'!B53</f>
        <v>85</v>
      </c>
      <c r="C51" s="19">
        <f>'140NaClvs115KCl'!Q53</f>
        <v>978.02178122780458</v>
      </c>
      <c r="D51" s="20">
        <f>'140NaClvs115KCl'!T53</f>
        <v>337.1571332472235</v>
      </c>
      <c r="E51" s="19">
        <f>'140NaClvs115 KCl+0.5Glu'!T53</f>
        <v>855.5297692038788</v>
      </c>
      <c r="F51" s="20">
        <f>'140NaClvs115 KCl+0.5Glu'!W53</f>
        <v>318.37961194692309</v>
      </c>
    </row>
    <row r="52" spans="2:6" x14ac:dyDescent="0.25">
      <c r="B52" s="13">
        <f>'140NaClvs115KCl'!B54</f>
        <v>90</v>
      </c>
      <c r="C52" s="19">
        <f>'140NaClvs115KCl'!Q54</f>
        <v>1059.1485956365393</v>
      </c>
      <c r="D52" s="20">
        <f>'140NaClvs115KCl'!T54</f>
        <v>361.46524054449083</v>
      </c>
      <c r="E52" s="19">
        <f>'140NaClvs115 KCl+0.5Glu'!T54</f>
        <v>928.04508347944602</v>
      </c>
      <c r="F52" s="20">
        <f>'140NaClvs115 KCl+0.5Glu'!W54</f>
        <v>348.22267589675738</v>
      </c>
    </row>
    <row r="53" spans="2:6" x14ac:dyDescent="0.25">
      <c r="B53" s="13">
        <f>'140NaClvs115KCl'!B55</f>
        <v>95</v>
      </c>
      <c r="C53" s="19">
        <f>'140NaClvs115KCl'!Q55</f>
        <v>1151.7611222700618</v>
      </c>
      <c r="D53" s="20">
        <f>'140NaClvs115KCl'!T55</f>
        <v>398.92688333105872</v>
      </c>
      <c r="E53" s="19">
        <f>'140NaClvs115 KCl+0.5Glu'!T55</f>
        <v>1007.4740149758076</v>
      </c>
      <c r="F53" s="20">
        <f>'140NaClvs115 KCl+0.5Glu'!W55</f>
        <v>372.75259041941609</v>
      </c>
    </row>
    <row r="54" spans="2:6" x14ac:dyDescent="0.25">
      <c r="B54" s="13">
        <f>'140NaClvs115KCl'!B56</f>
        <v>100</v>
      </c>
      <c r="C54" s="19">
        <f>'140NaClvs115KCl'!Q56</f>
        <v>1246.3184509277335</v>
      </c>
      <c r="D54" s="20">
        <f>'140NaClvs115KCl'!T56</f>
        <v>433.88577727832933</v>
      </c>
      <c r="E54" s="19">
        <f>'140NaClvs115 KCl+0.5Glu'!T56</f>
        <v>1175.6194908142077</v>
      </c>
      <c r="F54" s="20">
        <f>'140NaClvs115 KCl+0.5Glu'!W56</f>
        <v>419.48592436499268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140NaClvs115KCl</vt:lpstr>
      <vt:lpstr>140NaClvs115 KCl+0.5Glu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2021-09-22T14:34:23Z</dcterms:modified>
</cp:coreProperties>
</file>