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EAAT2 variants\data repository\"/>
    </mc:Choice>
  </mc:AlternateContent>
  <xr:revisionPtr revIDLastSave="0" documentId="8_{282E0A33-0B0D-4FB4-AA54-25D3D4FBFA97}" xr6:coauthVersionLast="47" xr6:coauthVersionMax="47" xr10:uidLastSave="{00000000-0000-0000-0000-000000000000}"/>
  <bookViews>
    <workbookView xWindow="29655" yWindow="255" windowWidth="20235" windowHeight="14940" xr2:uid="{5A013A32-2200-4A9E-9CEE-FBC2077A8CFF}"/>
  </bookViews>
  <sheets>
    <sheet name="L85P 140 NaCl vs 115 KCl" sheetId="1" r:id="rId1"/>
    <sheet name="G82R 140 NaCl vs 115 KCl" sheetId="7" r:id="rId2"/>
    <sheet name="Summary" sheetId="9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9" l="1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5" i="9"/>
  <c r="AG42" i="7"/>
  <c r="AF42" i="7"/>
  <c r="AE42" i="7"/>
  <c r="AD42" i="7"/>
  <c r="AC42" i="7"/>
  <c r="AA42" i="7"/>
  <c r="Z42" i="7"/>
  <c r="Y42" i="7"/>
  <c r="X42" i="7"/>
  <c r="R42" i="7"/>
  <c r="Q42" i="7"/>
  <c r="P42" i="7"/>
  <c r="AG41" i="7"/>
  <c r="AF41" i="7"/>
  <c r="AE41" i="7"/>
  <c r="AD41" i="7"/>
  <c r="AC41" i="7"/>
  <c r="AA41" i="7"/>
  <c r="Z41" i="7"/>
  <c r="Y41" i="7"/>
  <c r="X41" i="7"/>
  <c r="R41" i="7"/>
  <c r="Q41" i="7"/>
  <c r="P41" i="7"/>
  <c r="AG40" i="7"/>
  <c r="AF40" i="7"/>
  <c r="AE40" i="7"/>
  <c r="AD40" i="7"/>
  <c r="AC40" i="7"/>
  <c r="AA40" i="7"/>
  <c r="Z40" i="7"/>
  <c r="Y40" i="7"/>
  <c r="X40" i="7"/>
  <c r="R40" i="7"/>
  <c r="Q40" i="7"/>
  <c r="P40" i="7"/>
  <c r="AG39" i="7"/>
  <c r="AF39" i="7"/>
  <c r="AE39" i="7"/>
  <c r="AD39" i="7"/>
  <c r="AC39" i="7"/>
  <c r="AA39" i="7"/>
  <c r="Z39" i="7"/>
  <c r="Y39" i="7"/>
  <c r="X39" i="7"/>
  <c r="R39" i="7"/>
  <c r="Q39" i="7"/>
  <c r="P39" i="7"/>
  <c r="AG38" i="7"/>
  <c r="AF38" i="7"/>
  <c r="AE38" i="7"/>
  <c r="AD38" i="7"/>
  <c r="AC38" i="7"/>
  <c r="AA38" i="7"/>
  <c r="Z38" i="7"/>
  <c r="Y38" i="7"/>
  <c r="X38" i="7"/>
  <c r="R38" i="7"/>
  <c r="Q38" i="7"/>
  <c r="P38" i="7"/>
  <c r="AG37" i="7"/>
  <c r="AF37" i="7"/>
  <c r="AE37" i="7"/>
  <c r="AD37" i="7"/>
  <c r="AC37" i="7"/>
  <c r="AA37" i="7"/>
  <c r="Z37" i="7"/>
  <c r="Y37" i="7"/>
  <c r="X37" i="7"/>
  <c r="R37" i="7"/>
  <c r="Q37" i="7"/>
  <c r="P37" i="7"/>
  <c r="AG36" i="7"/>
  <c r="AF36" i="7"/>
  <c r="AE36" i="7"/>
  <c r="AD36" i="7"/>
  <c r="AC36" i="7"/>
  <c r="AA36" i="7"/>
  <c r="Z36" i="7"/>
  <c r="Y36" i="7"/>
  <c r="X36" i="7"/>
  <c r="R36" i="7"/>
  <c r="Q36" i="7"/>
  <c r="P36" i="7"/>
  <c r="AG35" i="7"/>
  <c r="AF35" i="7"/>
  <c r="AE35" i="7"/>
  <c r="AD35" i="7"/>
  <c r="AC35" i="7"/>
  <c r="AA35" i="7"/>
  <c r="Z35" i="7"/>
  <c r="Y35" i="7"/>
  <c r="X35" i="7"/>
  <c r="R35" i="7"/>
  <c r="Q35" i="7"/>
  <c r="P35" i="7"/>
  <c r="AG34" i="7"/>
  <c r="AF34" i="7"/>
  <c r="AE34" i="7"/>
  <c r="AD34" i="7"/>
  <c r="AC34" i="7"/>
  <c r="AA34" i="7"/>
  <c r="Z34" i="7"/>
  <c r="Y34" i="7"/>
  <c r="X34" i="7"/>
  <c r="R34" i="7"/>
  <c r="Q34" i="7"/>
  <c r="P34" i="7"/>
  <c r="AG33" i="7"/>
  <c r="AF33" i="7"/>
  <c r="AE33" i="7"/>
  <c r="AD33" i="7"/>
  <c r="AC33" i="7"/>
  <c r="AA33" i="7"/>
  <c r="Z33" i="7"/>
  <c r="Y33" i="7"/>
  <c r="X33" i="7"/>
  <c r="R33" i="7"/>
  <c r="Q33" i="7"/>
  <c r="P33" i="7"/>
  <c r="AG32" i="7"/>
  <c r="AF32" i="7"/>
  <c r="AE32" i="7"/>
  <c r="AD32" i="7"/>
  <c r="AC32" i="7"/>
  <c r="AA32" i="7"/>
  <c r="Z32" i="7"/>
  <c r="Y32" i="7"/>
  <c r="X32" i="7"/>
  <c r="R32" i="7"/>
  <c r="Q32" i="7"/>
  <c r="P32" i="7"/>
  <c r="AG31" i="7"/>
  <c r="AF31" i="7"/>
  <c r="AE31" i="7"/>
  <c r="AD31" i="7"/>
  <c r="AC31" i="7"/>
  <c r="AA31" i="7"/>
  <c r="Z31" i="7"/>
  <c r="Y31" i="7"/>
  <c r="X31" i="7"/>
  <c r="R31" i="7"/>
  <c r="Q31" i="7"/>
  <c r="P31" i="7"/>
  <c r="AG30" i="7"/>
  <c r="AF30" i="7"/>
  <c r="AE30" i="7"/>
  <c r="AD30" i="7"/>
  <c r="AC30" i="7"/>
  <c r="AA30" i="7"/>
  <c r="Z30" i="7"/>
  <c r="Y30" i="7"/>
  <c r="X30" i="7"/>
  <c r="R30" i="7"/>
  <c r="Q30" i="7"/>
  <c r="P30" i="7"/>
  <c r="AG29" i="7"/>
  <c r="AF29" i="7"/>
  <c r="AE29" i="7"/>
  <c r="AD29" i="7"/>
  <c r="AC29" i="7"/>
  <c r="AA29" i="7"/>
  <c r="Z29" i="7"/>
  <c r="Y29" i="7"/>
  <c r="X29" i="7"/>
  <c r="R29" i="7"/>
  <c r="Q29" i="7"/>
  <c r="P29" i="7"/>
  <c r="AG28" i="7"/>
  <c r="AF28" i="7"/>
  <c r="AE28" i="7"/>
  <c r="AD28" i="7"/>
  <c r="AC28" i="7"/>
  <c r="AA28" i="7"/>
  <c r="Z28" i="7"/>
  <c r="Y28" i="7"/>
  <c r="X28" i="7"/>
  <c r="R28" i="7"/>
  <c r="Q28" i="7"/>
  <c r="P28" i="7"/>
  <c r="AG27" i="7"/>
  <c r="AF27" i="7"/>
  <c r="AE27" i="7"/>
  <c r="AD27" i="7"/>
  <c r="AC27" i="7"/>
  <c r="AA27" i="7"/>
  <c r="Z27" i="7"/>
  <c r="Y27" i="7"/>
  <c r="X27" i="7"/>
  <c r="R27" i="7"/>
  <c r="Q27" i="7"/>
  <c r="P27" i="7"/>
  <c r="B27" i="7"/>
  <c r="V27" i="7" s="1"/>
  <c r="AG26" i="7"/>
  <c r="AF26" i="7"/>
  <c r="AE26" i="7"/>
  <c r="AD26" i="7"/>
  <c r="AC26" i="7"/>
  <c r="AA26" i="7"/>
  <c r="Z26" i="7"/>
  <c r="Y26" i="7"/>
  <c r="X26" i="7"/>
  <c r="V26" i="7"/>
  <c r="R26" i="7"/>
  <c r="T26" i="7" s="1"/>
  <c r="Q26" i="7"/>
  <c r="P26" i="7"/>
  <c r="AG24" i="7"/>
  <c r="AF24" i="7"/>
  <c r="AE24" i="7"/>
  <c r="AD24" i="7"/>
  <c r="AC24" i="7"/>
  <c r="AB24" i="7"/>
  <c r="AA24" i="7"/>
  <c r="Z24" i="7"/>
  <c r="Y24" i="7"/>
  <c r="X24" i="7"/>
  <c r="W24" i="7"/>
  <c r="AG40" i="1"/>
  <c r="AF40" i="1"/>
  <c r="AE40" i="1"/>
  <c r="AD40" i="1"/>
  <c r="AC40" i="1"/>
  <c r="AB40" i="1"/>
  <c r="AA40" i="1"/>
  <c r="Z40" i="1"/>
  <c r="Y40" i="1"/>
  <c r="X40" i="1"/>
  <c r="W40" i="1"/>
  <c r="AJ40" i="1" s="1"/>
  <c r="R40" i="1"/>
  <c r="T40" i="1" s="1"/>
  <c r="Q40" i="1"/>
  <c r="P40" i="1"/>
  <c r="AG39" i="1"/>
  <c r="AF39" i="1"/>
  <c r="AE39" i="1"/>
  <c r="AD39" i="1"/>
  <c r="AC39" i="1"/>
  <c r="AB39" i="1"/>
  <c r="AA39" i="1"/>
  <c r="Z39" i="1"/>
  <c r="AJ39" i="1" s="1"/>
  <c r="Y39" i="1"/>
  <c r="X39" i="1"/>
  <c r="W39" i="1"/>
  <c r="AK39" i="1" s="1"/>
  <c r="R39" i="1"/>
  <c r="T39" i="1" s="1"/>
  <c r="Q39" i="1"/>
  <c r="P39" i="1"/>
  <c r="AG38" i="1"/>
  <c r="AF38" i="1"/>
  <c r="AE38" i="1"/>
  <c r="AD38" i="1"/>
  <c r="AC38" i="1"/>
  <c r="AB38" i="1"/>
  <c r="AA38" i="1"/>
  <c r="Z38" i="1"/>
  <c r="Y38" i="1"/>
  <c r="AJ38" i="1" s="1"/>
  <c r="X38" i="1"/>
  <c r="W38" i="1"/>
  <c r="AL38" i="1" s="1"/>
  <c r="T38" i="1"/>
  <c r="R38" i="1"/>
  <c r="S38" i="1" s="1"/>
  <c r="Q38" i="1"/>
  <c r="P38" i="1"/>
  <c r="AG37" i="1"/>
  <c r="AF37" i="1"/>
  <c r="AE37" i="1"/>
  <c r="AD37" i="1"/>
  <c r="AC37" i="1"/>
  <c r="AB37" i="1"/>
  <c r="AA37" i="1"/>
  <c r="Z37" i="1"/>
  <c r="Y37" i="1"/>
  <c r="X37" i="1"/>
  <c r="AJ37" i="1" s="1"/>
  <c r="W37" i="1"/>
  <c r="AK37" i="1" s="1"/>
  <c r="T37" i="1"/>
  <c r="S37" i="1"/>
  <c r="R37" i="1"/>
  <c r="Q37" i="1"/>
  <c r="P37" i="1"/>
  <c r="AG36" i="1"/>
  <c r="AF36" i="1"/>
  <c r="AE36" i="1"/>
  <c r="AD36" i="1"/>
  <c r="AC36" i="1"/>
  <c r="AB36" i="1"/>
  <c r="AA36" i="1"/>
  <c r="Z36" i="1"/>
  <c r="Y36" i="1"/>
  <c r="X36" i="1"/>
  <c r="W36" i="1"/>
  <c r="AJ36" i="1" s="1"/>
  <c r="R36" i="1"/>
  <c r="S36" i="1" s="1"/>
  <c r="Q36" i="1"/>
  <c r="P36" i="1"/>
  <c r="AG35" i="1"/>
  <c r="AF35" i="1"/>
  <c r="AE35" i="1"/>
  <c r="AD35" i="1"/>
  <c r="AC35" i="1"/>
  <c r="AB35" i="1"/>
  <c r="AA35" i="1"/>
  <c r="Z35" i="1"/>
  <c r="AJ35" i="1" s="1"/>
  <c r="Y35" i="1"/>
  <c r="X35" i="1"/>
  <c r="W35" i="1"/>
  <c r="AK35" i="1" s="1"/>
  <c r="R35" i="1"/>
  <c r="T35" i="1" s="1"/>
  <c r="Q35" i="1"/>
  <c r="P35" i="1"/>
  <c r="AG34" i="1"/>
  <c r="AF34" i="1"/>
  <c r="AE34" i="1"/>
  <c r="AD34" i="1"/>
  <c r="AC34" i="1"/>
  <c r="AB34" i="1"/>
  <c r="AA34" i="1"/>
  <c r="Z34" i="1"/>
  <c r="Y34" i="1"/>
  <c r="AJ34" i="1" s="1"/>
  <c r="X34" i="1"/>
  <c r="W34" i="1"/>
  <c r="AL34" i="1" s="1"/>
  <c r="T34" i="1"/>
  <c r="R34" i="1"/>
  <c r="S34" i="1" s="1"/>
  <c r="Q34" i="1"/>
  <c r="P34" i="1"/>
  <c r="AG33" i="1"/>
  <c r="AF33" i="1"/>
  <c r="AE33" i="1"/>
  <c r="AD33" i="1"/>
  <c r="AC33" i="1"/>
  <c r="AB33" i="1"/>
  <c r="AA33" i="1"/>
  <c r="Z33" i="1"/>
  <c r="Y33" i="1"/>
  <c r="X33" i="1"/>
  <c r="AL33" i="1" s="1"/>
  <c r="W33" i="1"/>
  <c r="AK33" i="1" s="1"/>
  <c r="T33" i="1"/>
  <c r="S33" i="1"/>
  <c r="R33" i="1"/>
  <c r="Q33" i="1"/>
  <c r="P33" i="1"/>
  <c r="AG32" i="1"/>
  <c r="AF32" i="1"/>
  <c r="AE32" i="1"/>
  <c r="AD32" i="1"/>
  <c r="AC32" i="1"/>
  <c r="AB32" i="1"/>
  <c r="AA32" i="1"/>
  <c r="Z32" i="1"/>
  <c r="Y32" i="1"/>
  <c r="X32" i="1"/>
  <c r="W32" i="1"/>
  <c r="AJ32" i="1" s="1"/>
  <c r="R32" i="1"/>
  <c r="S32" i="1" s="1"/>
  <c r="Q32" i="1"/>
  <c r="P32" i="1"/>
  <c r="AG31" i="1"/>
  <c r="AF31" i="1"/>
  <c r="AE31" i="1"/>
  <c r="AD31" i="1"/>
  <c r="AC31" i="1"/>
  <c r="AB31" i="1"/>
  <c r="AA31" i="1"/>
  <c r="Z31" i="1"/>
  <c r="AJ31" i="1" s="1"/>
  <c r="Y31" i="1"/>
  <c r="X31" i="1"/>
  <c r="W31" i="1"/>
  <c r="AK31" i="1" s="1"/>
  <c r="R31" i="1"/>
  <c r="T31" i="1" s="1"/>
  <c r="Q31" i="1"/>
  <c r="P31" i="1"/>
  <c r="AG30" i="1"/>
  <c r="AF30" i="1"/>
  <c r="AE30" i="1"/>
  <c r="AD30" i="1"/>
  <c r="AC30" i="1"/>
  <c r="AB30" i="1"/>
  <c r="AA30" i="1"/>
  <c r="Z30" i="1"/>
  <c r="Y30" i="1"/>
  <c r="AJ30" i="1" s="1"/>
  <c r="X30" i="1"/>
  <c r="W30" i="1"/>
  <c r="AL30" i="1" s="1"/>
  <c r="T30" i="1"/>
  <c r="R30" i="1"/>
  <c r="S30" i="1" s="1"/>
  <c r="Q30" i="1"/>
  <c r="P30" i="1"/>
  <c r="AG29" i="1"/>
  <c r="AF29" i="1"/>
  <c r="AE29" i="1"/>
  <c r="AD29" i="1"/>
  <c r="AC29" i="1"/>
  <c r="AB29" i="1"/>
  <c r="AA29" i="1"/>
  <c r="Z29" i="1"/>
  <c r="Y29" i="1"/>
  <c r="X29" i="1"/>
  <c r="AL29" i="1" s="1"/>
  <c r="W29" i="1"/>
  <c r="AK29" i="1" s="1"/>
  <c r="T29" i="1"/>
  <c r="S29" i="1"/>
  <c r="R29" i="1"/>
  <c r="Q29" i="1"/>
  <c r="P29" i="1"/>
  <c r="AG28" i="1"/>
  <c r="AF28" i="1"/>
  <c r="AE28" i="1"/>
  <c r="AD28" i="1"/>
  <c r="AC28" i="1"/>
  <c r="AB28" i="1"/>
  <c r="AA28" i="1"/>
  <c r="Z28" i="1"/>
  <c r="Y28" i="1"/>
  <c r="X28" i="1"/>
  <c r="W28" i="1"/>
  <c r="AJ28" i="1" s="1"/>
  <c r="R28" i="1"/>
  <c r="T28" i="1" s="1"/>
  <c r="Q28" i="1"/>
  <c r="P28" i="1"/>
  <c r="AG27" i="1"/>
  <c r="AF27" i="1"/>
  <c r="AE27" i="1"/>
  <c r="AD27" i="1"/>
  <c r="AC27" i="1"/>
  <c r="AB27" i="1"/>
  <c r="AA27" i="1"/>
  <c r="Z27" i="1"/>
  <c r="AJ27" i="1" s="1"/>
  <c r="Y27" i="1"/>
  <c r="X27" i="1"/>
  <c r="W27" i="1"/>
  <c r="AL27" i="1" s="1"/>
  <c r="R27" i="1"/>
  <c r="T27" i="1" s="1"/>
  <c r="Q27" i="1"/>
  <c r="P27" i="1"/>
  <c r="AG26" i="1"/>
  <c r="AF26" i="1"/>
  <c r="AE26" i="1"/>
  <c r="AD26" i="1"/>
  <c r="AC26" i="1"/>
  <c r="AB26" i="1"/>
  <c r="AA26" i="1"/>
  <c r="Z26" i="1"/>
  <c r="Y26" i="1"/>
  <c r="AJ26" i="1" s="1"/>
  <c r="X26" i="1"/>
  <c r="W26" i="1"/>
  <c r="AL26" i="1" s="1"/>
  <c r="T26" i="1"/>
  <c r="R26" i="1"/>
  <c r="S26" i="1" s="1"/>
  <c r="Q26" i="1"/>
  <c r="P26" i="1"/>
  <c r="AG25" i="1"/>
  <c r="AF25" i="1"/>
  <c r="AE25" i="1"/>
  <c r="AD25" i="1"/>
  <c r="AC25" i="1"/>
  <c r="AB25" i="1"/>
  <c r="AA25" i="1"/>
  <c r="Z25" i="1"/>
  <c r="Y25" i="1"/>
  <c r="X25" i="1"/>
  <c r="AL25" i="1" s="1"/>
  <c r="W25" i="1"/>
  <c r="AK25" i="1" s="1"/>
  <c r="T25" i="1"/>
  <c r="S25" i="1"/>
  <c r="R25" i="1"/>
  <c r="Q25" i="1"/>
  <c r="P25" i="1"/>
  <c r="B25" i="1"/>
  <c r="B26" i="1" s="1"/>
  <c r="AG24" i="1"/>
  <c r="AF24" i="1"/>
  <c r="AE24" i="1"/>
  <c r="AD24" i="1"/>
  <c r="AC24" i="1"/>
  <c r="AB24" i="1"/>
  <c r="AA24" i="1"/>
  <c r="Z24" i="1"/>
  <c r="Y24" i="1"/>
  <c r="X24" i="1"/>
  <c r="W24" i="1"/>
  <c r="AJ24" i="1" s="1"/>
  <c r="V24" i="1"/>
  <c r="R24" i="1"/>
  <c r="T24" i="1" s="1"/>
  <c r="Q24" i="1"/>
  <c r="P24" i="1"/>
  <c r="AG23" i="1"/>
  <c r="AF23" i="1"/>
  <c r="AE23" i="1"/>
  <c r="AD23" i="1"/>
  <c r="AC23" i="1"/>
  <c r="AB23" i="1"/>
  <c r="AA23" i="1"/>
  <c r="Z23" i="1"/>
  <c r="Y23" i="1"/>
  <c r="X23" i="1"/>
  <c r="W23" i="1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5" i="7"/>
  <c r="X6" i="7"/>
  <c r="Y6" i="7"/>
  <c r="X7" i="7"/>
  <c r="Y7" i="7"/>
  <c r="X8" i="7"/>
  <c r="Y8" i="7"/>
  <c r="X9" i="7"/>
  <c r="Y9" i="7"/>
  <c r="X10" i="7"/>
  <c r="Y10" i="7"/>
  <c r="X11" i="7"/>
  <c r="Y11" i="7"/>
  <c r="X12" i="7"/>
  <c r="Y12" i="7"/>
  <c r="X13" i="7"/>
  <c r="Y13" i="7"/>
  <c r="X14" i="7"/>
  <c r="Y14" i="7"/>
  <c r="X15" i="7"/>
  <c r="Y15" i="7"/>
  <c r="X16" i="7"/>
  <c r="Y16" i="7"/>
  <c r="X17" i="7"/>
  <c r="Y17" i="7"/>
  <c r="X18" i="7"/>
  <c r="Y18" i="7"/>
  <c r="X19" i="7"/>
  <c r="Y19" i="7"/>
  <c r="X20" i="7"/>
  <c r="Y20" i="7"/>
  <c r="X21" i="7"/>
  <c r="Y21" i="7"/>
  <c r="X5" i="7"/>
  <c r="Y5" i="7"/>
  <c r="S39" i="7" l="1"/>
  <c r="S27" i="7"/>
  <c r="S26" i="7"/>
  <c r="T28" i="7"/>
  <c r="S29" i="7"/>
  <c r="S30" i="7"/>
  <c r="T34" i="7"/>
  <c r="AK34" i="7"/>
  <c r="AL31" i="7"/>
  <c r="AL32" i="7"/>
  <c r="AJ33" i="7"/>
  <c r="S34" i="7"/>
  <c r="T40" i="7"/>
  <c r="T41" i="7"/>
  <c r="S42" i="7"/>
  <c r="AJ30" i="7"/>
  <c r="T33" i="7"/>
  <c r="AJ38" i="7"/>
  <c r="AL41" i="7"/>
  <c r="AJ26" i="7"/>
  <c r="AL29" i="7"/>
  <c r="AJ35" i="7"/>
  <c r="AK26" i="7"/>
  <c r="AL27" i="7"/>
  <c r="AL28" i="7"/>
  <c r="AK30" i="7"/>
  <c r="AJ31" i="7"/>
  <c r="T35" i="7"/>
  <c r="AL39" i="7"/>
  <c r="AK41" i="7"/>
  <c r="T42" i="7"/>
  <c r="AJ27" i="7"/>
  <c r="T30" i="7"/>
  <c r="T31" i="7"/>
  <c r="AK33" i="7"/>
  <c r="AJ34" i="7"/>
  <c r="S35" i="7"/>
  <c r="T36" i="7"/>
  <c r="T37" i="7"/>
  <c r="AL37" i="7"/>
  <c r="S38" i="7"/>
  <c r="AK38" i="7"/>
  <c r="AJ39" i="7"/>
  <c r="AJ42" i="7"/>
  <c r="AJ29" i="7"/>
  <c r="AL40" i="7"/>
  <c r="AL26" i="7"/>
  <c r="AN26" i="7" s="1"/>
  <c r="T27" i="7"/>
  <c r="T29" i="7"/>
  <c r="AK29" i="7"/>
  <c r="AL30" i="7"/>
  <c r="S31" i="7"/>
  <c r="T32" i="7"/>
  <c r="S33" i="7"/>
  <c r="AL33" i="7"/>
  <c r="AN33" i="7" s="1"/>
  <c r="AL35" i="7"/>
  <c r="AL36" i="7"/>
  <c r="AK37" i="7"/>
  <c r="T38" i="7"/>
  <c r="T39" i="7"/>
  <c r="AK42" i="7"/>
  <c r="AN41" i="7"/>
  <c r="AM33" i="7"/>
  <c r="AK27" i="7"/>
  <c r="AM27" i="7" s="1"/>
  <c r="B28" i="7"/>
  <c r="S28" i="7"/>
  <c r="AJ28" i="7"/>
  <c r="AK31" i="7"/>
  <c r="S32" i="7"/>
  <c r="AJ32" i="7"/>
  <c r="AL34" i="7"/>
  <c r="AK35" i="7"/>
  <c r="AM35" i="7" s="1"/>
  <c r="S36" i="7"/>
  <c r="AJ36" i="7"/>
  <c r="AL38" i="7"/>
  <c r="AK39" i="7"/>
  <c r="S40" i="7"/>
  <c r="AJ40" i="7"/>
  <c r="AL42" i="7"/>
  <c r="AK28" i="7"/>
  <c r="AK32" i="7"/>
  <c r="AK36" i="7"/>
  <c r="S37" i="7"/>
  <c r="AJ37" i="7"/>
  <c r="AK40" i="7"/>
  <c r="S41" i="7"/>
  <c r="AJ41" i="7"/>
  <c r="AM33" i="1"/>
  <c r="AN33" i="1"/>
  <c r="AM29" i="1"/>
  <c r="AN29" i="1"/>
  <c r="AM25" i="1"/>
  <c r="AN25" i="1"/>
  <c r="AN34" i="1"/>
  <c r="AM34" i="1"/>
  <c r="V26" i="1"/>
  <c r="B27" i="1"/>
  <c r="AK24" i="1"/>
  <c r="AK28" i="1"/>
  <c r="AL37" i="1"/>
  <c r="AK40" i="1"/>
  <c r="S24" i="1"/>
  <c r="AL24" i="1"/>
  <c r="AK27" i="1"/>
  <c r="AM27" i="1" s="1"/>
  <c r="S28" i="1"/>
  <c r="AL28" i="1"/>
  <c r="AL32" i="1"/>
  <c r="S40" i="1"/>
  <c r="AL40" i="1"/>
  <c r="V25" i="1"/>
  <c r="AJ25" i="1"/>
  <c r="AK26" i="1"/>
  <c r="AN26" i="1" s="1"/>
  <c r="S27" i="1"/>
  <c r="AJ29" i="1"/>
  <c r="AK30" i="1"/>
  <c r="AN30" i="1" s="1"/>
  <c r="S31" i="1"/>
  <c r="AL31" i="1"/>
  <c r="T32" i="1"/>
  <c r="AJ33" i="1"/>
  <c r="AK34" i="1"/>
  <c r="S35" i="1"/>
  <c r="AL35" i="1"/>
  <c r="T36" i="1"/>
  <c r="AK38" i="1"/>
  <c r="AN38" i="1" s="1"/>
  <c r="S39" i="1"/>
  <c r="AL39" i="1"/>
  <c r="AK32" i="1"/>
  <c r="AK36" i="1"/>
  <c r="AL36" i="1"/>
  <c r="W3" i="1"/>
  <c r="V4" i="1"/>
  <c r="V5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V21" i="7" s="1"/>
  <c r="B5" i="1"/>
  <c r="V5" i="1" s="1"/>
  <c r="AG21" i="7"/>
  <c r="AF21" i="7"/>
  <c r="AE21" i="7"/>
  <c r="AD21" i="7"/>
  <c r="AC21" i="7"/>
  <c r="AA21" i="7"/>
  <c r="Z21" i="7"/>
  <c r="W21" i="7"/>
  <c r="R21" i="7"/>
  <c r="Q21" i="7"/>
  <c r="P21" i="7"/>
  <c r="AG20" i="7"/>
  <c r="AF20" i="7"/>
  <c r="AE20" i="7"/>
  <c r="AD20" i="7"/>
  <c r="AC20" i="7"/>
  <c r="AA20" i="7"/>
  <c r="Z20" i="7"/>
  <c r="W20" i="7"/>
  <c r="R20" i="7"/>
  <c r="Q20" i="7"/>
  <c r="P20" i="7"/>
  <c r="AG19" i="7"/>
  <c r="AF19" i="7"/>
  <c r="AE19" i="7"/>
  <c r="AD19" i="7"/>
  <c r="AC19" i="7"/>
  <c r="AA19" i="7"/>
  <c r="Z19" i="7"/>
  <c r="W19" i="7"/>
  <c r="R19" i="7"/>
  <c r="Q19" i="7"/>
  <c r="P19" i="7"/>
  <c r="AG18" i="7"/>
  <c r="AF18" i="7"/>
  <c r="AE18" i="7"/>
  <c r="AD18" i="7"/>
  <c r="AC18" i="7"/>
  <c r="AA18" i="7"/>
  <c r="Z18" i="7"/>
  <c r="W18" i="7"/>
  <c r="R18" i="7"/>
  <c r="Q18" i="7"/>
  <c r="P18" i="7"/>
  <c r="AG17" i="7"/>
  <c r="AF17" i="7"/>
  <c r="AE17" i="7"/>
  <c r="AD17" i="7"/>
  <c r="AC17" i="7"/>
  <c r="AA17" i="7"/>
  <c r="Z17" i="7"/>
  <c r="W17" i="7"/>
  <c r="R17" i="7"/>
  <c r="Q17" i="7"/>
  <c r="P17" i="7"/>
  <c r="AG16" i="7"/>
  <c r="AF16" i="7"/>
  <c r="AE16" i="7"/>
  <c r="AD16" i="7"/>
  <c r="AC16" i="7"/>
  <c r="AA16" i="7"/>
  <c r="Z16" i="7"/>
  <c r="W16" i="7"/>
  <c r="R16" i="7"/>
  <c r="Q16" i="7"/>
  <c r="P16" i="7"/>
  <c r="AG15" i="7"/>
  <c r="AF15" i="7"/>
  <c r="AE15" i="7"/>
  <c r="AD15" i="7"/>
  <c r="AC15" i="7"/>
  <c r="AA15" i="7"/>
  <c r="Z15" i="7"/>
  <c r="W15" i="7"/>
  <c r="R15" i="7"/>
  <c r="Q15" i="7"/>
  <c r="P15" i="7"/>
  <c r="AG14" i="7"/>
  <c r="AF14" i="7"/>
  <c r="AE14" i="7"/>
  <c r="AD14" i="7"/>
  <c r="AC14" i="7"/>
  <c r="AA14" i="7"/>
  <c r="Z14" i="7"/>
  <c r="W14" i="7"/>
  <c r="R14" i="7"/>
  <c r="Q14" i="7"/>
  <c r="P14" i="7"/>
  <c r="AG13" i="7"/>
  <c r="AF13" i="7"/>
  <c r="AE13" i="7"/>
  <c r="AD13" i="7"/>
  <c r="AC13" i="7"/>
  <c r="AA13" i="7"/>
  <c r="Z13" i="7"/>
  <c r="W13" i="7"/>
  <c r="R13" i="7"/>
  <c r="Q13" i="7"/>
  <c r="P13" i="7"/>
  <c r="AG12" i="7"/>
  <c r="AF12" i="7"/>
  <c r="AE12" i="7"/>
  <c r="AD12" i="7"/>
  <c r="AC12" i="7"/>
  <c r="AA12" i="7"/>
  <c r="Z12" i="7"/>
  <c r="W12" i="7"/>
  <c r="R12" i="7"/>
  <c r="Q12" i="7"/>
  <c r="P12" i="7"/>
  <c r="AG11" i="7"/>
  <c r="AF11" i="7"/>
  <c r="AE11" i="7"/>
  <c r="AD11" i="7"/>
  <c r="AC11" i="7"/>
  <c r="AA11" i="7"/>
  <c r="Z11" i="7"/>
  <c r="W11" i="7"/>
  <c r="R11" i="7"/>
  <c r="Q11" i="7"/>
  <c r="P11" i="7"/>
  <c r="AG10" i="7"/>
  <c r="AF10" i="7"/>
  <c r="AE10" i="7"/>
  <c r="AD10" i="7"/>
  <c r="AC10" i="7"/>
  <c r="AA10" i="7"/>
  <c r="Z10" i="7"/>
  <c r="W10" i="7"/>
  <c r="R10" i="7"/>
  <c r="Q10" i="7"/>
  <c r="P10" i="7"/>
  <c r="AG9" i="7"/>
  <c r="AF9" i="7"/>
  <c r="AE9" i="7"/>
  <c r="AD9" i="7"/>
  <c r="AC9" i="7"/>
  <c r="AA9" i="7"/>
  <c r="Z9" i="7"/>
  <c r="W9" i="7"/>
  <c r="R9" i="7"/>
  <c r="Q9" i="7"/>
  <c r="P9" i="7"/>
  <c r="AG8" i="7"/>
  <c r="AF8" i="7"/>
  <c r="AE8" i="7"/>
  <c r="AD8" i="7"/>
  <c r="AC8" i="7"/>
  <c r="AA8" i="7"/>
  <c r="Z8" i="7"/>
  <c r="W8" i="7"/>
  <c r="R8" i="7"/>
  <c r="Q8" i="7"/>
  <c r="P8" i="7"/>
  <c r="AG7" i="7"/>
  <c r="AF7" i="7"/>
  <c r="AE7" i="7"/>
  <c r="AD7" i="7"/>
  <c r="AC7" i="7"/>
  <c r="AA7" i="7"/>
  <c r="Z7" i="7"/>
  <c r="W7" i="7"/>
  <c r="R7" i="7"/>
  <c r="Q7" i="7"/>
  <c r="P7" i="7"/>
  <c r="AG6" i="7"/>
  <c r="AF6" i="7"/>
  <c r="AE6" i="7"/>
  <c r="AD6" i="7"/>
  <c r="AC6" i="7"/>
  <c r="AA6" i="7"/>
  <c r="Z6" i="7"/>
  <c r="W6" i="7"/>
  <c r="R6" i="7"/>
  <c r="Q6" i="7"/>
  <c r="P6" i="7"/>
  <c r="AG5" i="7"/>
  <c r="AF5" i="7"/>
  <c r="AE5" i="7"/>
  <c r="AD5" i="7"/>
  <c r="AC5" i="7"/>
  <c r="AA5" i="7"/>
  <c r="Z5" i="7"/>
  <c r="W5" i="7"/>
  <c r="R5" i="7"/>
  <c r="Q5" i="7"/>
  <c r="P5" i="7"/>
  <c r="AN36" i="7" l="1"/>
  <c r="AN29" i="7"/>
  <c r="AN37" i="7"/>
  <c r="AM40" i="7"/>
  <c r="AN28" i="7"/>
  <c r="AM39" i="7"/>
  <c r="AM31" i="7"/>
  <c r="AM32" i="7"/>
  <c r="AN30" i="7"/>
  <c r="AN40" i="7"/>
  <c r="AM41" i="7"/>
  <c r="AM30" i="7"/>
  <c r="AM26" i="7"/>
  <c r="AN31" i="7"/>
  <c r="AM29" i="7"/>
  <c r="AM28" i="7"/>
  <c r="AN35" i="7"/>
  <c r="AJ16" i="7"/>
  <c r="AM37" i="7"/>
  <c r="AN38" i="7"/>
  <c r="AM38" i="7"/>
  <c r="V28" i="7"/>
  <c r="B29" i="7"/>
  <c r="AM36" i="7"/>
  <c r="AN39" i="7"/>
  <c r="AN27" i="7"/>
  <c r="AN32" i="7"/>
  <c r="AN42" i="7"/>
  <c r="AM42" i="7"/>
  <c r="AN34" i="7"/>
  <c r="AM34" i="7"/>
  <c r="AN32" i="1"/>
  <c r="AM32" i="1"/>
  <c r="AM39" i="1"/>
  <c r="AN39" i="1"/>
  <c r="AN28" i="1"/>
  <c r="AM28" i="1"/>
  <c r="AN36" i="1"/>
  <c r="AM36" i="1"/>
  <c r="AM31" i="1"/>
  <c r="AN31" i="1"/>
  <c r="AN40" i="1"/>
  <c r="AM40" i="1"/>
  <c r="AM30" i="1"/>
  <c r="AM26" i="1"/>
  <c r="AN27" i="1"/>
  <c r="AM38" i="1"/>
  <c r="AN24" i="1"/>
  <c r="AM24" i="1"/>
  <c r="B28" i="1"/>
  <c r="V27" i="1"/>
  <c r="AM35" i="1"/>
  <c r="AN35" i="1"/>
  <c r="AN37" i="1"/>
  <c r="AM37" i="1"/>
  <c r="AL6" i="7"/>
  <c r="AL8" i="7"/>
  <c r="AJ10" i="7"/>
  <c r="AJ12" i="7"/>
  <c r="AL14" i="7"/>
  <c r="S19" i="7"/>
  <c r="AK19" i="7"/>
  <c r="S16" i="7"/>
  <c r="T13" i="7"/>
  <c r="AJ5" i="7"/>
  <c r="V12" i="7"/>
  <c r="T7" i="7"/>
  <c r="S9" i="7"/>
  <c r="S11" i="7"/>
  <c r="AJ18" i="7"/>
  <c r="V19" i="7"/>
  <c r="V15" i="7"/>
  <c r="V11" i="7"/>
  <c r="V7" i="7"/>
  <c r="V20" i="7"/>
  <c r="V16" i="7"/>
  <c r="V8" i="7"/>
  <c r="T6" i="7"/>
  <c r="AJ6" i="7"/>
  <c r="AL7" i="7"/>
  <c r="AJ20" i="7"/>
  <c r="V18" i="7"/>
  <c r="V14" i="7"/>
  <c r="V10" i="7"/>
  <c r="V6" i="7"/>
  <c r="V17" i="7"/>
  <c r="V13" i="7"/>
  <c r="V9" i="7"/>
  <c r="AK9" i="7"/>
  <c r="AK11" i="7"/>
  <c r="S15" i="7"/>
  <c r="AK17" i="7"/>
  <c r="S6" i="7"/>
  <c r="AJ14" i="7"/>
  <c r="S17" i="7"/>
  <c r="T21" i="7"/>
  <c r="B6" i="1"/>
  <c r="AK16" i="7"/>
  <c r="AL12" i="7"/>
  <c r="AL20" i="7"/>
  <c r="AL10" i="7"/>
  <c r="AL18" i="7"/>
  <c r="T8" i="7"/>
  <c r="S14" i="7"/>
  <c r="AL16" i="7"/>
  <c r="S7" i="7"/>
  <c r="AK8" i="7"/>
  <c r="T14" i="7"/>
  <c r="T5" i="7"/>
  <c r="T9" i="7"/>
  <c r="S10" i="7"/>
  <c r="T11" i="7"/>
  <c r="S12" i="7"/>
  <c r="AK15" i="7"/>
  <c r="T17" i="7"/>
  <c r="S18" i="7"/>
  <c r="S20" i="7"/>
  <c r="AL13" i="7"/>
  <c r="AJ13" i="7"/>
  <c r="AL5" i="7"/>
  <c r="AK6" i="7"/>
  <c r="AJ7" i="7"/>
  <c r="S8" i="7"/>
  <c r="AJ11" i="7"/>
  <c r="AL11" i="7"/>
  <c r="T12" i="7"/>
  <c r="AK14" i="7"/>
  <c r="T15" i="7"/>
  <c r="AJ19" i="7"/>
  <c r="AL19" i="7"/>
  <c r="T20" i="7"/>
  <c r="AK5" i="7"/>
  <c r="AL21" i="7"/>
  <c r="AJ21" i="7"/>
  <c r="S5" i="7"/>
  <c r="AK7" i="7"/>
  <c r="AJ8" i="7"/>
  <c r="AL9" i="7"/>
  <c r="AJ9" i="7"/>
  <c r="T10" i="7"/>
  <c r="AK12" i="7"/>
  <c r="AL17" i="7"/>
  <c r="AJ17" i="7"/>
  <c r="T18" i="7"/>
  <c r="AK20" i="7"/>
  <c r="AK10" i="7"/>
  <c r="S13" i="7"/>
  <c r="AK13" i="7"/>
  <c r="AJ15" i="7"/>
  <c r="AL15" i="7"/>
  <c r="T16" i="7"/>
  <c r="AK18" i="7"/>
  <c r="T19" i="7"/>
  <c r="S21" i="7"/>
  <c r="AK21" i="7"/>
  <c r="AN14" i="7" l="1"/>
  <c r="AM6" i="7"/>
  <c r="AN8" i="7"/>
  <c r="B30" i="7"/>
  <c r="V29" i="7"/>
  <c r="V28" i="1"/>
  <c r="B29" i="1"/>
  <c r="AM7" i="7"/>
  <c r="AM12" i="7"/>
  <c r="AM20" i="7"/>
  <c r="AM8" i="7"/>
  <c r="AM16" i="7"/>
  <c r="AN18" i="7"/>
  <c r="AN16" i="7"/>
  <c r="AN10" i="7"/>
  <c r="AM10" i="7"/>
  <c r="AN20" i="7"/>
  <c r="AN7" i="7"/>
  <c r="V6" i="1"/>
  <c r="B7" i="1"/>
  <c r="AM18" i="7"/>
  <c r="AM14" i="7"/>
  <c r="AN5" i="7"/>
  <c r="AM5" i="7"/>
  <c r="AN21" i="7"/>
  <c r="AM21" i="7"/>
  <c r="AN13" i="7"/>
  <c r="AM13" i="7"/>
  <c r="AN6" i="7"/>
  <c r="AN19" i="7"/>
  <c r="AM19" i="7"/>
  <c r="AN17" i="7"/>
  <c r="AM17" i="7"/>
  <c r="AN15" i="7"/>
  <c r="AM15" i="7"/>
  <c r="AN12" i="7"/>
  <c r="AN9" i="7"/>
  <c r="AM9" i="7"/>
  <c r="AN11" i="7"/>
  <c r="AM11" i="7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4" i="1"/>
  <c r="B31" i="7" l="1"/>
  <c r="V30" i="7"/>
  <c r="B30" i="1"/>
  <c r="V29" i="1"/>
  <c r="B8" i="1"/>
  <c r="V7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D4" i="1"/>
  <c r="AC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4" i="1"/>
  <c r="V31" i="7" l="1"/>
  <c r="B32" i="7"/>
  <c r="B31" i="1"/>
  <c r="V30" i="1"/>
  <c r="B9" i="1"/>
  <c r="V8" i="1"/>
  <c r="AJ5" i="1"/>
  <c r="AK6" i="1"/>
  <c r="AL7" i="1"/>
  <c r="AL8" i="1"/>
  <c r="AJ9" i="1"/>
  <c r="AK10" i="1"/>
  <c r="AL11" i="1"/>
  <c r="AL12" i="1"/>
  <c r="AJ13" i="1"/>
  <c r="AK14" i="1"/>
  <c r="AL15" i="1"/>
  <c r="AL16" i="1"/>
  <c r="AJ17" i="1"/>
  <c r="AK18" i="1"/>
  <c r="AL19" i="1"/>
  <c r="AL20" i="1"/>
  <c r="AK20" i="1"/>
  <c r="AJ20" i="1"/>
  <c r="AJ19" i="1"/>
  <c r="AL18" i="1"/>
  <c r="AL17" i="1"/>
  <c r="AK17" i="1"/>
  <c r="AK16" i="1"/>
  <c r="AJ16" i="1"/>
  <c r="AJ15" i="1"/>
  <c r="AL14" i="1"/>
  <c r="AN14" i="1" s="1"/>
  <c r="AL13" i="1"/>
  <c r="AK13" i="1"/>
  <c r="AK12" i="1"/>
  <c r="AJ12" i="1"/>
  <c r="AJ11" i="1"/>
  <c r="AL10" i="1"/>
  <c r="AL9" i="1"/>
  <c r="AK9" i="1"/>
  <c r="AK8" i="1"/>
  <c r="AJ8" i="1"/>
  <c r="AJ7" i="1"/>
  <c r="AL6" i="1"/>
  <c r="AN6" i="1" s="1"/>
  <c r="AL5" i="1"/>
  <c r="AK5" i="1"/>
  <c r="V32" i="7" l="1"/>
  <c r="B33" i="7"/>
  <c r="B32" i="1"/>
  <c r="V31" i="1"/>
  <c r="AN17" i="1"/>
  <c r="AN9" i="1"/>
  <c r="AN10" i="1"/>
  <c r="AN18" i="1"/>
  <c r="AN16" i="1"/>
  <c r="AN8" i="1"/>
  <c r="B10" i="1"/>
  <c r="V9" i="1"/>
  <c r="AN20" i="1"/>
  <c r="AN5" i="1"/>
  <c r="AN13" i="1"/>
  <c r="AN12" i="1"/>
  <c r="AM20" i="1"/>
  <c r="AM12" i="1"/>
  <c r="AM5" i="1"/>
  <c r="AM13" i="1"/>
  <c r="AM9" i="1"/>
  <c r="AM17" i="1"/>
  <c r="AM16" i="1"/>
  <c r="AM8" i="1"/>
  <c r="AJ6" i="1"/>
  <c r="AK7" i="1"/>
  <c r="AM7" i="1" s="1"/>
  <c r="AJ10" i="1"/>
  <c r="AK11" i="1"/>
  <c r="AM11" i="1" s="1"/>
  <c r="AJ14" i="1"/>
  <c r="AK15" i="1"/>
  <c r="AM15" i="1" s="1"/>
  <c r="AJ18" i="1"/>
  <c r="AK19" i="1"/>
  <c r="AM19" i="1" s="1"/>
  <c r="AM6" i="1"/>
  <c r="AM10" i="1"/>
  <c r="AM14" i="1"/>
  <c r="AM18" i="1"/>
  <c r="AK4" i="1"/>
  <c r="AJ4" i="1"/>
  <c r="AL4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B34" i="7" l="1"/>
  <c r="V33" i="7"/>
  <c r="V32" i="1"/>
  <c r="B33" i="1"/>
  <c r="B11" i="1"/>
  <c r="V10" i="1"/>
  <c r="T7" i="1"/>
  <c r="T11" i="1"/>
  <c r="T15" i="1"/>
  <c r="T19" i="1"/>
  <c r="T6" i="1"/>
  <c r="T10" i="1"/>
  <c r="T14" i="1"/>
  <c r="T18" i="1"/>
  <c r="AN15" i="1"/>
  <c r="T9" i="1"/>
  <c r="T13" i="1"/>
  <c r="T17" i="1"/>
  <c r="AN19" i="1"/>
  <c r="T5" i="1"/>
  <c r="T4" i="1"/>
  <c r="T8" i="1"/>
  <c r="T12" i="1"/>
  <c r="T16" i="1"/>
  <c r="T20" i="1"/>
  <c r="AN7" i="1"/>
  <c r="AN4" i="1"/>
  <c r="AN11" i="1"/>
  <c r="S7" i="1"/>
  <c r="S11" i="1"/>
  <c r="S15" i="1"/>
  <c r="S19" i="1"/>
  <c r="S6" i="1"/>
  <c r="S10" i="1"/>
  <c r="S14" i="1"/>
  <c r="S18" i="1"/>
  <c r="AM4" i="1"/>
  <c r="S17" i="1"/>
  <c r="S5" i="1"/>
  <c r="S13" i="1"/>
  <c r="S4" i="1"/>
  <c r="S8" i="1"/>
  <c r="S12" i="1"/>
  <c r="S16" i="1"/>
  <c r="S20" i="1"/>
  <c r="S9" i="1"/>
  <c r="B35" i="7" l="1"/>
  <c r="V34" i="7"/>
  <c r="B34" i="1"/>
  <c r="V33" i="1"/>
  <c r="B12" i="1"/>
  <c r="V11" i="1"/>
  <c r="V35" i="7" l="1"/>
  <c r="B36" i="7"/>
  <c r="B35" i="1"/>
  <c r="V34" i="1"/>
  <c r="B13" i="1"/>
  <c r="V12" i="1"/>
  <c r="V36" i="7" l="1"/>
  <c r="B37" i="7"/>
  <c r="V35" i="1"/>
  <c r="B36" i="1"/>
  <c r="B14" i="1"/>
  <c r="V13" i="1"/>
  <c r="B38" i="7" l="1"/>
  <c r="V37" i="7"/>
  <c r="V36" i="1"/>
  <c r="B37" i="1"/>
  <c r="B15" i="1"/>
  <c r="V14" i="1"/>
  <c r="B39" i="7" l="1"/>
  <c r="V38" i="7"/>
  <c r="B38" i="1"/>
  <c r="V37" i="1"/>
  <c r="B16" i="1"/>
  <c r="V15" i="1"/>
  <c r="V39" i="7" l="1"/>
  <c r="B40" i="7"/>
  <c r="B39" i="1"/>
  <c r="V38" i="1"/>
  <c r="B17" i="1"/>
  <c r="V16" i="1"/>
  <c r="V40" i="7" l="1"/>
  <c r="B41" i="7"/>
  <c r="V39" i="1"/>
  <c r="B40" i="1"/>
  <c r="V40" i="1" s="1"/>
  <c r="B18" i="1"/>
  <c r="V17" i="1"/>
  <c r="B42" i="7" l="1"/>
  <c r="V42" i="7" s="1"/>
  <c r="V41" i="7"/>
  <c r="B19" i="1"/>
  <c r="V18" i="1"/>
  <c r="B20" i="1" l="1"/>
  <c r="V20" i="1" s="1"/>
  <c r="V19" i="1"/>
</calcChain>
</file>

<file path=xl/sharedStrings.xml><?xml version="1.0" encoding="utf-8"?>
<sst xmlns="http://schemas.openxmlformats.org/spreadsheetml/2006/main" count="207" uniqueCount="43">
  <si>
    <t>Voltage</t>
  </si>
  <si>
    <t>Voltage (mV)</t>
  </si>
  <si>
    <t>mean</t>
  </si>
  <si>
    <t>n</t>
  </si>
  <si>
    <t>SD</t>
  </si>
  <si>
    <t>95% conf</t>
  </si>
  <si>
    <t>Cm (pF)</t>
  </si>
  <si>
    <t>Cell density (pA/pF)</t>
  </si>
  <si>
    <t>NN</t>
  </si>
  <si>
    <t>SE</t>
  </si>
  <si>
    <t>15_12_20_Z1</t>
  </si>
  <si>
    <t>15_12_20_Z7</t>
  </si>
  <si>
    <t>11_01_21_Z2</t>
  </si>
  <si>
    <t>11_01_21_Z3</t>
  </si>
  <si>
    <t>11_01_21_Z4</t>
  </si>
  <si>
    <t>12_01_21_Z6</t>
  </si>
  <si>
    <t>12_01_21_Z7</t>
  </si>
  <si>
    <t>12_01_21_Z9</t>
  </si>
  <si>
    <t>13_01_21_Z1</t>
  </si>
  <si>
    <t>13_01_21_Z3</t>
  </si>
  <si>
    <t>13_01_21_Z4</t>
  </si>
  <si>
    <t>15_01_20_Z3</t>
  </si>
  <si>
    <t>15_12_20_Z3</t>
  </si>
  <si>
    <t>15_12_20_Z4</t>
  </si>
  <si>
    <t>15_01_20_Z4</t>
  </si>
  <si>
    <t>15_12_20_Z5</t>
  </si>
  <si>
    <t>15_01_20_Z5</t>
  </si>
  <si>
    <t>11_01_21_Z5</t>
  </si>
  <si>
    <t>11_01_21_Z6</t>
  </si>
  <si>
    <t>11_01_21_Z7</t>
  </si>
  <si>
    <t>12_01_21_Z1</t>
  </si>
  <si>
    <t>12_01_21_Z3</t>
  </si>
  <si>
    <t>12_01_21_Z4</t>
  </si>
  <si>
    <t>12_01_21_Z5</t>
  </si>
  <si>
    <t>13_01_21_Z2</t>
  </si>
  <si>
    <t>no Glu</t>
  </si>
  <si>
    <t>Glu</t>
  </si>
  <si>
    <t>with Glu</t>
  </si>
  <si>
    <t>Cell</t>
  </si>
  <si>
    <t>(mV)</t>
  </si>
  <si>
    <t>(pA)</t>
  </si>
  <si>
    <t>L85P</t>
  </si>
  <si>
    <t>G82R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</si>
</sst>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L85P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Summary!$C$5:$C$21</c:f>
              <c:numCache>
                <c:formatCode>General</c:formatCode>
                <c:ptCount val="17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</c:numCache>
            </c:numRef>
          </c:xVal>
          <c:yVal>
            <c:numRef>
              <c:f>Summary!$D$5:$D$21</c:f>
              <c:numCache>
                <c:formatCode>General</c:formatCode>
                <c:ptCount val="17"/>
                <c:pt idx="0">
                  <c:v>-1841.3834977583444</c:v>
                </c:pt>
                <c:pt idx="1">
                  <c:v>-1571.4194530140264</c:v>
                </c:pt>
                <c:pt idx="2">
                  <c:v>-1330.3888466574929</c:v>
                </c:pt>
                <c:pt idx="3">
                  <c:v>-1116.7658011696553</c:v>
                </c:pt>
                <c:pt idx="4">
                  <c:v>-926.79110301624632</c:v>
                </c:pt>
                <c:pt idx="5">
                  <c:v>-754.75519214976919</c:v>
                </c:pt>
                <c:pt idx="6">
                  <c:v>-595.51447018710041</c:v>
                </c:pt>
                <c:pt idx="7">
                  <c:v>-444.18057459050959</c:v>
                </c:pt>
                <c:pt idx="8">
                  <c:v>-296.32013459639114</c:v>
                </c:pt>
                <c:pt idx="9">
                  <c:v>-146.00441655245695</c:v>
                </c:pt>
                <c:pt idx="10">
                  <c:v>11.297052578492599</c:v>
                </c:pt>
                <c:pt idx="11">
                  <c:v>182.40078978105024</c:v>
                </c:pt>
                <c:pt idx="12">
                  <c:v>372.52530115300959</c:v>
                </c:pt>
                <c:pt idx="13">
                  <c:v>590.26544674960041</c:v>
                </c:pt>
                <c:pt idx="14">
                  <c:v>835.79045937277988</c:v>
                </c:pt>
                <c:pt idx="15">
                  <c:v>1117.5731298273258</c:v>
                </c:pt>
                <c:pt idx="16">
                  <c:v>1443.5729952725492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7-42A6-8C07-8887CA86BE5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Summary!$C$5:$C$21</c:f>
              <c:numCache>
                <c:formatCode>General</c:formatCode>
                <c:ptCount val="17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</c:numCache>
            </c:numRef>
          </c:xVal>
          <c:yVal>
            <c:numRef>
              <c:f>Summary!$F$5:$F$21</c:f>
              <c:numCache>
                <c:formatCode>General</c:formatCode>
                <c:ptCount val="17"/>
                <c:pt idx="0">
                  <c:v>-3268.5102927468029</c:v>
                </c:pt>
                <c:pt idx="1">
                  <c:v>-2781.6966608220873</c:v>
                </c:pt>
                <c:pt idx="2">
                  <c:v>-2335.0330644087358</c:v>
                </c:pt>
                <c:pt idx="3">
                  <c:v>-1943.3233059969809</c:v>
                </c:pt>
                <c:pt idx="4">
                  <c:v>-1581.8842079856172</c:v>
                </c:pt>
                <c:pt idx="5">
                  <c:v>-1256.9774253151634</c:v>
                </c:pt>
                <c:pt idx="6">
                  <c:v>-962.17762201482537</c:v>
                </c:pt>
                <c:pt idx="7">
                  <c:v>-692.85722073641682</c:v>
                </c:pt>
                <c:pt idx="8">
                  <c:v>-447.95643130215734</c:v>
                </c:pt>
                <c:pt idx="9">
                  <c:v>-220.12051634355024</c:v>
                </c:pt>
                <c:pt idx="10">
                  <c:v>-0.8350718671625309</c:v>
                </c:pt>
                <c:pt idx="11">
                  <c:v>216.61376935785466</c:v>
                </c:pt>
                <c:pt idx="12">
                  <c:v>436.83138691295278</c:v>
                </c:pt>
                <c:pt idx="13">
                  <c:v>668.17127505215728</c:v>
                </c:pt>
                <c:pt idx="14">
                  <c:v>920.78468877618945</c:v>
                </c:pt>
                <c:pt idx="15">
                  <c:v>1197.8010683926661</c:v>
                </c:pt>
                <c:pt idx="16">
                  <c:v>1513.6663235751066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F7-42A6-8C07-8887CA86B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20672"/>
        <c:axId val="542320344"/>
      </c:scatterChart>
      <c:valAx>
        <c:axId val="5423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320344"/>
        <c:crosses val="autoZero"/>
        <c:crossBetween val="midCat"/>
      </c:valAx>
      <c:valAx>
        <c:axId val="5423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32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G82R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Summary!$C$5:$C$21</c:f>
              <c:numCache>
                <c:formatCode>General</c:formatCode>
                <c:ptCount val="17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</c:numCache>
            </c:numRef>
          </c:xVal>
          <c:yVal>
            <c:numRef>
              <c:f>Summary!$E$5:$E$21</c:f>
              <c:numCache>
                <c:formatCode>General</c:formatCode>
                <c:ptCount val="17"/>
                <c:pt idx="0">
                  <c:v>-2219.9318625710216</c:v>
                </c:pt>
                <c:pt idx="1">
                  <c:v>-1859.6857244318182</c:v>
                </c:pt>
                <c:pt idx="2">
                  <c:v>-1556.2993829900561</c:v>
                </c:pt>
                <c:pt idx="3">
                  <c:v>-1288.6186079545455</c:v>
                </c:pt>
                <c:pt idx="4">
                  <c:v>-1047.5852272727263</c:v>
                </c:pt>
                <c:pt idx="5">
                  <c:v>-825.26467063210225</c:v>
                </c:pt>
                <c:pt idx="6">
                  <c:v>-636.54119318181813</c:v>
                </c:pt>
                <c:pt idx="7">
                  <c:v>-463.81170099431819</c:v>
                </c:pt>
                <c:pt idx="8">
                  <c:v>-301.44431374289775</c:v>
                </c:pt>
                <c:pt idx="9">
                  <c:v>-145.16657049005681</c:v>
                </c:pt>
                <c:pt idx="10">
                  <c:v>13.386119495738637</c:v>
                </c:pt>
                <c:pt idx="11">
                  <c:v>178.04232510653409</c:v>
                </c:pt>
                <c:pt idx="12">
                  <c:v>357.29148171164775</c:v>
                </c:pt>
                <c:pt idx="13">
                  <c:v>555.419921875</c:v>
                </c:pt>
                <c:pt idx="14">
                  <c:v>782.318115234375</c:v>
                </c:pt>
                <c:pt idx="15">
                  <c:v>1037.625399502841</c:v>
                </c:pt>
                <c:pt idx="16">
                  <c:v>1328.0140269886358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9-4D0E-B855-D750BCF50A7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Summary!$C$5:$C$21</c:f>
              <c:numCache>
                <c:formatCode>General</c:formatCode>
                <c:ptCount val="17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</c:numCache>
            </c:numRef>
          </c:xVal>
          <c:yVal>
            <c:numRef>
              <c:f>Summary!$G$5:$G$21</c:f>
              <c:numCache>
                <c:formatCode>General</c:formatCode>
                <c:ptCount val="17"/>
                <c:pt idx="0">
                  <c:v>-1821.8146430121512</c:v>
                </c:pt>
                <c:pt idx="1">
                  <c:v>-1539.3405490451382</c:v>
                </c:pt>
                <c:pt idx="2">
                  <c:v>-1285.4682074652765</c:v>
                </c:pt>
                <c:pt idx="3">
                  <c:v>-1060.5875651041667</c:v>
                </c:pt>
                <c:pt idx="4">
                  <c:v>-867.66560872395769</c:v>
                </c:pt>
                <c:pt idx="5">
                  <c:v>-684.23800998263891</c:v>
                </c:pt>
                <c:pt idx="6">
                  <c:v>-521.15546332465283</c:v>
                </c:pt>
                <c:pt idx="7">
                  <c:v>-382.58870442708331</c:v>
                </c:pt>
                <c:pt idx="8">
                  <c:v>-249.12516276041666</c:v>
                </c:pt>
                <c:pt idx="9">
                  <c:v>-122.54503038194444</c:v>
                </c:pt>
                <c:pt idx="10">
                  <c:v>8.544921875</c:v>
                </c:pt>
                <c:pt idx="11">
                  <c:v>144.77199978298611</c:v>
                </c:pt>
                <c:pt idx="12">
                  <c:v>294.32508680555554</c:v>
                </c:pt>
                <c:pt idx="13">
                  <c:v>460.25594075520831</c:v>
                </c:pt>
                <c:pt idx="14">
                  <c:v>656.50092230902783</c:v>
                </c:pt>
                <c:pt idx="15">
                  <c:v>877.04128689236109</c:v>
                </c:pt>
                <c:pt idx="16">
                  <c:v>1152.0555284288189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9-4D0E-B855-D750BCF50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87944"/>
        <c:axId val="542321000"/>
      </c:scatterChart>
      <c:valAx>
        <c:axId val="45858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321000"/>
        <c:crosses val="autoZero"/>
        <c:crossBetween val="midCat"/>
      </c:valAx>
      <c:valAx>
        <c:axId val="54232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858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0</xdr:row>
      <xdr:rowOff>128587</xdr:rowOff>
    </xdr:from>
    <xdr:to>
      <xdr:col>13</xdr:col>
      <xdr:colOff>261937</xdr:colOff>
      <xdr:row>15</xdr:row>
      <xdr:rowOff>14287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867C0B1-C11D-4A6B-9C2E-E24C915A8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15</xdr:row>
      <xdr:rowOff>100012</xdr:rowOff>
    </xdr:from>
    <xdr:to>
      <xdr:col>13</xdr:col>
      <xdr:colOff>238125</xdr:colOff>
      <xdr:row>29</xdr:row>
      <xdr:rowOff>176212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8E06835-221C-425C-8E4D-B65D2CB80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5B6E-1960-4D1E-96F4-844C8F5FCABD}">
  <dimension ref="A1:AN55"/>
  <sheetViews>
    <sheetView tabSelected="1" workbookViewId="0">
      <selection activeCell="E44" sqref="E44"/>
    </sheetView>
  </sheetViews>
  <sheetFormatPr baseColWidth="10" defaultRowHeight="15" x14ac:dyDescent="0.25"/>
  <cols>
    <col min="1" max="7" width="11.42578125" style="1"/>
    <col min="9" max="14" width="11.42578125" style="1"/>
    <col min="15" max="15" width="1.5703125" style="1" customWidth="1"/>
    <col min="16" max="27" width="11.42578125" style="1"/>
    <col min="29" max="33" width="11.42578125" style="1"/>
    <col min="35" max="35" width="1.5703125" style="1" customWidth="1"/>
    <col min="36" max="16384" width="11.42578125" style="1"/>
  </cols>
  <sheetData>
    <row r="1" spans="1:40" x14ac:dyDescent="0.25">
      <c r="V1" s="2" t="s">
        <v>7</v>
      </c>
    </row>
    <row r="2" spans="1:40" x14ac:dyDescent="0.25">
      <c r="B2" s="2" t="s">
        <v>6</v>
      </c>
      <c r="C2" s="1">
        <v>12.4</v>
      </c>
      <c r="D2" s="1">
        <v>20.9</v>
      </c>
      <c r="E2" s="1">
        <v>8.5</v>
      </c>
      <c r="F2" s="1">
        <v>9.6999999999999993</v>
      </c>
      <c r="G2" s="1">
        <v>11.3</v>
      </c>
      <c r="H2" s="3">
        <v>12.5</v>
      </c>
      <c r="I2" s="1">
        <v>40</v>
      </c>
      <c r="J2" s="1">
        <v>16.3</v>
      </c>
      <c r="K2" s="1">
        <v>14.6</v>
      </c>
      <c r="L2" s="1">
        <v>8.6</v>
      </c>
      <c r="M2" s="1">
        <v>11</v>
      </c>
    </row>
    <row r="3" spans="1:40" s="2" customFormat="1" x14ac:dyDescent="0.25">
      <c r="A3" s="2" t="s">
        <v>35</v>
      </c>
      <c r="B3" s="2" t="s">
        <v>0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L3" s="2" t="s">
        <v>19</v>
      </c>
      <c r="M3" s="2" t="s">
        <v>20</v>
      </c>
      <c r="P3" s="2" t="s">
        <v>2</v>
      </c>
      <c r="Q3" s="2" t="s">
        <v>3</v>
      </c>
      <c r="R3" s="2" t="s">
        <v>4</v>
      </c>
      <c r="S3" s="2" t="s">
        <v>5</v>
      </c>
      <c r="T3" s="2" t="s">
        <v>9</v>
      </c>
      <c r="V3" s="2" t="s">
        <v>0</v>
      </c>
      <c r="W3" s="2" t="str">
        <f>C3</f>
        <v>15_12_20_Z1</v>
      </c>
      <c r="AJ3" s="2" t="s">
        <v>2</v>
      </c>
      <c r="AK3" s="2" t="s">
        <v>3</v>
      </c>
      <c r="AL3" s="2" t="s">
        <v>4</v>
      </c>
      <c r="AM3" s="2" t="s">
        <v>5</v>
      </c>
      <c r="AN3" s="2" t="s">
        <v>9</v>
      </c>
    </row>
    <row r="4" spans="1:40" x14ac:dyDescent="0.25">
      <c r="B4" s="1">
        <v>-150</v>
      </c>
      <c r="C4" s="1">
        <v>-1225.89111328125</v>
      </c>
      <c r="D4" s="1">
        <v>-2028.35083007812</v>
      </c>
      <c r="E4" s="1">
        <v>-2360.53466796875</v>
      </c>
      <c r="F4" s="1">
        <v>-1933.89892578125</v>
      </c>
      <c r="G4" s="1">
        <v>-3318.78662109375</v>
      </c>
      <c r="H4">
        <v>-1255.4931640625</v>
      </c>
      <c r="I4" s="1">
        <v>-3292.54150390625</v>
      </c>
      <c r="J4" s="1">
        <v>-1197.20458984375</v>
      </c>
      <c r="K4" s="1">
        <v>-2040.10009765625</v>
      </c>
      <c r="L4" s="1">
        <v>-384.76559448242102</v>
      </c>
      <c r="M4" s="1">
        <v>-1217.6513671875</v>
      </c>
      <c r="P4" s="1">
        <f t="shared" ref="P4:P20" si="0">AVERAGE(C4:N4)</f>
        <v>-1841.3834977583444</v>
      </c>
      <c r="Q4" s="1">
        <f t="shared" ref="Q4:Q20" si="1">COUNT(C4:N4)</f>
        <v>11</v>
      </c>
      <c r="R4" s="1">
        <f t="shared" ref="R4:R20" si="2">STDEV(C4:N4)</f>
        <v>910.43637728021372</v>
      </c>
      <c r="S4" s="1">
        <f>CONFIDENCE(0.05,R4,Q4)</f>
        <v>538.02363018975245</v>
      </c>
      <c r="T4" s="1">
        <f>R4/SQRT(Q4)</f>
        <v>274.5068962662653</v>
      </c>
      <c r="V4" s="1">
        <f t="shared" ref="V4:V20" si="3">B4</f>
        <v>-150</v>
      </c>
      <c r="W4" s="1">
        <f t="shared" ref="W4:W20" si="4">C4/$C$2</f>
        <v>-98.862186554939512</v>
      </c>
      <c r="X4" s="1">
        <f t="shared" ref="X4:X20" si="5">D4/$D$2</f>
        <v>-97.050278951106222</v>
      </c>
      <c r="Y4" s="1">
        <f t="shared" ref="Y4:Y20" si="6">E4/$E$2</f>
        <v>-277.7099609375</v>
      </c>
      <c r="Z4" s="1">
        <f t="shared" ref="Z4:Z20" si="7">F4/$F$2</f>
        <v>-199.37102327641753</v>
      </c>
      <c r="AA4" s="1">
        <f t="shared" ref="AA4:AA20" si="8">G4/$G$2</f>
        <v>-293.69793107024333</v>
      </c>
      <c r="AB4" s="1">
        <f t="shared" ref="AB4:AB20" si="9">H4/$H$2</f>
        <v>-100.439453125</v>
      </c>
      <c r="AC4" s="1">
        <f t="shared" ref="AC4:AC20" si="10">I4/$I$2</f>
        <v>-82.31353759765625</v>
      </c>
      <c r="AD4" s="1">
        <f t="shared" ref="AD4:AD20" si="11">J4/$J$2</f>
        <v>-73.448134346242327</v>
      </c>
      <c r="AE4" s="1">
        <f t="shared" ref="AE4:AE20" si="12">K4/$K$2</f>
        <v>-139.73288340111301</v>
      </c>
      <c r="AF4" s="1">
        <f t="shared" ref="AF4:AF20" si="13">L4/$L$2</f>
        <v>-44.740185404932681</v>
      </c>
      <c r="AG4" s="1">
        <f t="shared" ref="AG4:AG20" si="14">M4/$M$2</f>
        <v>-110.69557883522727</v>
      </c>
      <c r="AJ4" s="1">
        <f t="shared" ref="AJ4:AJ20" si="15">AVERAGE(W4:AH4)</f>
        <v>-138.00555940912528</v>
      </c>
      <c r="AK4" s="1">
        <f t="shared" ref="AK4:AK20" si="16">COUNT(W4:AH4)</f>
        <v>11</v>
      </c>
      <c r="AL4" s="1">
        <f t="shared" ref="AL4:AL20" si="17">STDEV(W4:AH4)</f>
        <v>82.982176780391114</v>
      </c>
      <c r="AM4" s="1">
        <f>CONFIDENCE(0.05,AL4,AK4)</f>
        <v>49.038431576962992</v>
      </c>
      <c r="AN4" s="1">
        <f>AL4/SQRT(AK4)</f>
        <v>25.020067697045402</v>
      </c>
    </row>
    <row r="5" spans="1:40" x14ac:dyDescent="0.25">
      <c r="B5" s="1">
        <f>B4+15</f>
        <v>-135</v>
      </c>
      <c r="C5" s="1">
        <v>-1032.1044921875</v>
      </c>
      <c r="D5" s="1">
        <v>-1735.99243164062</v>
      </c>
      <c r="E5" s="1">
        <v>-2013.5498046875</v>
      </c>
      <c r="F5" s="1">
        <v>-1696.77734375</v>
      </c>
      <c r="G5" s="1">
        <v>-2930.908203125</v>
      </c>
      <c r="H5">
        <v>-1083.67919921875</v>
      </c>
      <c r="I5" s="1">
        <v>-2775.57373046875</v>
      </c>
      <c r="J5" s="1">
        <v>-1006.4697265625</v>
      </c>
      <c r="K5" s="1">
        <v>-1716.61376953125</v>
      </c>
      <c r="L5" s="1">
        <v>-313.41549682617102</v>
      </c>
      <c r="M5" s="1">
        <v>-980.52978515625</v>
      </c>
      <c r="P5" s="1">
        <f t="shared" si="0"/>
        <v>-1571.4194530140264</v>
      </c>
      <c r="Q5" s="1">
        <f t="shared" si="1"/>
        <v>11</v>
      </c>
      <c r="R5" s="1">
        <f t="shared" si="2"/>
        <v>796.06536276872691</v>
      </c>
      <c r="S5" s="1">
        <f t="shared" ref="S5:S20" si="18">CONFIDENCE(0.05,R5,Q5)</f>
        <v>470.43592175505762</v>
      </c>
      <c r="T5" s="1">
        <f t="shared" ref="T5:T20" si="19">R5/SQRT(Q5)</f>
        <v>240.02273790018401</v>
      </c>
      <c r="V5" s="1">
        <f t="shared" si="3"/>
        <v>-135</v>
      </c>
      <c r="W5" s="1">
        <f t="shared" si="4"/>
        <v>-83.234233240927423</v>
      </c>
      <c r="X5" s="1">
        <f t="shared" si="5"/>
        <v>-83.061838834479431</v>
      </c>
      <c r="Y5" s="1">
        <f t="shared" si="6"/>
        <v>-236.88821231617646</v>
      </c>
      <c r="Z5" s="1">
        <f t="shared" si="7"/>
        <v>-174.92549935567013</v>
      </c>
      <c r="AA5" s="1">
        <f t="shared" si="8"/>
        <v>-259.37240735619469</v>
      </c>
      <c r="AB5" s="1">
        <f t="shared" si="9"/>
        <v>-86.6943359375</v>
      </c>
      <c r="AC5" s="1">
        <f t="shared" si="10"/>
        <v>-69.38934326171875</v>
      </c>
      <c r="AD5" s="1">
        <f t="shared" si="11"/>
        <v>-61.746608991564415</v>
      </c>
      <c r="AE5" s="1">
        <f t="shared" si="12"/>
        <v>-117.5762855843322</v>
      </c>
      <c r="AF5" s="1">
        <f t="shared" si="13"/>
        <v>-36.443662421647794</v>
      </c>
      <c r="AG5" s="1">
        <f t="shared" si="14"/>
        <v>-89.139071377840907</v>
      </c>
      <c r="AJ5" s="1">
        <f t="shared" si="15"/>
        <v>-118.04286351618657</v>
      </c>
      <c r="AK5" s="1">
        <f t="shared" si="16"/>
        <v>11</v>
      </c>
      <c r="AL5" s="1">
        <f t="shared" si="17"/>
        <v>73.336514769315286</v>
      </c>
      <c r="AM5" s="1">
        <f t="shared" ref="AM5:AM20" si="20">CONFIDENCE(0.05,AL5,AK5)</f>
        <v>43.338314336167421</v>
      </c>
      <c r="AN5" s="1">
        <f t="shared" ref="AN5:AN20" si="21">AL5/SQRT(AK5)</f>
        <v>22.111791174743274</v>
      </c>
    </row>
    <row r="6" spans="1:40" x14ac:dyDescent="0.25">
      <c r="B6" s="1">
        <f t="shared" ref="B6:B20" si="22">B5+15</f>
        <v>-120</v>
      </c>
      <c r="C6" s="1">
        <v>-862.4267578125</v>
      </c>
      <c r="D6" s="1">
        <v>-1478.8818359375</v>
      </c>
      <c r="E6" s="1">
        <v>-1687.01171875</v>
      </c>
      <c r="F6" s="1">
        <v>-1443.4814453125</v>
      </c>
      <c r="G6" s="1">
        <v>-2571.71630859375</v>
      </c>
      <c r="H6">
        <v>-916.1376953125</v>
      </c>
      <c r="I6" s="1">
        <v>-2334.5947265625</v>
      </c>
      <c r="J6" s="1">
        <v>-838.92822265625</v>
      </c>
      <c r="K6" s="1">
        <v>-1429.74853515625</v>
      </c>
      <c r="L6" s="1">
        <v>-259.58248901367102</v>
      </c>
      <c r="M6" s="1">
        <v>-811.767578125</v>
      </c>
      <c r="P6" s="1">
        <f t="shared" si="0"/>
        <v>-1330.3888466574929</v>
      </c>
      <c r="Q6" s="1">
        <f t="shared" si="1"/>
        <v>11</v>
      </c>
      <c r="R6" s="1">
        <f t="shared" si="2"/>
        <v>690.57483265769429</v>
      </c>
      <c r="S6" s="1">
        <f t="shared" si="18"/>
        <v>408.09614779904541</v>
      </c>
      <c r="T6" s="1">
        <f t="shared" si="19"/>
        <v>208.21614632618551</v>
      </c>
      <c r="V6" s="1">
        <f t="shared" si="3"/>
        <v>-120</v>
      </c>
      <c r="W6" s="1">
        <f t="shared" si="4"/>
        <v>-69.550544984879025</v>
      </c>
      <c r="X6" s="1">
        <f t="shared" si="5"/>
        <v>-70.759896456339717</v>
      </c>
      <c r="Y6" s="1">
        <f t="shared" si="6"/>
        <v>-198.4719669117647</v>
      </c>
      <c r="Z6" s="1">
        <f t="shared" si="7"/>
        <v>-148.81252013530928</v>
      </c>
      <c r="AA6" s="1">
        <f t="shared" si="8"/>
        <v>-227.58551403484512</v>
      </c>
      <c r="AB6" s="1">
        <f t="shared" si="9"/>
        <v>-73.291015625</v>
      </c>
      <c r="AC6" s="1">
        <f t="shared" si="10"/>
        <v>-58.3648681640625</v>
      </c>
      <c r="AD6" s="1">
        <f t="shared" si="11"/>
        <v>-51.467989120015332</v>
      </c>
      <c r="AE6" s="1">
        <f t="shared" si="12"/>
        <v>-97.927981860017127</v>
      </c>
      <c r="AF6" s="1">
        <f t="shared" si="13"/>
        <v>-30.184010350426863</v>
      </c>
      <c r="AG6" s="1">
        <f t="shared" si="14"/>
        <v>-73.797052556818187</v>
      </c>
      <c r="AJ6" s="1">
        <f t="shared" si="15"/>
        <v>-100.01939638177072</v>
      </c>
      <c r="AK6" s="1">
        <f t="shared" si="16"/>
        <v>11</v>
      </c>
      <c r="AL6" s="1">
        <f t="shared" si="17"/>
        <v>63.645088469213384</v>
      </c>
      <c r="AM6" s="1">
        <f t="shared" si="20"/>
        <v>37.611152625786374</v>
      </c>
      <c r="AN6" s="1">
        <f t="shared" si="21"/>
        <v>19.189716200123247</v>
      </c>
    </row>
    <row r="7" spans="1:40" x14ac:dyDescent="0.25">
      <c r="B7" s="1">
        <f t="shared" si="22"/>
        <v>-105</v>
      </c>
      <c r="C7" s="1">
        <v>-719.29931640625</v>
      </c>
      <c r="D7" s="1">
        <v>-1244.5068359375</v>
      </c>
      <c r="E7" s="1">
        <v>-1406.8603515625</v>
      </c>
      <c r="F7" s="1">
        <v>-1230.16357421875</v>
      </c>
      <c r="G7" s="1">
        <v>-2228.69873046875</v>
      </c>
      <c r="H7">
        <v>-771.78955078125</v>
      </c>
      <c r="I7" s="1">
        <v>-1945.80078125</v>
      </c>
      <c r="J7" s="1">
        <v>-694.27490234375</v>
      </c>
      <c r="K7" s="1">
        <v>-1187.43896484375</v>
      </c>
      <c r="L7" s="1">
        <v>-209.22850036621</v>
      </c>
      <c r="M7" s="1">
        <v>-646.3623046875</v>
      </c>
      <c r="P7" s="1">
        <f t="shared" si="0"/>
        <v>-1116.7658011696553</v>
      </c>
      <c r="Q7" s="1">
        <f t="shared" si="1"/>
        <v>11</v>
      </c>
      <c r="R7" s="1">
        <f t="shared" si="2"/>
        <v>595.18151767919107</v>
      </c>
      <c r="S7" s="1">
        <f t="shared" si="18"/>
        <v>351.72333702242554</v>
      </c>
      <c r="T7" s="1">
        <f t="shared" si="19"/>
        <v>179.4539796632869</v>
      </c>
      <c r="V7" s="1">
        <f t="shared" si="3"/>
        <v>-105</v>
      </c>
      <c r="W7" s="1">
        <f t="shared" si="4"/>
        <v>-58.008009387600808</v>
      </c>
      <c r="X7" s="1">
        <f t="shared" si="5"/>
        <v>-59.545781623803833</v>
      </c>
      <c r="Y7" s="1">
        <f t="shared" si="6"/>
        <v>-165.5129825367647</v>
      </c>
      <c r="Z7" s="1">
        <f t="shared" si="7"/>
        <v>-126.82098703286083</v>
      </c>
      <c r="AA7" s="1">
        <f t="shared" si="8"/>
        <v>-197.22997614767698</v>
      </c>
      <c r="AB7" s="1">
        <f t="shared" si="9"/>
        <v>-61.7431640625</v>
      </c>
      <c r="AC7" s="1">
        <f t="shared" si="10"/>
        <v>-48.64501953125</v>
      </c>
      <c r="AD7" s="1">
        <f t="shared" si="11"/>
        <v>-42.593552291027606</v>
      </c>
      <c r="AE7" s="1">
        <f t="shared" si="12"/>
        <v>-81.331435948202056</v>
      </c>
      <c r="AF7" s="1">
        <f t="shared" si="13"/>
        <v>-24.328895391419767</v>
      </c>
      <c r="AG7" s="1">
        <f t="shared" si="14"/>
        <v>-58.760209517045453</v>
      </c>
      <c r="AJ7" s="1">
        <f t="shared" si="15"/>
        <v>-84.047273951832011</v>
      </c>
      <c r="AK7" s="1">
        <f t="shared" si="16"/>
        <v>11</v>
      </c>
      <c r="AL7" s="1">
        <f t="shared" si="17"/>
        <v>54.988401345106688</v>
      </c>
      <c r="AM7" s="1">
        <f t="shared" si="20"/>
        <v>32.495471455573991</v>
      </c>
      <c r="AN7" s="1">
        <f t="shared" si="21"/>
        <v>16.579626825744825</v>
      </c>
    </row>
    <row r="8" spans="1:40" x14ac:dyDescent="0.25">
      <c r="B8" s="1">
        <f t="shared" si="22"/>
        <v>-90</v>
      </c>
      <c r="C8" s="1">
        <v>-589.599609375</v>
      </c>
      <c r="D8" s="1">
        <v>-1038.51318359375</v>
      </c>
      <c r="E8" s="1">
        <v>-1151.42822265625</v>
      </c>
      <c r="F8" s="1">
        <v>-1024.47509765625</v>
      </c>
      <c r="G8" s="1">
        <v>-1896.97265625</v>
      </c>
      <c r="H8">
        <v>-645.1416015625</v>
      </c>
      <c r="I8" s="1">
        <v>-1606.75048828125</v>
      </c>
      <c r="J8" s="1">
        <v>-568.54248046875</v>
      </c>
      <c r="K8" s="1">
        <v>-971.98486328125</v>
      </c>
      <c r="L8" s="1">
        <v>-169.06736755371</v>
      </c>
      <c r="M8" s="1">
        <v>-532.2265625</v>
      </c>
      <c r="P8" s="1">
        <f t="shared" si="0"/>
        <v>-926.79110301624632</v>
      </c>
      <c r="Q8" s="1">
        <f t="shared" si="1"/>
        <v>11</v>
      </c>
      <c r="R8" s="1">
        <f t="shared" si="2"/>
        <v>502.92329096552061</v>
      </c>
      <c r="S8" s="1">
        <f t="shared" si="18"/>
        <v>297.20321097073889</v>
      </c>
      <c r="T8" s="1">
        <f t="shared" si="19"/>
        <v>151.63707767848797</v>
      </c>
      <c r="V8" s="1">
        <f t="shared" si="3"/>
        <v>-90</v>
      </c>
      <c r="W8" s="1">
        <f t="shared" si="4"/>
        <v>-47.548355594758064</v>
      </c>
      <c r="X8" s="1">
        <f t="shared" si="5"/>
        <v>-49.689626009270341</v>
      </c>
      <c r="Y8" s="1">
        <f t="shared" si="6"/>
        <v>-135.46214384191177</v>
      </c>
      <c r="Z8" s="1">
        <f t="shared" si="7"/>
        <v>-105.61598944909795</v>
      </c>
      <c r="AA8" s="1">
        <f t="shared" si="8"/>
        <v>-167.87368639380529</v>
      </c>
      <c r="AB8" s="1">
        <f t="shared" si="9"/>
        <v>-51.611328125</v>
      </c>
      <c r="AC8" s="1">
        <f t="shared" si="10"/>
        <v>-40.16876220703125</v>
      </c>
      <c r="AD8" s="1">
        <f t="shared" si="11"/>
        <v>-34.879906777223923</v>
      </c>
      <c r="AE8" s="1">
        <f t="shared" si="12"/>
        <v>-66.574305704195211</v>
      </c>
      <c r="AF8" s="1">
        <f t="shared" si="13"/>
        <v>-19.658996227175582</v>
      </c>
      <c r="AG8" s="1">
        <f t="shared" si="14"/>
        <v>-48.384232954545453</v>
      </c>
      <c r="AJ8" s="1">
        <f t="shared" si="15"/>
        <v>-69.769757571274098</v>
      </c>
      <c r="AK8" s="1">
        <f t="shared" si="16"/>
        <v>11</v>
      </c>
      <c r="AL8" s="1">
        <f t="shared" si="17"/>
        <v>46.393657267699815</v>
      </c>
      <c r="AM8" s="1">
        <f t="shared" si="20"/>
        <v>27.416395614061233</v>
      </c>
      <c r="AN8" s="1">
        <f t="shared" si="21"/>
        <v>13.988213982664107</v>
      </c>
    </row>
    <row r="9" spans="1:40" x14ac:dyDescent="0.25">
      <c r="B9" s="1">
        <f t="shared" si="22"/>
        <v>-75</v>
      </c>
      <c r="C9" s="1">
        <v>-475.006103515625</v>
      </c>
      <c r="D9" s="1">
        <v>-849.456787109375</v>
      </c>
      <c r="E9" s="1">
        <v>-935.97412109375</v>
      </c>
      <c r="F9" s="1">
        <v>-854.18701171875</v>
      </c>
      <c r="G9" s="1">
        <v>-1572.8759765625</v>
      </c>
      <c r="H9">
        <v>-524.2919921875</v>
      </c>
      <c r="I9" s="1">
        <v>-1295.47119140625</v>
      </c>
      <c r="J9" s="1">
        <v>-457.45849609375</v>
      </c>
      <c r="K9" s="1">
        <v>-785.21728515625</v>
      </c>
      <c r="L9" s="1">
        <v>-135.19285583496</v>
      </c>
      <c r="M9" s="1">
        <v>-417.17529296875</v>
      </c>
      <c r="P9" s="1">
        <f t="shared" si="0"/>
        <v>-754.75519214976919</v>
      </c>
      <c r="Q9" s="1">
        <f t="shared" si="1"/>
        <v>11</v>
      </c>
      <c r="R9" s="1">
        <f t="shared" si="2"/>
        <v>416.16037406436305</v>
      </c>
      <c r="S9" s="1">
        <f t="shared" si="18"/>
        <v>245.93054581596627</v>
      </c>
      <c r="T9" s="1">
        <f t="shared" si="19"/>
        <v>125.47707394413118</v>
      </c>
      <c r="V9" s="1">
        <f t="shared" si="3"/>
        <v>-75</v>
      </c>
      <c r="W9" s="1">
        <f t="shared" si="4"/>
        <v>-38.306943831905244</v>
      </c>
      <c r="X9" s="1">
        <f t="shared" si="5"/>
        <v>-40.64386541193182</v>
      </c>
      <c r="Y9" s="1">
        <f t="shared" si="6"/>
        <v>-110.11460248161765</v>
      </c>
      <c r="Z9" s="1">
        <f t="shared" si="7"/>
        <v>-88.060516672036087</v>
      </c>
      <c r="AA9" s="1">
        <f t="shared" si="8"/>
        <v>-139.19256429756635</v>
      </c>
      <c r="AB9" s="1">
        <f t="shared" si="9"/>
        <v>-41.943359375</v>
      </c>
      <c r="AC9" s="1">
        <f t="shared" si="10"/>
        <v>-32.38677978515625</v>
      </c>
      <c r="AD9" s="1">
        <f t="shared" si="11"/>
        <v>-28.064938410659508</v>
      </c>
      <c r="AE9" s="1">
        <f t="shared" si="12"/>
        <v>-53.782005832619866</v>
      </c>
      <c r="AF9" s="1">
        <f t="shared" si="13"/>
        <v>-15.720099515693024</v>
      </c>
      <c r="AG9" s="1">
        <f t="shared" si="14"/>
        <v>-37.925026633522727</v>
      </c>
      <c r="AJ9" s="1">
        <f t="shared" si="15"/>
        <v>-56.921882022518957</v>
      </c>
      <c r="AK9" s="1">
        <f t="shared" si="16"/>
        <v>11</v>
      </c>
      <c r="AL9" s="1">
        <f t="shared" si="17"/>
        <v>38.608822546548701</v>
      </c>
      <c r="AM9" s="1">
        <f t="shared" si="20"/>
        <v>22.815936821308227</v>
      </c>
      <c r="AN9" s="1">
        <f t="shared" si="21"/>
        <v>11.640997998574175</v>
      </c>
    </row>
    <row r="10" spans="1:40" x14ac:dyDescent="0.25">
      <c r="B10" s="1">
        <f t="shared" si="22"/>
        <v>-60</v>
      </c>
      <c r="C10" s="1">
        <v>-372.314453125</v>
      </c>
      <c r="D10" s="1">
        <v>-672.91259765625</v>
      </c>
      <c r="E10" s="1">
        <v>-737.9150390625</v>
      </c>
      <c r="F10" s="1">
        <v>-686.95068359375</v>
      </c>
      <c r="G10" s="1">
        <v>-1256.103515625</v>
      </c>
      <c r="H10">
        <v>-411.07177734375</v>
      </c>
      <c r="I10" s="1">
        <v>-1013.18359375</v>
      </c>
      <c r="J10" s="1">
        <v>-359.80224609375</v>
      </c>
      <c r="K10" s="1">
        <v>-612.1826171875</v>
      </c>
      <c r="L10" s="1">
        <v>-107.482902526855</v>
      </c>
      <c r="M10" s="1">
        <v>-320.73974609375</v>
      </c>
      <c r="P10" s="1">
        <f t="shared" si="0"/>
        <v>-595.51447018710041</v>
      </c>
      <c r="Q10" s="1">
        <f t="shared" si="1"/>
        <v>11</v>
      </c>
      <c r="R10" s="1">
        <f t="shared" si="2"/>
        <v>331.48239037829052</v>
      </c>
      <c r="S10" s="1">
        <f t="shared" si="18"/>
        <v>195.88997481414728</v>
      </c>
      <c r="T10" s="1">
        <f t="shared" si="19"/>
        <v>99.945701226809504</v>
      </c>
      <c r="V10" s="1">
        <f t="shared" si="3"/>
        <v>-60</v>
      </c>
      <c r="W10" s="1">
        <f t="shared" si="4"/>
        <v>-30.025359122983868</v>
      </c>
      <c r="X10" s="1">
        <f t="shared" si="5"/>
        <v>-32.196775007476077</v>
      </c>
      <c r="Y10" s="1">
        <f t="shared" si="6"/>
        <v>-86.813534007352942</v>
      </c>
      <c r="Z10" s="1">
        <f t="shared" si="7"/>
        <v>-70.819658102448457</v>
      </c>
      <c r="AA10" s="1">
        <f t="shared" si="8"/>
        <v>-111.15960315265487</v>
      </c>
      <c r="AB10" s="1">
        <f t="shared" si="9"/>
        <v>-32.8857421875</v>
      </c>
      <c r="AC10" s="1">
        <f t="shared" si="10"/>
        <v>-25.32958984375</v>
      </c>
      <c r="AD10" s="1">
        <f t="shared" si="11"/>
        <v>-22.073757429064415</v>
      </c>
      <c r="AE10" s="1">
        <f t="shared" si="12"/>
        <v>-41.930316245719176</v>
      </c>
      <c r="AF10" s="1">
        <f t="shared" si="13"/>
        <v>-12.498011921727326</v>
      </c>
      <c r="AG10" s="1">
        <f t="shared" si="14"/>
        <v>-29.158158735795453</v>
      </c>
      <c r="AJ10" s="1">
        <f t="shared" si="15"/>
        <v>-44.990045977861136</v>
      </c>
      <c r="AK10" s="1">
        <f t="shared" si="16"/>
        <v>11</v>
      </c>
      <c r="AL10" s="1">
        <f t="shared" si="17"/>
        <v>30.913330147754664</v>
      </c>
      <c r="AM10" s="1">
        <f t="shared" si="20"/>
        <v>18.268274996914215</v>
      </c>
      <c r="AN10" s="1">
        <f t="shared" si="21"/>
        <v>9.3207197382258258</v>
      </c>
    </row>
    <row r="11" spans="1:40" x14ac:dyDescent="0.25">
      <c r="B11" s="1">
        <f t="shared" si="22"/>
        <v>-45</v>
      </c>
      <c r="C11" s="1">
        <v>-274.200439453125</v>
      </c>
      <c r="D11" s="1">
        <v>-509.490966796875</v>
      </c>
      <c r="E11" s="1">
        <v>-548.7060546875</v>
      </c>
      <c r="F11" s="1">
        <v>-517.578125</v>
      </c>
      <c r="G11" s="1">
        <v>-939.3310546875</v>
      </c>
      <c r="H11">
        <v>-309.4482421875</v>
      </c>
      <c r="I11" s="1">
        <v>-744.62890625</v>
      </c>
      <c r="J11" s="1">
        <v>-267.9443359375</v>
      </c>
      <c r="K11" s="1">
        <v>-460.51025390625</v>
      </c>
      <c r="L11" s="1">
        <v>-79.162590026855398</v>
      </c>
      <c r="M11" s="1">
        <v>-234.9853515625</v>
      </c>
      <c r="P11" s="1">
        <f t="shared" si="0"/>
        <v>-444.18057459050959</v>
      </c>
      <c r="Q11" s="1">
        <f t="shared" si="1"/>
        <v>11</v>
      </c>
      <c r="R11" s="1">
        <f t="shared" si="2"/>
        <v>247.26384896156279</v>
      </c>
      <c r="S11" s="1">
        <f t="shared" si="18"/>
        <v>146.12091185372924</v>
      </c>
      <c r="T11" s="1">
        <f t="shared" si="19"/>
        <v>74.552855565873855</v>
      </c>
      <c r="V11" s="1">
        <f t="shared" si="3"/>
        <v>-45</v>
      </c>
      <c r="W11" s="1">
        <f t="shared" si="4"/>
        <v>-22.112938665574596</v>
      </c>
      <c r="X11" s="1">
        <f t="shared" si="5"/>
        <v>-24.377558219946174</v>
      </c>
      <c r="Y11" s="1">
        <f t="shared" si="6"/>
        <v>-64.553653492647058</v>
      </c>
      <c r="Z11" s="1">
        <f t="shared" si="7"/>
        <v>-53.358569587628871</v>
      </c>
      <c r="AA11" s="1">
        <f t="shared" si="8"/>
        <v>-83.126642007743357</v>
      </c>
      <c r="AB11" s="1">
        <f t="shared" si="9"/>
        <v>-24.755859375</v>
      </c>
      <c r="AC11" s="1">
        <f t="shared" si="10"/>
        <v>-18.61572265625</v>
      </c>
      <c r="AD11" s="1">
        <f t="shared" si="11"/>
        <v>-16.438302818251532</v>
      </c>
      <c r="AE11" s="1">
        <f t="shared" si="12"/>
        <v>-31.541798212756849</v>
      </c>
      <c r="AF11" s="1">
        <f t="shared" si="13"/>
        <v>-9.2049523287041168</v>
      </c>
      <c r="AG11" s="1">
        <f t="shared" si="14"/>
        <v>-21.3623046875</v>
      </c>
      <c r="AJ11" s="1">
        <f t="shared" si="15"/>
        <v>-33.586209277454778</v>
      </c>
      <c r="AK11" s="1">
        <f t="shared" si="16"/>
        <v>11</v>
      </c>
      <c r="AL11" s="1">
        <f t="shared" si="17"/>
        <v>23.162057112503721</v>
      </c>
      <c r="AM11" s="1">
        <f t="shared" si="20"/>
        <v>13.687649528634951</v>
      </c>
      <c r="AN11" s="1">
        <f t="shared" si="21"/>
        <v>6.9836229831779502</v>
      </c>
    </row>
    <row r="12" spans="1:40" x14ac:dyDescent="0.25">
      <c r="B12" s="1">
        <f t="shared" si="22"/>
        <v>-30</v>
      </c>
      <c r="C12" s="1">
        <v>-177.6123046875</v>
      </c>
      <c r="D12" s="1">
        <v>-341.796875</v>
      </c>
      <c r="E12" s="1">
        <v>-370.4833984375</v>
      </c>
      <c r="F12" s="1">
        <v>-347.2900390625</v>
      </c>
      <c r="G12" s="1">
        <v>-618.59130859375</v>
      </c>
      <c r="H12">
        <v>-209.65576171875</v>
      </c>
      <c r="I12" s="1">
        <v>-486.4501953125</v>
      </c>
      <c r="J12" s="1">
        <v>-181.57958984375</v>
      </c>
      <c r="K12" s="1">
        <v>-308.837890625</v>
      </c>
      <c r="L12" s="1">
        <v>-53.039546966552699</v>
      </c>
      <c r="M12" s="1">
        <v>-164.1845703125</v>
      </c>
      <c r="P12" s="1">
        <f t="shared" si="0"/>
        <v>-296.32013459639114</v>
      </c>
      <c r="Q12" s="1">
        <f t="shared" si="1"/>
        <v>11</v>
      </c>
      <c r="R12" s="1">
        <f t="shared" si="2"/>
        <v>161.78504419764951</v>
      </c>
      <c r="S12" s="1">
        <f t="shared" si="18"/>
        <v>95.6070945337881</v>
      </c>
      <c r="T12" s="1">
        <f t="shared" si="19"/>
        <v>48.780026208606223</v>
      </c>
      <c r="V12" s="1">
        <f t="shared" si="3"/>
        <v>-30</v>
      </c>
      <c r="W12" s="1">
        <f t="shared" si="4"/>
        <v>-14.323572958669354</v>
      </c>
      <c r="X12" s="1">
        <f t="shared" si="5"/>
        <v>-16.353917464114833</v>
      </c>
      <c r="Y12" s="1">
        <f t="shared" si="6"/>
        <v>-43.586282169117645</v>
      </c>
      <c r="Z12" s="1">
        <f t="shared" si="7"/>
        <v>-35.803096810567013</v>
      </c>
      <c r="AA12" s="1">
        <f t="shared" si="8"/>
        <v>-54.742593680862825</v>
      </c>
      <c r="AB12" s="1">
        <f t="shared" si="9"/>
        <v>-16.7724609375</v>
      </c>
      <c r="AC12" s="1">
        <f t="shared" si="10"/>
        <v>-12.1612548828125</v>
      </c>
      <c r="AD12" s="1">
        <f t="shared" si="11"/>
        <v>-11.139852137653374</v>
      </c>
      <c r="AE12" s="1">
        <f t="shared" si="12"/>
        <v>-21.153280179794521</v>
      </c>
      <c r="AF12" s="1">
        <f t="shared" si="13"/>
        <v>-6.167389182157291</v>
      </c>
      <c r="AG12" s="1">
        <f t="shared" si="14"/>
        <v>-14.925870028409092</v>
      </c>
      <c r="AJ12" s="1">
        <f t="shared" si="15"/>
        <v>-22.466324584696224</v>
      </c>
      <c r="AK12" s="1">
        <f t="shared" si="16"/>
        <v>11</v>
      </c>
      <c r="AL12" s="1">
        <f t="shared" si="17"/>
        <v>15.363876242861213</v>
      </c>
      <c r="AM12" s="1">
        <f t="shared" si="20"/>
        <v>9.0793038110626156</v>
      </c>
      <c r="AN12" s="1">
        <f t="shared" si="21"/>
        <v>4.6323829839114437</v>
      </c>
    </row>
    <row r="13" spans="1:40" x14ac:dyDescent="0.25">
      <c r="B13" s="1">
        <f t="shared" si="22"/>
        <v>-15</v>
      </c>
      <c r="C13" s="1">
        <v>-83.770751953125</v>
      </c>
      <c r="D13" s="1">
        <v>-168.15185546875</v>
      </c>
      <c r="E13" s="1">
        <v>-194.091796875</v>
      </c>
      <c r="F13" s="1">
        <v>-176.69677734375</v>
      </c>
      <c r="G13" s="1">
        <v>-298.15673828125</v>
      </c>
      <c r="H13">
        <v>-108.33740234375</v>
      </c>
      <c r="I13" s="1">
        <v>-223.9990234375</v>
      </c>
      <c r="J13" s="1">
        <v>-91.552734375</v>
      </c>
      <c r="K13" s="1">
        <v>-156.25</v>
      </c>
      <c r="L13" s="1">
        <v>-27.5268535614013</v>
      </c>
      <c r="M13" s="1">
        <v>-77.5146484375</v>
      </c>
      <c r="P13" s="1">
        <f t="shared" si="0"/>
        <v>-146.00441655245695</v>
      </c>
      <c r="Q13" s="1">
        <f t="shared" si="1"/>
        <v>11</v>
      </c>
      <c r="R13" s="1">
        <f t="shared" si="2"/>
        <v>77.503539163143927</v>
      </c>
      <c r="S13" s="1">
        <f t="shared" si="18"/>
        <v>45.800823136787223</v>
      </c>
      <c r="T13" s="1">
        <f t="shared" si="19"/>
        <v>23.368196302614887</v>
      </c>
      <c r="V13" s="1">
        <f t="shared" si="3"/>
        <v>-15</v>
      </c>
      <c r="W13" s="1">
        <f t="shared" si="4"/>
        <v>-6.755705802671371</v>
      </c>
      <c r="X13" s="1">
        <f t="shared" si="5"/>
        <v>-8.0455433238636367</v>
      </c>
      <c r="Y13" s="1">
        <f t="shared" si="6"/>
        <v>-22.834329044117649</v>
      </c>
      <c r="Z13" s="1">
        <f t="shared" si="7"/>
        <v>-18.216162612757735</v>
      </c>
      <c r="AA13" s="1">
        <f t="shared" si="8"/>
        <v>-26.385552060287608</v>
      </c>
      <c r="AB13" s="1">
        <f t="shared" si="9"/>
        <v>-8.6669921875</v>
      </c>
      <c r="AC13" s="1">
        <f t="shared" si="10"/>
        <v>-5.5999755859375</v>
      </c>
      <c r="AD13" s="1">
        <f t="shared" si="11"/>
        <v>-5.6167321702453989</v>
      </c>
      <c r="AE13" s="1">
        <f t="shared" si="12"/>
        <v>-10.702054794520548</v>
      </c>
      <c r="AF13" s="1">
        <f t="shared" si="13"/>
        <v>-3.2007969257443372</v>
      </c>
      <c r="AG13" s="1">
        <f t="shared" si="14"/>
        <v>-7.0467862215909092</v>
      </c>
      <c r="AJ13" s="1">
        <f t="shared" si="15"/>
        <v>-11.188239157203336</v>
      </c>
      <c r="AK13" s="1">
        <f t="shared" si="16"/>
        <v>11</v>
      </c>
      <c r="AL13" s="1">
        <f t="shared" si="17"/>
        <v>7.7156959080085672</v>
      </c>
      <c r="AM13" s="1">
        <f t="shared" si="20"/>
        <v>4.5596011159704855</v>
      </c>
      <c r="AN13" s="1">
        <f t="shared" si="21"/>
        <v>2.326369847576812</v>
      </c>
    </row>
    <row r="14" spans="1:40" x14ac:dyDescent="0.25">
      <c r="B14" s="1">
        <f t="shared" si="22"/>
        <v>0</v>
      </c>
      <c r="C14" s="1">
        <v>22.125244140625</v>
      </c>
      <c r="D14" s="1">
        <v>14.190673828125</v>
      </c>
      <c r="E14" s="1">
        <v>-1.52587890625</v>
      </c>
      <c r="F14" s="1">
        <v>10.07080078125</v>
      </c>
      <c r="G14" s="1">
        <v>27.4658203125</v>
      </c>
      <c r="H14">
        <v>-0.6103515625</v>
      </c>
      <c r="I14" s="1">
        <v>45.166015625</v>
      </c>
      <c r="J14" s="1">
        <v>0.30517578125</v>
      </c>
      <c r="K14" s="1">
        <v>7.01904296875</v>
      </c>
      <c r="L14" s="1">
        <v>-2.38037085533142</v>
      </c>
      <c r="M14" s="1">
        <v>2.44140625</v>
      </c>
      <c r="P14" s="1">
        <f t="shared" si="0"/>
        <v>11.297052578492599</v>
      </c>
      <c r="Q14" s="1">
        <f t="shared" si="1"/>
        <v>11</v>
      </c>
      <c r="R14" s="1">
        <f t="shared" si="2"/>
        <v>14.988305869791844</v>
      </c>
      <c r="S14" s="1">
        <f t="shared" si="18"/>
        <v>8.8573599821987674</v>
      </c>
      <c r="T14" s="1">
        <f t="shared" si="19"/>
        <v>4.5191442557437256</v>
      </c>
      <c r="V14" s="1">
        <f t="shared" si="3"/>
        <v>0</v>
      </c>
      <c r="W14" s="1">
        <f t="shared" si="4"/>
        <v>1.7842938823084677</v>
      </c>
      <c r="X14" s="1">
        <f t="shared" si="5"/>
        <v>0.67897960900119625</v>
      </c>
      <c r="Y14" s="1">
        <f t="shared" si="6"/>
        <v>-0.17951516544117646</v>
      </c>
      <c r="Z14" s="1">
        <f t="shared" si="7"/>
        <v>1.0382268846649485</v>
      </c>
      <c r="AA14" s="1">
        <f t="shared" si="8"/>
        <v>2.4306035674778759</v>
      </c>
      <c r="AB14" s="1">
        <f t="shared" si="9"/>
        <v>-4.8828125E-2</v>
      </c>
      <c r="AC14" s="1">
        <f t="shared" si="10"/>
        <v>1.129150390625</v>
      </c>
      <c r="AD14" s="1">
        <f t="shared" si="11"/>
        <v>1.8722440567484663E-2</v>
      </c>
      <c r="AE14" s="1">
        <f t="shared" si="12"/>
        <v>0.48075636772260277</v>
      </c>
      <c r="AF14" s="1">
        <f t="shared" si="13"/>
        <v>-0.27678730875946744</v>
      </c>
      <c r="AG14" s="1">
        <f t="shared" si="14"/>
        <v>0.22194602272727273</v>
      </c>
      <c r="AJ14" s="1">
        <f t="shared" si="15"/>
        <v>0.66159532417220046</v>
      </c>
      <c r="AK14" s="1">
        <f t="shared" si="16"/>
        <v>11</v>
      </c>
      <c r="AL14" s="1">
        <f t="shared" si="17"/>
        <v>0.86502101608994275</v>
      </c>
      <c r="AM14" s="1">
        <f t="shared" si="20"/>
        <v>0.51118535998907932</v>
      </c>
      <c r="AN14" s="1">
        <f t="shared" si="21"/>
        <v>0.26081364964930193</v>
      </c>
    </row>
    <row r="15" spans="1:40" x14ac:dyDescent="0.25">
      <c r="B15" s="1">
        <f t="shared" si="22"/>
        <v>15</v>
      </c>
      <c r="C15" s="1">
        <v>139.923095703125</v>
      </c>
      <c r="D15" s="1">
        <v>214.385986328125</v>
      </c>
      <c r="E15" s="1">
        <v>211.181640625</v>
      </c>
      <c r="F15" s="1">
        <v>206.60400390625</v>
      </c>
      <c r="G15" s="1">
        <v>364.68505859375</v>
      </c>
      <c r="H15">
        <v>112.9150390625</v>
      </c>
      <c r="I15" s="1">
        <v>339.66064453125</v>
      </c>
      <c r="J15" s="1">
        <v>103.1494140625</v>
      </c>
      <c r="K15" s="1">
        <v>192.2607421875</v>
      </c>
      <c r="L15" s="1">
        <v>32.226558685302699</v>
      </c>
      <c r="M15" s="1">
        <v>89.41650390625</v>
      </c>
      <c r="P15" s="1">
        <f t="shared" si="0"/>
        <v>182.40078978105024</v>
      </c>
      <c r="Q15" s="1">
        <f t="shared" si="1"/>
        <v>11</v>
      </c>
      <c r="R15" s="1">
        <f t="shared" si="2"/>
        <v>102.27629377659595</v>
      </c>
      <c r="S15" s="1">
        <f t="shared" si="18"/>
        <v>60.440316570414829</v>
      </c>
      <c r="T15" s="1">
        <f t="shared" si="19"/>
        <v>30.837462855011804</v>
      </c>
      <c r="V15" s="1">
        <f t="shared" si="3"/>
        <v>15</v>
      </c>
      <c r="W15" s="1">
        <f t="shared" si="4"/>
        <v>11.284120621219758</v>
      </c>
      <c r="X15" s="1">
        <f t="shared" si="5"/>
        <v>10.257702695125598</v>
      </c>
      <c r="Y15" s="1">
        <f t="shared" si="6"/>
        <v>24.844898897058822</v>
      </c>
      <c r="Z15" s="1">
        <f t="shared" si="7"/>
        <v>21.299381846005158</v>
      </c>
      <c r="AA15" s="1">
        <f t="shared" si="8"/>
        <v>32.273014034845133</v>
      </c>
      <c r="AB15" s="1">
        <f t="shared" si="9"/>
        <v>9.033203125</v>
      </c>
      <c r="AC15" s="1">
        <f t="shared" si="10"/>
        <v>8.49151611328125</v>
      </c>
      <c r="AD15" s="1">
        <f t="shared" si="11"/>
        <v>6.3281849118098155</v>
      </c>
      <c r="AE15" s="1">
        <f t="shared" si="12"/>
        <v>13.168543985445206</v>
      </c>
      <c r="AF15" s="1">
        <f t="shared" si="13"/>
        <v>3.7472742657328721</v>
      </c>
      <c r="AG15" s="1">
        <f t="shared" si="14"/>
        <v>8.1287730823863633</v>
      </c>
      <c r="AJ15" s="1">
        <f t="shared" si="15"/>
        <v>13.532419416173637</v>
      </c>
      <c r="AK15" s="1">
        <f t="shared" si="16"/>
        <v>11</v>
      </c>
      <c r="AL15" s="1">
        <f t="shared" si="17"/>
        <v>8.8199881740874186</v>
      </c>
      <c r="AM15" s="1">
        <f t="shared" si="20"/>
        <v>5.2121841504501685</v>
      </c>
      <c r="AN15" s="1">
        <f t="shared" si="21"/>
        <v>2.6593264935290719</v>
      </c>
    </row>
    <row r="16" spans="1:40" x14ac:dyDescent="0.25">
      <c r="B16" s="1">
        <f t="shared" si="22"/>
        <v>30</v>
      </c>
      <c r="C16" s="1">
        <v>267.63916015625</v>
      </c>
      <c r="D16" s="1">
        <v>447.3876953125</v>
      </c>
      <c r="E16" s="1">
        <v>449.21875</v>
      </c>
      <c r="F16" s="1">
        <v>422.05810546875</v>
      </c>
      <c r="G16" s="1">
        <v>715.33203125</v>
      </c>
      <c r="H16">
        <v>239.8681640625</v>
      </c>
      <c r="I16" s="1">
        <v>664.6728515625</v>
      </c>
      <c r="J16" s="1">
        <v>220.03173828125</v>
      </c>
      <c r="K16" s="1">
        <v>405.2734375</v>
      </c>
      <c r="L16" s="1">
        <v>65.795890808105398</v>
      </c>
      <c r="M16" s="1">
        <v>200.50048828125</v>
      </c>
      <c r="P16" s="1">
        <f t="shared" si="0"/>
        <v>372.52530115300959</v>
      </c>
      <c r="Q16" s="1">
        <f t="shared" si="1"/>
        <v>11</v>
      </c>
      <c r="R16" s="1">
        <f t="shared" si="2"/>
        <v>198.34505802480638</v>
      </c>
      <c r="S16" s="1">
        <f t="shared" si="18"/>
        <v>117.21228502259082</v>
      </c>
      <c r="T16" s="1">
        <f t="shared" si="19"/>
        <v>59.803285135413915</v>
      </c>
      <c r="V16" s="1">
        <f t="shared" si="3"/>
        <v>30</v>
      </c>
      <c r="W16" s="1">
        <f t="shared" si="4"/>
        <v>21.583803238407256</v>
      </c>
      <c r="X16" s="1">
        <f t="shared" si="5"/>
        <v>21.406109823564595</v>
      </c>
      <c r="Y16" s="1">
        <f t="shared" si="6"/>
        <v>52.849264705882355</v>
      </c>
      <c r="Z16" s="1">
        <f t="shared" si="7"/>
        <v>43.511144893685568</v>
      </c>
      <c r="AA16" s="1">
        <f t="shared" si="8"/>
        <v>63.303719579646014</v>
      </c>
      <c r="AB16" s="1">
        <f t="shared" si="9"/>
        <v>19.189453125</v>
      </c>
      <c r="AC16" s="1">
        <f t="shared" si="10"/>
        <v>16.6168212890625</v>
      </c>
      <c r="AD16" s="1">
        <f t="shared" si="11"/>
        <v>13.498879649156441</v>
      </c>
      <c r="AE16" s="1">
        <f t="shared" si="12"/>
        <v>27.758454623287673</v>
      </c>
      <c r="AF16" s="1">
        <f t="shared" si="13"/>
        <v>7.6506849776866748</v>
      </c>
      <c r="AG16" s="1">
        <f t="shared" si="14"/>
        <v>18.227317116477273</v>
      </c>
      <c r="AJ16" s="1">
        <f t="shared" si="15"/>
        <v>27.781423001986944</v>
      </c>
      <c r="AK16" s="1">
        <f t="shared" si="16"/>
        <v>11</v>
      </c>
      <c r="AL16" s="1">
        <f t="shared" si="17"/>
        <v>17.651342453511901</v>
      </c>
      <c r="AM16" s="1">
        <f t="shared" si="20"/>
        <v>10.431085116492477</v>
      </c>
      <c r="AN16" s="1">
        <f t="shared" si="21"/>
        <v>5.3220799967609347</v>
      </c>
    </row>
    <row r="17" spans="1:40" x14ac:dyDescent="0.25">
      <c r="B17" s="1">
        <f t="shared" si="22"/>
        <v>45</v>
      </c>
      <c r="C17" s="1">
        <v>426.483154296875</v>
      </c>
      <c r="D17" s="1">
        <v>714.874267578125</v>
      </c>
      <c r="E17" s="1">
        <v>733.0322265625</v>
      </c>
      <c r="F17" s="1">
        <v>671.9970703125</v>
      </c>
      <c r="G17" s="1">
        <v>1091.9189453125</v>
      </c>
      <c r="H17">
        <v>377.8076171875</v>
      </c>
      <c r="I17" s="1">
        <v>1028.74755859375</v>
      </c>
      <c r="J17" s="1">
        <v>358.88671875</v>
      </c>
      <c r="K17" s="1">
        <v>651.2451171875</v>
      </c>
      <c r="L17" s="1">
        <v>111.389152526855</v>
      </c>
      <c r="M17" s="1">
        <v>326.5380859375</v>
      </c>
      <c r="P17" s="1">
        <f t="shared" si="0"/>
        <v>590.26544674960041</v>
      </c>
      <c r="Q17" s="1">
        <f t="shared" si="1"/>
        <v>11</v>
      </c>
      <c r="R17" s="1">
        <f t="shared" si="2"/>
        <v>302.42433691991664</v>
      </c>
      <c r="S17" s="1">
        <f t="shared" si="18"/>
        <v>178.71807813024492</v>
      </c>
      <c r="T17" s="1">
        <f t="shared" si="19"/>
        <v>91.184368457762673</v>
      </c>
      <c r="V17" s="1">
        <f t="shared" si="3"/>
        <v>45</v>
      </c>
      <c r="W17" s="1">
        <f t="shared" si="4"/>
        <v>34.393802765877012</v>
      </c>
      <c r="X17" s="1">
        <f t="shared" si="5"/>
        <v>34.204510410436605</v>
      </c>
      <c r="Y17" s="1">
        <f t="shared" si="6"/>
        <v>86.239085477941174</v>
      </c>
      <c r="Z17" s="1">
        <f t="shared" si="7"/>
        <v>69.278048485824741</v>
      </c>
      <c r="AA17" s="1">
        <f t="shared" si="8"/>
        <v>96.629995160398224</v>
      </c>
      <c r="AB17" s="1">
        <f t="shared" si="9"/>
        <v>30.224609375</v>
      </c>
      <c r="AC17" s="1">
        <f t="shared" si="10"/>
        <v>25.71868896484375</v>
      </c>
      <c r="AD17" s="1">
        <f t="shared" si="11"/>
        <v>22.017590107361961</v>
      </c>
      <c r="AE17" s="1">
        <f t="shared" si="12"/>
        <v>44.605829944349317</v>
      </c>
      <c r="AF17" s="1">
        <f t="shared" si="13"/>
        <v>12.952227038006395</v>
      </c>
      <c r="AG17" s="1">
        <f t="shared" si="14"/>
        <v>29.685280539772727</v>
      </c>
      <c r="AJ17" s="1">
        <f t="shared" si="15"/>
        <v>44.177242569982901</v>
      </c>
      <c r="AK17" s="1">
        <f t="shared" si="16"/>
        <v>11</v>
      </c>
      <c r="AL17" s="1">
        <f t="shared" si="17"/>
        <v>27.490649390297826</v>
      </c>
      <c r="AM17" s="1">
        <f t="shared" si="20"/>
        <v>16.245637092650455</v>
      </c>
      <c r="AN17" s="1">
        <f t="shared" si="21"/>
        <v>8.2887426609845747</v>
      </c>
    </row>
    <row r="18" spans="1:40" x14ac:dyDescent="0.25">
      <c r="B18" s="1">
        <f t="shared" si="22"/>
        <v>60</v>
      </c>
      <c r="C18" s="1">
        <v>607.91015625</v>
      </c>
      <c r="D18" s="1">
        <v>1020.66040039062</v>
      </c>
      <c r="E18" s="1">
        <v>1051.33056640625</v>
      </c>
      <c r="F18" s="1">
        <v>923.4619140625</v>
      </c>
      <c r="G18" s="1">
        <v>1496.58203125</v>
      </c>
      <c r="H18">
        <v>532.53173828125</v>
      </c>
      <c r="I18" s="1">
        <v>1439.208984375</v>
      </c>
      <c r="J18" s="1">
        <v>525.5126953125</v>
      </c>
      <c r="K18" s="1">
        <v>953.369140625</v>
      </c>
      <c r="L18" s="1">
        <v>164.91697692871</v>
      </c>
      <c r="M18" s="1">
        <v>478.21044921875</v>
      </c>
      <c r="P18" s="1">
        <f t="shared" si="0"/>
        <v>835.79045937277988</v>
      </c>
      <c r="Q18" s="1">
        <f t="shared" si="1"/>
        <v>11</v>
      </c>
      <c r="R18" s="1">
        <f t="shared" si="2"/>
        <v>414.85023192861087</v>
      </c>
      <c r="S18" s="1">
        <f t="shared" si="18"/>
        <v>245.15631551769141</v>
      </c>
      <c r="T18" s="1">
        <f t="shared" si="19"/>
        <v>125.08205122719255</v>
      </c>
      <c r="V18" s="1">
        <f t="shared" si="3"/>
        <v>60</v>
      </c>
      <c r="W18" s="1">
        <f t="shared" si="4"/>
        <v>49.025012600806448</v>
      </c>
      <c r="X18" s="1">
        <f t="shared" si="5"/>
        <v>48.835425856010531</v>
      </c>
      <c r="Y18" s="1">
        <f t="shared" si="6"/>
        <v>123.68594898897059</v>
      </c>
      <c r="Z18" s="1">
        <f t="shared" si="7"/>
        <v>95.202259181701038</v>
      </c>
      <c r="AA18" s="1">
        <f t="shared" si="8"/>
        <v>132.44088772123894</v>
      </c>
      <c r="AB18" s="1">
        <f t="shared" si="9"/>
        <v>42.6025390625</v>
      </c>
      <c r="AC18" s="1">
        <f t="shared" si="10"/>
        <v>35.980224609375</v>
      </c>
      <c r="AD18" s="1">
        <f t="shared" si="11"/>
        <v>32.240042657208591</v>
      </c>
      <c r="AE18" s="1">
        <f t="shared" si="12"/>
        <v>65.299256207191789</v>
      </c>
      <c r="AF18" s="1">
        <f t="shared" si="13"/>
        <v>19.176392666129072</v>
      </c>
      <c r="AG18" s="1">
        <f t="shared" si="14"/>
        <v>43.473677201704547</v>
      </c>
      <c r="AJ18" s="1">
        <f t="shared" si="15"/>
        <v>62.541969704803321</v>
      </c>
      <c r="AK18" s="1">
        <f t="shared" si="16"/>
        <v>11</v>
      </c>
      <c r="AL18" s="1">
        <f t="shared" si="17"/>
        <v>37.861334609736971</v>
      </c>
      <c r="AM18" s="1">
        <f t="shared" si="20"/>
        <v>22.374207796279698</v>
      </c>
      <c r="AN18" s="1">
        <f t="shared" si="21"/>
        <v>11.415621905690411</v>
      </c>
    </row>
    <row r="19" spans="1:40" x14ac:dyDescent="0.25">
      <c r="B19" s="1">
        <f t="shared" si="22"/>
        <v>75</v>
      </c>
      <c r="C19" s="1">
        <v>813.140869140625</v>
      </c>
      <c r="D19" s="1">
        <v>1377.5634765625</v>
      </c>
      <c r="E19" s="1">
        <v>1414.48974609375</v>
      </c>
      <c r="F19" s="1">
        <v>1202.392578125</v>
      </c>
      <c r="G19" s="1">
        <v>1930.84716796875</v>
      </c>
      <c r="H19">
        <v>701.904296875</v>
      </c>
      <c r="I19" s="1">
        <v>1901.55029296875</v>
      </c>
      <c r="J19" s="1">
        <v>721.435546875</v>
      </c>
      <c r="K19" s="1">
        <v>1312.255859375</v>
      </c>
      <c r="L19" s="1">
        <v>233.21531677246</v>
      </c>
      <c r="M19" s="1">
        <v>684.50927734375</v>
      </c>
      <c r="P19" s="1">
        <f t="shared" si="0"/>
        <v>1117.5731298273258</v>
      </c>
      <c r="Q19" s="1">
        <f t="shared" si="1"/>
        <v>11</v>
      </c>
      <c r="R19" s="1">
        <f t="shared" si="2"/>
        <v>535.62137946011308</v>
      </c>
      <c r="S19" s="1">
        <f t="shared" si="18"/>
        <v>316.52619136908459</v>
      </c>
      <c r="T19" s="1">
        <f t="shared" si="19"/>
        <v>161.49592230561524</v>
      </c>
      <c r="V19" s="1">
        <f t="shared" si="3"/>
        <v>75</v>
      </c>
      <c r="W19" s="1">
        <f t="shared" si="4"/>
        <v>65.575876543598795</v>
      </c>
      <c r="X19" s="1">
        <f t="shared" si="5"/>
        <v>65.912128065191396</v>
      </c>
      <c r="Y19" s="1">
        <f t="shared" si="6"/>
        <v>166.41055836397058</v>
      </c>
      <c r="Z19" s="1">
        <f t="shared" si="7"/>
        <v>123.95799774484537</v>
      </c>
      <c r="AA19" s="1">
        <f t="shared" si="8"/>
        <v>170.87143079369469</v>
      </c>
      <c r="AB19" s="1">
        <f t="shared" si="9"/>
        <v>56.15234375</v>
      </c>
      <c r="AC19" s="1">
        <f t="shared" si="10"/>
        <v>47.53875732421875</v>
      </c>
      <c r="AD19" s="1">
        <f t="shared" si="11"/>
        <v>44.259849501533743</v>
      </c>
      <c r="AE19" s="1">
        <f t="shared" si="12"/>
        <v>89.880538313356169</v>
      </c>
      <c r="AF19" s="1">
        <f t="shared" si="13"/>
        <v>27.118060089820933</v>
      </c>
      <c r="AG19" s="1">
        <f t="shared" si="14"/>
        <v>62.228116122159093</v>
      </c>
      <c r="AJ19" s="1">
        <f t="shared" si="15"/>
        <v>83.627786964762677</v>
      </c>
      <c r="AK19" s="1">
        <f t="shared" si="16"/>
        <v>11</v>
      </c>
      <c r="AL19" s="1">
        <f t="shared" si="17"/>
        <v>49.018595608381794</v>
      </c>
      <c r="AM19" s="1">
        <f t="shared" si="20"/>
        <v>28.967606539196879</v>
      </c>
      <c r="AN19" s="1">
        <f t="shared" si="21"/>
        <v>14.779662671196855</v>
      </c>
    </row>
    <row r="20" spans="1:40" x14ac:dyDescent="0.25">
      <c r="B20" s="1">
        <f t="shared" si="22"/>
        <v>90</v>
      </c>
      <c r="C20" s="1">
        <v>1064.75830078125</v>
      </c>
      <c r="D20" s="1">
        <v>1771.39282226562</v>
      </c>
      <c r="E20" s="1">
        <v>1843.8720703125</v>
      </c>
      <c r="F20" s="1">
        <v>1531.982421875</v>
      </c>
      <c r="G20" s="1">
        <v>2391.357421875</v>
      </c>
      <c r="H20">
        <v>901.79443359375</v>
      </c>
      <c r="I20" s="1">
        <v>2425.23193359375</v>
      </c>
      <c r="J20" s="1">
        <v>959.77783203125</v>
      </c>
      <c r="K20" s="1">
        <v>1733.3984375</v>
      </c>
      <c r="L20" s="1">
        <v>323.12008666992102</v>
      </c>
      <c r="M20" s="1">
        <v>932.6171875</v>
      </c>
      <c r="P20" s="1">
        <f t="shared" si="0"/>
        <v>1443.5729952725492</v>
      </c>
      <c r="Q20" s="1">
        <f t="shared" si="1"/>
        <v>11</v>
      </c>
      <c r="R20" s="1">
        <f t="shared" si="2"/>
        <v>664.00622686415431</v>
      </c>
      <c r="S20" s="1">
        <f t="shared" si="18"/>
        <v>392.39539363891004</v>
      </c>
      <c r="T20" s="1">
        <f t="shared" si="19"/>
        <v>200.20541026981871</v>
      </c>
      <c r="V20" s="1">
        <f t="shared" si="3"/>
        <v>90</v>
      </c>
      <c r="W20" s="1">
        <f t="shared" si="4"/>
        <v>85.867604901713705</v>
      </c>
      <c r="X20" s="1">
        <f t="shared" si="5"/>
        <v>84.755637428977039</v>
      </c>
      <c r="Y20" s="1">
        <f t="shared" si="6"/>
        <v>216.92612591911765</v>
      </c>
      <c r="Z20" s="1">
        <f t="shared" si="7"/>
        <v>157.93633215206188</v>
      </c>
      <c r="AA20" s="1">
        <f t="shared" si="8"/>
        <v>211.62455060840708</v>
      </c>
      <c r="AB20" s="1">
        <f t="shared" si="9"/>
        <v>72.1435546875</v>
      </c>
      <c r="AC20" s="1">
        <f t="shared" si="10"/>
        <v>60.63079833984375</v>
      </c>
      <c r="AD20" s="1">
        <f t="shared" si="11"/>
        <v>58.882075584739262</v>
      </c>
      <c r="AE20" s="1">
        <f t="shared" si="12"/>
        <v>118.72592037671234</v>
      </c>
      <c r="AF20" s="1">
        <f t="shared" si="13"/>
        <v>37.572103101153608</v>
      </c>
      <c r="AG20" s="1">
        <f t="shared" si="14"/>
        <v>84.783380681818187</v>
      </c>
      <c r="AJ20" s="1">
        <f t="shared" si="15"/>
        <v>108.16800761654949</v>
      </c>
      <c r="AK20" s="1">
        <f t="shared" si="16"/>
        <v>11</v>
      </c>
      <c r="AL20" s="1">
        <f t="shared" si="17"/>
        <v>61.386203950587202</v>
      </c>
      <c r="AM20" s="1">
        <f t="shared" si="20"/>
        <v>36.276261710595456</v>
      </c>
      <c r="AN20" s="1">
        <f t="shared" si="21"/>
        <v>18.508636891666374</v>
      </c>
    </row>
    <row r="21" spans="1:40" x14ac:dyDescent="0.25">
      <c r="AB21" s="1"/>
    </row>
    <row r="22" spans="1:40" x14ac:dyDescent="0.25">
      <c r="B22" s="2" t="s">
        <v>6</v>
      </c>
      <c r="C22" s="1">
        <v>12.4</v>
      </c>
      <c r="D22" s="1">
        <v>20.9</v>
      </c>
      <c r="E22" s="1">
        <v>8.5</v>
      </c>
      <c r="F22" s="1">
        <v>9.6999999999999993</v>
      </c>
      <c r="G22" s="1">
        <v>11.3</v>
      </c>
      <c r="H22" s="3">
        <v>12.5</v>
      </c>
      <c r="I22" s="1">
        <v>40</v>
      </c>
      <c r="J22" s="1">
        <v>16.3</v>
      </c>
      <c r="K22" s="1">
        <v>14.6</v>
      </c>
      <c r="L22" s="1">
        <v>8.6</v>
      </c>
      <c r="M22" s="1">
        <v>11</v>
      </c>
      <c r="AB22" s="3"/>
      <c r="AH22" s="1"/>
    </row>
    <row r="23" spans="1:40" x14ac:dyDescent="0.25">
      <c r="A23" s="2" t="s">
        <v>36</v>
      </c>
      <c r="B23" s="2" t="s">
        <v>1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4" t="s">
        <v>18</v>
      </c>
      <c r="L23" s="4" t="s">
        <v>19</v>
      </c>
      <c r="M23" s="4" t="s">
        <v>20</v>
      </c>
      <c r="N23" s="4"/>
      <c r="O23" s="2"/>
      <c r="P23" s="2" t="s">
        <v>2</v>
      </c>
      <c r="Q23" s="2" t="s">
        <v>3</v>
      </c>
      <c r="R23" s="2" t="s">
        <v>4</v>
      </c>
      <c r="S23" s="2" t="s">
        <v>5</v>
      </c>
      <c r="T23" s="2" t="s">
        <v>9</v>
      </c>
      <c r="U23" s="2"/>
      <c r="V23" s="2" t="s">
        <v>1</v>
      </c>
      <c r="W23" s="2" t="str">
        <f>C23</f>
        <v>15_12_20_Z1</v>
      </c>
      <c r="X23" s="2" t="str">
        <f t="shared" ref="X23:AG23" si="23">D23</f>
        <v>15_12_20_Z7</v>
      </c>
      <c r="Y23" s="2" t="str">
        <f t="shared" si="23"/>
        <v>11_01_21_Z2</v>
      </c>
      <c r="Z23" s="2" t="str">
        <f t="shared" si="23"/>
        <v>11_01_21_Z3</v>
      </c>
      <c r="AA23" s="2" t="str">
        <f t="shared" si="23"/>
        <v>11_01_21_Z4</v>
      </c>
      <c r="AB23" s="2" t="str">
        <f t="shared" si="23"/>
        <v>12_01_21_Z6</v>
      </c>
      <c r="AC23" s="2" t="str">
        <f t="shared" si="23"/>
        <v>12_01_21_Z7</v>
      </c>
      <c r="AD23" s="2" t="str">
        <f t="shared" si="23"/>
        <v>12_01_21_Z9</v>
      </c>
      <c r="AE23" s="2" t="str">
        <f t="shared" si="23"/>
        <v>13_01_21_Z1</v>
      </c>
      <c r="AF23" s="2" t="str">
        <f t="shared" si="23"/>
        <v>13_01_21_Z3</v>
      </c>
      <c r="AG23" s="2" t="str">
        <f t="shared" si="23"/>
        <v>13_01_21_Z4</v>
      </c>
      <c r="AH23" s="2"/>
      <c r="AI23" s="2"/>
      <c r="AJ23" s="2" t="s">
        <v>2</v>
      </c>
      <c r="AK23" s="2" t="s">
        <v>3</v>
      </c>
      <c r="AL23" s="2" t="s">
        <v>4</v>
      </c>
      <c r="AM23" s="2" t="s">
        <v>5</v>
      </c>
      <c r="AN23" s="2" t="s">
        <v>9</v>
      </c>
    </row>
    <row r="24" spans="1:40" x14ac:dyDescent="0.25">
      <c r="B24" s="1">
        <v>-150</v>
      </c>
      <c r="C24" s="1">
        <v>-2366.79077148437</v>
      </c>
      <c r="D24" s="1">
        <v>-3803.86352539062</v>
      </c>
      <c r="E24" s="1">
        <v>-3895.263671875</v>
      </c>
      <c r="F24" s="1">
        <v>-3165.58837890625</v>
      </c>
      <c r="G24" s="1">
        <v>-5399.7802734375</v>
      </c>
      <c r="H24" s="3">
        <v>-2009.27734375</v>
      </c>
      <c r="I24" s="1">
        <v>-4904.47998046875</v>
      </c>
      <c r="J24" s="1">
        <v>-2712.09716796875</v>
      </c>
      <c r="K24" s="1">
        <v>-4358.21533203125</v>
      </c>
      <c r="L24" s="1">
        <v>-988.40325927734295</v>
      </c>
      <c r="M24" s="1">
        <v>-2349.853515625</v>
      </c>
      <c r="P24" s="1">
        <f t="shared" ref="P24:P40" si="24">AVERAGE(C24:N24)</f>
        <v>-3268.5102927468029</v>
      </c>
      <c r="Q24" s="1">
        <f t="shared" ref="Q24:Q40" si="25">COUNT(C24:N24)</f>
        <v>11</v>
      </c>
      <c r="R24" s="1">
        <f t="shared" ref="R24:R40" si="26">STDEV(C24:N24)</f>
        <v>1335.9401582106379</v>
      </c>
      <c r="S24" s="1">
        <f>CONFIDENCE(0.05,R24,Q24)</f>
        <v>789.47567515257344</v>
      </c>
      <c r="T24" s="1">
        <f>R24/SQRT(Q24)</f>
        <v>402.8011133775197</v>
      </c>
      <c r="V24" s="1">
        <f t="shared" ref="V24:V40" si="27">B24</f>
        <v>-150</v>
      </c>
      <c r="W24" s="1">
        <f>C24/$D$2</f>
        <v>-113.24357758298422</v>
      </c>
      <c r="X24" s="1">
        <f>D24/$D$2</f>
        <v>-182.00303949237417</v>
      </c>
      <c r="Y24" s="1">
        <f t="shared" ref="Y24:Y40" si="28">E24/$E$2</f>
        <v>-458.2663143382353</v>
      </c>
      <c r="Z24" s="1">
        <f t="shared" ref="Z24:Z40" si="29">F24/$F$2</f>
        <v>-326.34931741301551</v>
      </c>
      <c r="AA24" s="1">
        <f t="shared" ref="AA24:AA40" si="30">G24/$G$2</f>
        <v>-477.85666136615043</v>
      </c>
      <c r="AB24" s="3">
        <f t="shared" ref="AB24:AD40" si="31">H24/$H$2</f>
        <v>-160.7421875</v>
      </c>
      <c r="AC24" s="3">
        <f t="shared" si="31"/>
        <v>-392.3583984375</v>
      </c>
      <c r="AD24" s="3">
        <f t="shared" si="31"/>
        <v>-216.9677734375</v>
      </c>
      <c r="AE24" s="1">
        <f t="shared" ref="AE24:AE40" si="32">K24/$K$2</f>
        <v>-298.50789945419524</v>
      </c>
      <c r="AF24" s="1">
        <f t="shared" ref="AF24:AF40" si="33">L24/$L$2</f>
        <v>-114.93061154387709</v>
      </c>
      <c r="AG24" s="1">
        <f t="shared" ref="AG24:AG40" si="34">M24/$M$2</f>
        <v>-213.623046875</v>
      </c>
      <c r="AH24" s="1"/>
      <c r="AJ24" s="1">
        <f t="shared" ref="AJ24:AJ40" si="35">AVERAGE(W24:AH24)</f>
        <v>-268.62262067643928</v>
      </c>
      <c r="AK24" s="1">
        <f t="shared" ref="AK24:AK40" si="36">COUNT(W24:AH24)</f>
        <v>11</v>
      </c>
      <c r="AL24" s="1">
        <f t="shared" ref="AL24:AL40" si="37">STDEV(W24:AH24)</f>
        <v>131.1021949485235</v>
      </c>
      <c r="AM24" s="1">
        <f>CONFIDENCE(0.05,AL24,AK24)</f>
        <v>77.47502254112996</v>
      </c>
      <c r="AN24" s="1">
        <f>AL24/SQRT(AK24)</f>
        <v>39.528799076025415</v>
      </c>
    </row>
    <row r="25" spans="1:40" x14ac:dyDescent="0.25">
      <c r="B25" s="1">
        <f>B24+15</f>
        <v>-135</v>
      </c>
      <c r="C25" s="1">
        <v>-2003.47900390625</v>
      </c>
      <c r="D25" s="1">
        <v>-3405.30395507812</v>
      </c>
      <c r="E25" s="1">
        <v>-3322.75390625</v>
      </c>
      <c r="F25" s="1">
        <v>-2680.35888671875</v>
      </c>
      <c r="G25" s="1">
        <v>-4671.93603515625</v>
      </c>
      <c r="H25" s="3">
        <v>-1748.96240234375</v>
      </c>
      <c r="I25" s="1">
        <v>-4152.52685546875</v>
      </c>
      <c r="J25" s="1">
        <v>-2235.7177734375</v>
      </c>
      <c r="K25" s="1">
        <v>-3703.30810546875</v>
      </c>
      <c r="L25" s="1">
        <v>-777.34368896484295</v>
      </c>
      <c r="M25" s="1">
        <v>-1896.97265625</v>
      </c>
      <c r="P25" s="1">
        <f t="shared" si="24"/>
        <v>-2781.6966608220873</v>
      </c>
      <c r="Q25" s="1">
        <f t="shared" si="25"/>
        <v>11</v>
      </c>
      <c r="R25" s="1">
        <f t="shared" si="26"/>
        <v>1173.1951853882047</v>
      </c>
      <c r="S25" s="1">
        <f t="shared" ref="S25:S40" si="38">CONFIDENCE(0.05,R25,Q25)</f>
        <v>693.30130947681698</v>
      </c>
      <c r="T25" s="1">
        <f t="shared" ref="T25:T40" si="39">R25/SQRT(Q25)</f>
        <v>353.73165779855623</v>
      </c>
      <c r="V25" s="1">
        <f t="shared" si="27"/>
        <v>-135</v>
      </c>
      <c r="W25" s="1">
        <f t="shared" ref="W25:X40" si="40">C25/$D$2</f>
        <v>-95.860239421351679</v>
      </c>
      <c r="X25" s="1">
        <f t="shared" si="40"/>
        <v>-162.93320359225456</v>
      </c>
      <c r="Y25" s="1">
        <f t="shared" si="28"/>
        <v>-390.91222426470586</v>
      </c>
      <c r="Z25" s="1">
        <f t="shared" si="29"/>
        <v>-276.32565842461344</v>
      </c>
      <c r="AA25" s="1">
        <f t="shared" si="30"/>
        <v>-413.44566682798671</v>
      </c>
      <c r="AB25" s="3">
        <f t="shared" si="31"/>
        <v>-139.9169921875</v>
      </c>
      <c r="AC25" s="3">
        <f t="shared" si="31"/>
        <v>-332.2021484375</v>
      </c>
      <c r="AD25" s="3">
        <f t="shared" si="31"/>
        <v>-178.857421875</v>
      </c>
      <c r="AE25" s="1">
        <f t="shared" si="32"/>
        <v>-253.65124010059932</v>
      </c>
      <c r="AF25" s="1">
        <f t="shared" si="33"/>
        <v>-90.388801042423609</v>
      </c>
      <c r="AG25" s="1">
        <f t="shared" si="34"/>
        <v>-172.45205965909091</v>
      </c>
      <c r="AH25" s="1"/>
      <c r="AJ25" s="1">
        <f t="shared" si="35"/>
        <v>-227.9041505302751</v>
      </c>
      <c r="AK25" s="1">
        <f t="shared" si="36"/>
        <v>11</v>
      </c>
      <c r="AL25" s="1">
        <f t="shared" si="37"/>
        <v>113.43388362696564</v>
      </c>
      <c r="AM25" s="1">
        <f t="shared" ref="AM25:AM40" si="41">CONFIDENCE(0.05,AL25,AK25)</f>
        <v>67.033909648711415</v>
      </c>
      <c r="AN25" s="1">
        <f t="shared" ref="AN25:AN40" si="42">AL25/SQRT(AK25)</f>
        <v>34.201602773043973</v>
      </c>
    </row>
    <row r="26" spans="1:40" x14ac:dyDescent="0.25">
      <c r="B26" s="1">
        <f t="shared" ref="B26:B40" si="43">B25+15</f>
        <v>-120</v>
      </c>
      <c r="C26" s="1">
        <v>-1665.0390625</v>
      </c>
      <c r="D26" s="1">
        <v>-2914.4287109375</v>
      </c>
      <c r="E26" s="1">
        <v>-2810.97412109375</v>
      </c>
      <c r="F26" s="1">
        <v>-2214.66064453125</v>
      </c>
      <c r="G26" s="1">
        <v>-4050.29296875</v>
      </c>
      <c r="H26" s="3">
        <v>-1482.5439453125</v>
      </c>
      <c r="I26" s="1">
        <v>-3511.04736328125</v>
      </c>
      <c r="J26" s="1">
        <v>-1826.171875</v>
      </c>
      <c r="K26" s="1">
        <v>-3065.185546875</v>
      </c>
      <c r="L26" s="1">
        <v>-609.98529052734295</v>
      </c>
      <c r="M26" s="1">
        <v>-1535.0341796875</v>
      </c>
      <c r="P26" s="1">
        <f t="shared" si="24"/>
        <v>-2335.0330644087358</v>
      </c>
      <c r="Q26" s="1">
        <f t="shared" si="25"/>
        <v>11</v>
      </c>
      <c r="R26" s="1">
        <f t="shared" si="26"/>
        <v>1023.978268858922</v>
      </c>
      <c r="S26" s="1">
        <f t="shared" si="38"/>
        <v>605.12136728619794</v>
      </c>
      <c r="T26" s="1">
        <f t="shared" si="39"/>
        <v>308.74106466206433</v>
      </c>
      <c r="V26" s="1">
        <f t="shared" si="27"/>
        <v>-120</v>
      </c>
      <c r="W26" s="1">
        <f t="shared" si="40"/>
        <v>-79.666940789473685</v>
      </c>
      <c r="X26" s="1">
        <f t="shared" si="40"/>
        <v>-139.44634980562202</v>
      </c>
      <c r="Y26" s="1">
        <f t="shared" si="28"/>
        <v>-330.7028377757353</v>
      </c>
      <c r="Z26" s="1">
        <f t="shared" si="29"/>
        <v>-228.3155303640464</v>
      </c>
      <c r="AA26" s="1">
        <f t="shared" si="30"/>
        <v>-358.43300608407077</v>
      </c>
      <c r="AB26" s="3">
        <f t="shared" si="31"/>
        <v>-118.603515625</v>
      </c>
      <c r="AC26" s="3">
        <f t="shared" si="31"/>
        <v>-280.8837890625</v>
      </c>
      <c r="AD26" s="3">
        <f t="shared" si="31"/>
        <v>-146.09375</v>
      </c>
      <c r="AE26" s="1">
        <f t="shared" si="32"/>
        <v>-209.94421553938358</v>
      </c>
      <c r="AF26" s="1">
        <f t="shared" si="33"/>
        <v>-70.928522154342204</v>
      </c>
      <c r="AG26" s="1">
        <f t="shared" si="34"/>
        <v>-139.54856178977272</v>
      </c>
      <c r="AH26" s="1"/>
      <c r="AJ26" s="1">
        <f t="shared" si="35"/>
        <v>-191.14245627181333</v>
      </c>
      <c r="AK26" s="1">
        <f t="shared" si="36"/>
        <v>11</v>
      </c>
      <c r="AL26" s="1">
        <f t="shared" si="37"/>
        <v>98.364607592693432</v>
      </c>
      <c r="AM26" s="1">
        <f t="shared" si="41"/>
        <v>58.128700236373525</v>
      </c>
      <c r="AN26" s="1">
        <f t="shared" si="42"/>
        <v>29.658045094137094</v>
      </c>
    </row>
    <row r="27" spans="1:40" x14ac:dyDescent="0.25">
      <c r="B27" s="1">
        <f t="shared" si="43"/>
        <v>-105</v>
      </c>
      <c r="C27" s="1">
        <v>-1378.173828125</v>
      </c>
      <c r="D27" s="1">
        <v>-2454.37622070312</v>
      </c>
      <c r="E27" s="1">
        <v>-2327.880859375</v>
      </c>
      <c r="F27" s="1">
        <v>-1928.7109375</v>
      </c>
      <c r="G27" s="1">
        <v>-3468.017578125</v>
      </c>
      <c r="H27" s="3">
        <v>-1239.31884765625</v>
      </c>
      <c r="I27" s="1">
        <v>-2927.24609375</v>
      </c>
      <c r="J27" s="1">
        <v>-1457.21435546875</v>
      </c>
      <c r="K27" s="1">
        <v>-2503.35693359375</v>
      </c>
      <c r="L27" s="1">
        <v>-471.86276245117102</v>
      </c>
      <c r="M27" s="1">
        <v>-1220.39794921875</v>
      </c>
      <c r="P27" s="1">
        <f t="shared" si="24"/>
        <v>-1943.3233059969809</v>
      </c>
      <c r="Q27" s="1">
        <f t="shared" si="25"/>
        <v>11</v>
      </c>
      <c r="R27" s="1">
        <f t="shared" si="26"/>
        <v>880.6158514774196</v>
      </c>
      <c r="S27" s="1">
        <f t="shared" si="38"/>
        <v>520.40114942452226</v>
      </c>
      <c r="T27" s="1">
        <f t="shared" si="39"/>
        <v>265.51566943544896</v>
      </c>
      <c r="V27" s="1">
        <f t="shared" si="27"/>
        <v>-105</v>
      </c>
      <c r="W27" s="1">
        <f t="shared" si="40"/>
        <v>-65.941331489234457</v>
      </c>
      <c r="X27" s="1">
        <f t="shared" si="40"/>
        <v>-117.43426893316365</v>
      </c>
      <c r="Y27" s="1">
        <f t="shared" si="28"/>
        <v>-273.86833639705884</v>
      </c>
      <c r="Z27" s="1">
        <f t="shared" si="29"/>
        <v>-198.83617912371136</v>
      </c>
      <c r="AA27" s="1">
        <f t="shared" si="30"/>
        <v>-306.9042104535398</v>
      </c>
      <c r="AB27" s="3">
        <f t="shared" si="31"/>
        <v>-99.1455078125</v>
      </c>
      <c r="AC27" s="3">
        <f t="shared" si="31"/>
        <v>-234.1796875</v>
      </c>
      <c r="AD27" s="3">
        <f t="shared" si="31"/>
        <v>-116.5771484375</v>
      </c>
      <c r="AE27" s="1">
        <f t="shared" si="32"/>
        <v>-171.46280367080479</v>
      </c>
      <c r="AF27" s="1">
        <f t="shared" si="33"/>
        <v>-54.867763075717562</v>
      </c>
      <c r="AG27" s="1">
        <f t="shared" si="34"/>
        <v>-110.94526811079545</v>
      </c>
      <c r="AH27" s="1"/>
      <c r="AJ27" s="1">
        <f t="shared" si="35"/>
        <v>-159.10568227309329</v>
      </c>
      <c r="AK27" s="1">
        <f t="shared" si="36"/>
        <v>11</v>
      </c>
      <c r="AL27" s="1">
        <f t="shared" si="37"/>
        <v>84.490922443233686</v>
      </c>
      <c r="AM27" s="1">
        <f t="shared" si="41"/>
        <v>49.930026902910477</v>
      </c>
      <c r="AN27" s="1">
        <f t="shared" si="42"/>
        <v>25.474971630474933</v>
      </c>
    </row>
    <row r="28" spans="1:40" x14ac:dyDescent="0.25">
      <c r="B28" s="1">
        <f t="shared" si="43"/>
        <v>-90</v>
      </c>
      <c r="C28" s="1">
        <v>-1109.46655273437</v>
      </c>
      <c r="D28" s="1">
        <v>-2008.97216796875</v>
      </c>
      <c r="E28" s="1">
        <v>-1889.0380859375</v>
      </c>
      <c r="F28" s="1">
        <v>-1599.42626953125</v>
      </c>
      <c r="G28" s="1">
        <v>-2920.83740234375</v>
      </c>
      <c r="H28" s="3">
        <v>-1011.962890625</v>
      </c>
      <c r="I28" s="1">
        <v>-2391.66259765625</v>
      </c>
      <c r="J28" s="1">
        <v>-1148.37646484375</v>
      </c>
      <c r="K28" s="1">
        <v>-2007.75146484375</v>
      </c>
      <c r="L28" s="1">
        <v>-361.38912963867102</v>
      </c>
      <c r="M28" s="1">
        <v>-951.84326171875</v>
      </c>
      <c r="P28" s="1">
        <f t="shared" si="24"/>
        <v>-1581.8842079856172</v>
      </c>
      <c r="Q28" s="1">
        <f t="shared" si="25"/>
        <v>11</v>
      </c>
      <c r="R28" s="1">
        <f t="shared" si="26"/>
        <v>743.6015407683783</v>
      </c>
      <c r="S28" s="1">
        <f t="shared" si="38"/>
        <v>439.43235393785369</v>
      </c>
      <c r="T28" s="1">
        <f t="shared" si="39"/>
        <v>224.20430038717046</v>
      </c>
      <c r="V28" s="1">
        <f t="shared" si="27"/>
        <v>-90</v>
      </c>
      <c r="W28" s="1">
        <f t="shared" si="40"/>
        <v>-53.084524054276081</v>
      </c>
      <c r="X28" s="1">
        <f t="shared" si="40"/>
        <v>-96.123070237739242</v>
      </c>
      <c r="Y28" s="1">
        <f t="shared" si="28"/>
        <v>-222.23977481617646</v>
      </c>
      <c r="Z28" s="1">
        <f t="shared" si="29"/>
        <v>-164.88930613724227</v>
      </c>
      <c r="AA28" s="1">
        <f t="shared" si="30"/>
        <v>-258.48118604811947</v>
      </c>
      <c r="AB28" s="3">
        <f t="shared" si="31"/>
        <v>-80.95703125</v>
      </c>
      <c r="AC28" s="3">
        <f t="shared" si="31"/>
        <v>-191.3330078125</v>
      </c>
      <c r="AD28" s="3">
        <f t="shared" si="31"/>
        <v>-91.8701171875</v>
      </c>
      <c r="AE28" s="1">
        <f t="shared" si="32"/>
        <v>-137.51722361943493</v>
      </c>
      <c r="AF28" s="1">
        <f t="shared" si="33"/>
        <v>-42.021991818450118</v>
      </c>
      <c r="AG28" s="1">
        <f t="shared" si="34"/>
        <v>-86.531205610795453</v>
      </c>
      <c r="AH28" s="1"/>
      <c r="AJ28" s="1">
        <f t="shared" si="35"/>
        <v>-129.54985805383944</v>
      </c>
      <c r="AK28" s="1">
        <f t="shared" si="36"/>
        <v>11</v>
      </c>
      <c r="AL28" s="1">
        <f t="shared" si="37"/>
        <v>71.134573920435798</v>
      </c>
      <c r="AM28" s="1">
        <f t="shared" si="41"/>
        <v>42.037074360985031</v>
      </c>
      <c r="AN28" s="1">
        <f t="shared" si="42"/>
        <v>21.447881028716917</v>
      </c>
    </row>
    <row r="29" spans="1:40" x14ac:dyDescent="0.25">
      <c r="B29" s="1">
        <f t="shared" si="43"/>
        <v>-75</v>
      </c>
      <c r="C29" s="1">
        <v>-873.260498046875</v>
      </c>
      <c r="D29" s="1">
        <v>-1600.341796875</v>
      </c>
      <c r="E29" s="1">
        <v>-1490.78369140625</v>
      </c>
      <c r="F29" s="1">
        <v>-1293.02978515625</v>
      </c>
      <c r="G29" s="1">
        <v>-2390.13671875</v>
      </c>
      <c r="H29" s="3">
        <v>-808.7158203125</v>
      </c>
      <c r="I29" s="1">
        <v>-1911.31591796875</v>
      </c>
      <c r="J29" s="1">
        <v>-881.34765625</v>
      </c>
      <c r="K29" s="1">
        <v>-1585.0830078125</v>
      </c>
      <c r="L29" s="1">
        <v>-265.19772338867102</v>
      </c>
      <c r="M29" s="1">
        <v>-727.5390625</v>
      </c>
      <c r="P29" s="1">
        <f t="shared" si="24"/>
        <v>-1256.9774253151634</v>
      </c>
      <c r="Q29" s="1">
        <f t="shared" si="25"/>
        <v>11</v>
      </c>
      <c r="R29" s="1">
        <f t="shared" si="26"/>
        <v>612.12197985986393</v>
      </c>
      <c r="S29" s="1">
        <f t="shared" si="38"/>
        <v>361.73432646329735</v>
      </c>
      <c r="T29" s="1">
        <f t="shared" si="39"/>
        <v>184.5617211931503</v>
      </c>
      <c r="V29" s="1">
        <f t="shared" si="27"/>
        <v>-75</v>
      </c>
      <c r="W29" s="1">
        <f t="shared" si="40"/>
        <v>-41.782798949611248</v>
      </c>
      <c r="X29" s="1">
        <f t="shared" si="40"/>
        <v>-76.571377840909093</v>
      </c>
      <c r="Y29" s="1">
        <f t="shared" si="28"/>
        <v>-175.38631663602942</v>
      </c>
      <c r="Z29" s="1">
        <f t="shared" si="29"/>
        <v>-133.3020397068299</v>
      </c>
      <c r="AA29" s="1">
        <f t="shared" si="30"/>
        <v>-211.51652378318582</v>
      </c>
      <c r="AB29" s="3">
        <f t="shared" si="31"/>
        <v>-64.697265625</v>
      </c>
      <c r="AC29" s="3">
        <f t="shared" si="31"/>
        <v>-152.9052734375</v>
      </c>
      <c r="AD29" s="3">
        <f t="shared" si="31"/>
        <v>-70.5078125</v>
      </c>
      <c r="AE29" s="1">
        <f t="shared" si="32"/>
        <v>-108.56732930222603</v>
      </c>
      <c r="AF29" s="1">
        <f t="shared" si="33"/>
        <v>-30.836944580078026</v>
      </c>
      <c r="AG29" s="1">
        <f t="shared" si="34"/>
        <v>-66.139914772727266</v>
      </c>
      <c r="AH29" s="1"/>
      <c r="AJ29" s="1">
        <f t="shared" si="35"/>
        <v>-102.92850883037244</v>
      </c>
      <c r="AK29" s="1">
        <f t="shared" si="36"/>
        <v>11</v>
      </c>
      <c r="AL29" s="1">
        <f t="shared" si="37"/>
        <v>58.301231175157987</v>
      </c>
      <c r="AM29" s="1">
        <f t="shared" si="41"/>
        <v>34.453192803099313</v>
      </c>
      <c r="AN29" s="1">
        <f t="shared" si="42"/>
        <v>17.578482602160914</v>
      </c>
    </row>
    <row r="30" spans="1:40" x14ac:dyDescent="0.25">
      <c r="B30" s="1">
        <f t="shared" si="43"/>
        <v>-60</v>
      </c>
      <c r="C30" s="1">
        <v>-665.8935546875</v>
      </c>
      <c r="D30" s="1">
        <v>-1228.17993164062</v>
      </c>
      <c r="E30" s="1">
        <v>-1146.240234375</v>
      </c>
      <c r="F30" s="1">
        <v>-984.4970703125</v>
      </c>
      <c r="G30" s="1">
        <v>-1879.57763671875</v>
      </c>
      <c r="H30" s="3">
        <v>-621.9482421875</v>
      </c>
      <c r="I30" s="1">
        <v>-1463.31787109375</v>
      </c>
      <c r="J30" s="1">
        <v>-662.2314453125</v>
      </c>
      <c r="K30" s="1">
        <v>-1196.8994140625</v>
      </c>
      <c r="L30" s="1">
        <v>-197.14353942871</v>
      </c>
      <c r="M30" s="1">
        <v>-538.02490234375</v>
      </c>
      <c r="P30" s="1">
        <f t="shared" si="24"/>
        <v>-962.17762201482537</v>
      </c>
      <c r="Q30" s="1">
        <f t="shared" si="25"/>
        <v>11</v>
      </c>
      <c r="R30" s="1">
        <f t="shared" si="26"/>
        <v>480.79972474471595</v>
      </c>
      <c r="S30" s="1">
        <f t="shared" si="38"/>
        <v>284.12925906383128</v>
      </c>
      <c r="T30" s="1">
        <f t="shared" si="39"/>
        <v>144.96657148039796</v>
      </c>
      <c r="V30" s="1">
        <f t="shared" si="27"/>
        <v>-60</v>
      </c>
      <c r="W30" s="1">
        <f t="shared" si="40"/>
        <v>-31.860935630980862</v>
      </c>
      <c r="X30" s="1">
        <f t="shared" si="40"/>
        <v>-58.764590030651675</v>
      </c>
      <c r="Y30" s="1">
        <f t="shared" si="28"/>
        <v>-134.85179227941177</v>
      </c>
      <c r="Z30" s="1">
        <f t="shared" si="29"/>
        <v>-101.49454333118557</v>
      </c>
      <c r="AA30" s="1">
        <f t="shared" si="30"/>
        <v>-166.33430413440266</v>
      </c>
      <c r="AB30" s="3">
        <f t="shared" si="31"/>
        <v>-49.755859375</v>
      </c>
      <c r="AC30" s="3">
        <f t="shared" si="31"/>
        <v>-117.0654296875</v>
      </c>
      <c r="AD30" s="3">
        <f t="shared" si="31"/>
        <v>-52.978515625</v>
      </c>
      <c r="AE30" s="1">
        <f t="shared" si="32"/>
        <v>-81.979411922089042</v>
      </c>
      <c r="AF30" s="1">
        <f t="shared" si="33"/>
        <v>-22.923667375431396</v>
      </c>
      <c r="AG30" s="1">
        <f t="shared" si="34"/>
        <v>-48.911354758522727</v>
      </c>
      <c r="AH30" s="1"/>
      <c r="AJ30" s="1">
        <f t="shared" si="35"/>
        <v>-78.810945831834161</v>
      </c>
      <c r="AK30" s="1">
        <f t="shared" si="36"/>
        <v>11</v>
      </c>
      <c r="AL30" s="1">
        <f t="shared" si="37"/>
        <v>45.742705216077319</v>
      </c>
      <c r="AM30" s="1">
        <f t="shared" si="41"/>
        <v>27.031714603247877</v>
      </c>
      <c r="AN30" s="1">
        <f t="shared" si="42"/>
        <v>13.791944554323754</v>
      </c>
    </row>
    <row r="31" spans="1:40" x14ac:dyDescent="0.25">
      <c r="B31" s="1">
        <f t="shared" si="43"/>
        <v>-45</v>
      </c>
      <c r="C31" s="1">
        <v>-476.37939453125</v>
      </c>
      <c r="D31" s="1">
        <v>-886.688232421875</v>
      </c>
      <c r="E31" s="1">
        <v>-819.091796875</v>
      </c>
      <c r="F31" s="1">
        <v>-712.2802734375</v>
      </c>
      <c r="G31" s="1">
        <v>-1391.90673828125</v>
      </c>
      <c r="H31" s="3">
        <v>-450.13427734375</v>
      </c>
      <c r="I31" s="1">
        <v>-1051.33056640625</v>
      </c>
      <c r="J31" s="1">
        <v>-466.30859375</v>
      </c>
      <c r="K31" s="1">
        <v>-854.4921875</v>
      </c>
      <c r="L31" s="1">
        <v>-133.78904724121</v>
      </c>
      <c r="M31" s="1">
        <v>-379.0283203125</v>
      </c>
      <c r="P31" s="1">
        <f t="shared" si="24"/>
        <v>-692.85722073641682</v>
      </c>
      <c r="Q31" s="1">
        <f t="shared" si="25"/>
        <v>11</v>
      </c>
      <c r="R31" s="1">
        <f t="shared" si="26"/>
        <v>355.71467112418543</v>
      </c>
      <c r="S31" s="1">
        <f t="shared" si="38"/>
        <v>210.2100744718864</v>
      </c>
      <c r="T31" s="1">
        <f t="shared" si="39"/>
        <v>107.25200877669013</v>
      </c>
      <c r="V31" s="1">
        <f t="shared" si="27"/>
        <v>-45</v>
      </c>
      <c r="W31" s="1">
        <f t="shared" si="40"/>
        <v>-22.793272465610048</v>
      </c>
      <c r="X31" s="1">
        <f t="shared" si="40"/>
        <v>-42.425274278558618</v>
      </c>
      <c r="Y31" s="1">
        <f t="shared" si="28"/>
        <v>-96.363740808823536</v>
      </c>
      <c r="Z31" s="1">
        <f t="shared" si="29"/>
        <v>-73.430956024484544</v>
      </c>
      <c r="AA31" s="1">
        <f t="shared" si="30"/>
        <v>-123.17758745851769</v>
      </c>
      <c r="AB31" s="3">
        <f t="shared" si="31"/>
        <v>-36.0107421875</v>
      </c>
      <c r="AC31" s="3">
        <f t="shared" si="31"/>
        <v>-84.1064453125</v>
      </c>
      <c r="AD31" s="3">
        <f t="shared" si="31"/>
        <v>-37.3046875</v>
      </c>
      <c r="AE31" s="1">
        <f t="shared" si="32"/>
        <v>-58.526862157534246</v>
      </c>
      <c r="AF31" s="1">
        <f t="shared" si="33"/>
        <v>-15.556865958280234</v>
      </c>
      <c r="AG31" s="1">
        <f t="shared" si="34"/>
        <v>-34.457120028409093</v>
      </c>
      <c r="AH31" s="1"/>
      <c r="AJ31" s="1">
        <f t="shared" si="35"/>
        <v>-56.741232198201644</v>
      </c>
      <c r="AK31" s="1">
        <f t="shared" si="36"/>
        <v>11</v>
      </c>
      <c r="AL31" s="1">
        <f t="shared" si="37"/>
        <v>33.722395404605329</v>
      </c>
      <c r="AM31" s="1">
        <f t="shared" si="41"/>
        <v>19.928295976574105</v>
      </c>
      <c r="AN31" s="1">
        <f t="shared" si="42"/>
        <v>10.167684780825549</v>
      </c>
    </row>
    <row r="32" spans="1:40" x14ac:dyDescent="0.25">
      <c r="B32" s="1">
        <f t="shared" si="43"/>
        <v>-30</v>
      </c>
      <c r="C32" s="1">
        <v>-310.211181640625</v>
      </c>
      <c r="D32" s="1">
        <v>-578.0029296875</v>
      </c>
      <c r="E32" s="1">
        <v>-520.01953125</v>
      </c>
      <c r="F32" s="1">
        <v>-461.42578125</v>
      </c>
      <c r="G32" s="1">
        <v>-917.3583984375</v>
      </c>
      <c r="H32" s="3">
        <v>-294.7998046875</v>
      </c>
      <c r="I32" s="1">
        <v>-671.9970703125</v>
      </c>
      <c r="J32" s="1">
        <v>-296.630859375</v>
      </c>
      <c r="K32" s="1">
        <v>-550.537109375</v>
      </c>
      <c r="L32" s="1">
        <v>-86.364738464355398</v>
      </c>
      <c r="M32" s="1">
        <v>-240.17333984375</v>
      </c>
      <c r="P32" s="1">
        <f t="shared" si="24"/>
        <v>-447.95643130215734</v>
      </c>
      <c r="Q32" s="1">
        <f t="shared" si="25"/>
        <v>11</v>
      </c>
      <c r="R32" s="1">
        <f t="shared" si="26"/>
        <v>232.93653983900333</v>
      </c>
      <c r="S32" s="1">
        <f t="shared" si="38"/>
        <v>137.65416880903902</v>
      </c>
      <c r="T32" s="1">
        <f t="shared" si="39"/>
        <v>70.233009328149691</v>
      </c>
      <c r="V32" s="1">
        <f t="shared" si="27"/>
        <v>-30</v>
      </c>
      <c r="W32" s="1">
        <f t="shared" si="40"/>
        <v>-14.842640269886365</v>
      </c>
      <c r="X32" s="1">
        <f t="shared" si="40"/>
        <v>-27.655642568779907</v>
      </c>
      <c r="Y32" s="1">
        <f t="shared" si="28"/>
        <v>-61.178768382352942</v>
      </c>
      <c r="Z32" s="1">
        <f t="shared" si="29"/>
        <v>-47.5696681701031</v>
      </c>
      <c r="AA32" s="1">
        <f t="shared" si="30"/>
        <v>-81.182159153761063</v>
      </c>
      <c r="AB32" s="3">
        <f t="shared" si="31"/>
        <v>-23.583984375</v>
      </c>
      <c r="AC32" s="3">
        <f t="shared" si="31"/>
        <v>-53.759765625</v>
      </c>
      <c r="AD32" s="3">
        <f t="shared" si="31"/>
        <v>-23.73046875</v>
      </c>
      <c r="AE32" s="1">
        <f t="shared" si="32"/>
        <v>-37.708021190068493</v>
      </c>
      <c r="AF32" s="1">
        <f t="shared" si="33"/>
        <v>-10.042411449343652</v>
      </c>
      <c r="AG32" s="1">
        <f t="shared" si="34"/>
        <v>-21.833939985795453</v>
      </c>
      <c r="AH32" s="1"/>
      <c r="AJ32" s="1">
        <f t="shared" si="35"/>
        <v>-36.644315447281002</v>
      </c>
      <c r="AK32" s="1">
        <f t="shared" si="36"/>
        <v>11</v>
      </c>
      <c r="AL32" s="1">
        <f t="shared" si="37"/>
        <v>21.953245368689434</v>
      </c>
      <c r="AM32" s="1">
        <f t="shared" si="41"/>
        <v>12.973300564937077</v>
      </c>
      <c r="AN32" s="1">
        <f t="shared" si="42"/>
        <v>6.6191525289591135</v>
      </c>
    </row>
    <row r="33" spans="2:40" x14ac:dyDescent="0.25">
      <c r="B33" s="1">
        <f t="shared" si="43"/>
        <v>-15</v>
      </c>
      <c r="C33" s="1">
        <v>-151.214599609375</v>
      </c>
      <c r="D33" s="1">
        <v>-294.036865234375</v>
      </c>
      <c r="E33" s="1">
        <v>-250.54931640625</v>
      </c>
      <c r="F33" s="1">
        <v>-223.69384765625</v>
      </c>
      <c r="G33" s="1">
        <v>-449.52392578125</v>
      </c>
      <c r="H33" s="3">
        <v>-149.5361328125</v>
      </c>
      <c r="I33" s="1">
        <v>-308.2275390625</v>
      </c>
      <c r="J33" s="1">
        <v>-148.3154296875</v>
      </c>
      <c r="K33" s="1">
        <v>-276.79443359375</v>
      </c>
      <c r="L33" s="1">
        <v>-47.973628997802699</v>
      </c>
      <c r="M33" s="1">
        <v>-121.4599609375</v>
      </c>
      <c r="P33" s="1">
        <f t="shared" si="24"/>
        <v>-220.12051634355024</v>
      </c>
      <c r="Q33" s="1">
        <f t="shared" si="25"/>
        <v>11</v>
      </c>
      <c r="R33" s="1">
        <f t="shared" si="26"/>
        <v>111.4709015208791</v>
      </c>
      <c r="S33" s="1">
        <f t="shared" si="38"/>
        <v>65.87388267146207</v>
      </c>
      <c r="T33" s="1">
        <f t="shared" si="39"/>
        <v>33.609741398855732</v>
      </c>
      <c r="V33" s="1">
        <f t="shared" si="27"/>
        <v>-15</v>
      </c>
      <c r="W33" s="1">
        <f t="shared" si="40"/>
        <v>-7.2351483066686608</v>
      </c>
      <c r="X33" s="1">
        <f t="shared" si="40"/>
        <v>-14.068749532745215</v>
      </c>
      <c r="Y33" s="1">
        <f t="shared" si="28"/>
        <v>-29.476390165441178</v>
      </c>
      <c r="Z33" s="1">
        <f t="shared" si="29"/>
        <v>-23.061221407860828</v>
      </c>
      <c r="AA33" s="1">
        <f t="shared" si="30"/>
        <v>-39.780878387721238</v>
      </c>
      <c r="AB33" s="3">
        <f t="shared" si="31"/>
        <v>-11.962890625</v>
      </c>
      <c r="AC33" s="3">
        <f t="shared" si="31"/>
        <v>-24.658203125</v>
      </c>
      <c r="AD33" s="3">
        <f t="shared" si="31"/>
        <v>-11.865234375</v>
      </c>
      <c r="AE33" s="1">
        <f t="shared" si="32"/>
        <v>-18.958522848886986</v>
      </c>
      <c r="AF33" s="1">
        <f t="shared" si="33"/>
        <v>-5.5783289532328721</v>
      </c>
      <c r="AG33" s="1">
        <f t="shared" si="34"/>
        <v>-11.041814630681818</v>
      </c>
      <c r="AH33" s="1"/>
      <c r="AJ33" s="1">
        <f t="shared" si="35"/>
        <v>-17.971580214385344</v>
      </c>
      <c r="AK33" s="1">
        <f t="shared" si="36"/>
        <v>11</v>
      </c>
      <c r="AL33" s="1">
        <f t="shared" si="37"/>
        <v>10.416836196330234</v>
      </c>
      <c r="AM33" s="1">
        <f t="shared" si="41"/>
        <v>6.1558436869407451</v>
      </c>
      <c r="AN33" s="1">
        <f t="shared" si="42"/>
        <v>3.1407942878018456</v>
      </c>
    </row>
    <row r="34" spans="2:40" x14ac:dyDescent="0.25">
      <c r="B34" s="1">
        <f t="shared" si="43"/>
        <v>0</v>
      </c>
      <c r="C34" s="1">
        <v>-7.01904296875</v>
      </c>
      <c r="D34" s="1">
        <v>-16.021728515625</v>
      </c>
      <c r="E34" s="1">
        <v>12.51220703125</v>
      </c>
      <c r="F34" s="1">
        <v>7.62939453125</v>
      </c>
      <c r="G34" s="1">
        <v>9.765625</v>
      </c>
      <c r="H34" s="3">
        <v>-9.1552734375</v>
      </c>
      <c r="I34" s="1">
        <v>40.283203125</v>
      </c>
      <c r="J34" s="1">
        <v>-4.57763671875</v>
      </c>
      <c r="K34" s="1">
        <v>-27.4658203125</v>
      </c>
      <c r="L34" s="1">
        <v>-7.50732374191284</v>
      </c>
      <c r="M34" s="1">
        <v>-7.62939453125</v>
      </c>
      <c r="P34" s="1">
        <f t="shared" si="24"/>
        <v>-0.8350718671625309</v>
      </c>
      <c r="Q34" s="1">
        <f t="shared" si="25"/>
        <v>11</v>
      </c>
      <c r="R34" s="1">
        <f t="shared" si="26"/>
        <v>17.90215481635677</v>
      </c>
      <c r="S34" s="1">
        <f t="shared" si="38"/>
        <v>10.579303027509376</v>
      </c>
      <c r="T34" s="1">
        <f t="shared" si="39"/>
        <v>5.3977027695190172</v>
      </c>
      <c r="V34" s="1">
        <f t="shared" si="27"/>
        <v>0</v>
      </c>
      <c r="W34" s="1">
        <f t="shared" si="40"/>
        <v>-0.33583937649521534</v>
      </c>
      <c r="X34" s="1">
        <f t="shared" si="40"/>
        <v>-0.76658988113038284</v>
      </c>
      <c r="Y34" s="1">
        <f t="shared" si="28"/>
        <v>1.472024356617647</v>
      </c>
      <c r="Z34" s="1">
        <f t="shared" si="29"/>
        <v>0.78653551868556704</v>
      </c>
      <c r="AA34" s="1">
        <f t="shared" si="30"/>
        <v>0.86421460176991149</v>
      </c>
      <c r="AB34" s="3">
        <f t="shared" si="31"/>
        <v>-0.732421875</v>
      </c>
      <c r="AC34" s="3">
        <f t="shared" si="31"/>
        <v>3.22265625</v>
      </c>
      <c r="AD34" s="3">
        <f t="shared" si="31"/>
        <v>-0.3662109375</v>
      </c>
      <c r="AE34" s="1">
        <f t="shared" si="32"/>
        <v>-1.8812205693493151</v>
      </c>
      <c r="AF34" s="1">
        <f t="shared" si="33"/>
        <v>-0.87294462115265581</v>
      </c>
      <c r="AG34" s="1">
        <f t="shared" si="34"/>
        <v>-0.69358132102272729</v>
      </c>
      <c r="AH34" s="1"/>
      <c r="AJ34" s="1">
        <f t="shared" si="35"/>
        <v>6.3329285947529929E-2</v>
      </c>
      <c r="AK34" s="1">
        <f t="shared" si="36"/>
        <v>11</v>
      </c>
      <c r="AL34" s="1">
        <f t="shared" si="37"/>
        <v>1.4151620404234413</v>
      </c>
      <c r="AM34" s="1">
        <f t="shared" si="41"/>
        <v>0.83629195547951707</v>
      </c>
      <c r="AN34" s="1">
        <f t="shared" si="42"/>
        <v>0.42668740960348328</v>
      </c>
    </row>
    <row r="35" spans="2:40" x14ac:dyDescent="0.25">
      <c r="B35" s="1">
        <f t="shared" si="43"/>
        <v>15</v>
      </c>
      <c r="C35" s="1">
        <v>136.41357421875</v>
      </c>
      <c r="D35" s="1">
        <v>258.7890625</v>
      </c>
      <c r="E35" s="1">
        <v>271.30126953125</v>
      </c>
      <c r="F35" s="1">
        <v>241.0888671875</v>
      </c>
      <c r="G35" s="1">
        <v>470.88623046875</v>
      </c>
      <c r="H35" s="3">
        <v>127.25830078125</v>
      </c>
      <c r="I35" s="1">
        <v>388.48876953125</v>
      </c>
      <c r="J35" s="1">
        <v>130.92041015625</v>
      </c>
      <c r="K35" s="1">
        <v>219.7265625</v>
      </c>
      <c r="L35" s="1">
        <v>31.6772441864013</v>
      </c>
      <c r="M35" s="1">
        <v>106.201171875</v>
      </c>
      <c r="P35" s="1">
        <f t="shared" si="24"/>
        <v>216.61376935785466</v>
      </c>
      <c r="Q35" s="1">
        <f t="shared" si="25"/>
        <v>11</v>
      </c>
      <c r="R35" s="1">
        <f t="shared" si="26"/>
        <v>129.50906570094105</v>
      </c>
      <c r="S35" s="1">
        <f t="shared" si="38"/>
        <v>76.533560619643083</v>
      </c>
      <c r="T35" s="1">
        <f t="shared" si="39"/>
        <v>39.048452534500669</v>
      </c>
      <c r="V35" s="1">
        <f t="shared" si="27"/>
        <v>15</v>
      </c>
      <c r="W35" s="1">
        <f t="shared" si="40"/>
        <v>6.5269652736244019</v>
      </c>
      <c r="X35" s="1">
        <f t="shared" si="40"/>
        <v>12.382251794258375</v>
      </c>
      <c r="Y35" s="1">
        <f t="shared" si="28"/>
        <v>31.917796415441178</v>
      </c>
      <c r="Z35" s="1">
        <f t="shared" si="29"/>
        <v>24.85452239046392</v>
      </c>
      <c r="AA35" s="1">
        <f t="shared" si="30"/>
        <v>41.671347829092916</v>
      </c>
      <c r="AB35" s="3">
        <f t="shared" si="31"/>
        <v>10.1806640625</v>
      </c>
      <c r="AC35" s="3">
        <f t="shared" si="31"/>
        <v>31.0791015625</v>
      </c>
      <c r="AD35" s="3">
        <f t="shared" si="31"/>
        <v>10.4736328125</v>
      </c>
      <c r="AE35" s="1">
        <f t="shared" si="32"/>
        <v>15.049764554794521</v>
      </c>
      <c r="AF35" s="1">
        <f t="shared" si="33"/>
        <v>3.6834004867908487</v>
      </c>
      <c r="AG35" s="1">
        <f t="shared" si="34"/>
        <v>9.6546519886363633</v>
      </c>
      <c r="AH35" s="1"/>
      <c r="AJ35" s="1">
        <f t="shared" si="35"/>
        <v>17.952190833691137</v>
      </c>
      <c r="AK35" s="1">
        <f t="shared" si="36"/>
        <v>11</v>
      </c>
      <c r="AL35" s="1">
        <f t="shared" si="37"/>
        <v>12.394965024661191</v>
      </c>
      <c r="AM35" s="1">
        <f t="shared" si="41"/>
        <v>7.3248216405468982</v>
      </c>
      <c r="AN35" s="1">
        <f t="shared" si="42"/>
        <v>3.7372225705799487</v>
      </c>
    </row>
    <row r="36" spans="2:40" x14ac:dyDescent="0.25">
      <c r="B36" s="1">
        <f t="shared" si="43"/>
        <v>30</v>
      </c>
      <c r="C36" s="1">
        <v>285.491943359375</v>
      </c>
      <c r="D36" s="1">
        <v>527.03857421875</v>
      </c>
      <c r="E36" s="1">
        <v>533.75244140625</v>
      </c>
      <c r="F36" s="1">
        <v>478.21044921875</v>
      </c>
      <c r="G36" s="1">
        <v>935.36376953125</v>
      </c>
      <c r="H36" s="3">
        <v>266.41845703125</v>
      </c>
      <c r="I36" s="1">
        <v>740.05126953125</v>
      </c>
      <c r="J36" s="1">
        <v>274.0478515625</v>
      </c>
      <c r="K36" s="1">
        <v>470.27587890625</v>
      </c>
      <c r="L36" s="1">
        <v>69.885246276855398</v>
      </c>
      <c r="M36" s="1">
        <v>224.609375</v>
      </c>
      <c r="P36" s="1">
        <f t="shared" si="24"/>
        <v>436.83138691295278</v>
      </c>
      <c r="Q36" s="1">
        <f t="shared" si="25"/>
        <v>11</v>
      </c>
      <c r="R36" s="1">
        <f t="shared" si="26"/>
        <v>248.79086553109536</v>
      </c>
      <c r="S36" s="1">
        <f t="shared" si="38"/>
        <v>147.02330439713148</v>
      </c>
      <c r="T36" s="1">
        <f t="shared" si="39"/>
        <v>75.013268384946144</v>
      </c>
      <c r="V36" s="1">
        <f t="shared" si="27"/>
        <v>30</v>
      </c>
      <c r="W36" s="1">
        <f t="shared" si="40"/>
        <v>13.659901596142346</v>
      </c>
      <c r="X36" s="1">
        <f t="shared" si="40"/>
        <v>25.217156661184212</v>
      </c>
      <c r="Y36" s="1">
        <f t="shared" si="28"/>
        <v>62.794404871323529</v>
      </c>
      <c r="Z36" s="1">
        <f t="shared" si="29"/>
        <v>49.300046311211347</v>
      </c>
      <c r="AA36" s="1">
        <f t="shared" si="30"/>
        <v>82.775554825774336</v>
      </c>
      <c r="AB36" s="3">
        <f t="shared" si="31"/>
        <v>21.3134765625</v>
      </c>
      <c r="AC36" s="3">
        <f t="shared" si="31"/>
        <v>59.2041015625</v>
      </c>
      <c r="AD36" s="3">
        <f t="shared" si="31"/>
        <v>21.923828125</v>
      </c>
      <c r="AE36" s="1">
        <f t="shared" si="32"/>
        <v>32.210676637414387</v>
      </c>
      <c r="AF36" s="1">
        <f t="shared" si="33"/>
        <v>8.1261914275413254</v>
      </c>
      <c r="AG36" s="1">
        <f t="shared" si="34"/>
        <v>20.41903409090909</v>
      </c>
      <c r="AH36" s="1"/>
      <c r="AJ36" s="1">
        <f t="shared" si="35"/>
        <v>36.085852061045507</v>
      </c>
      <c r="AK36" s="1">
        <f t="shared" si="36"/>
        <v>11</v>
      </c>
      <c r="AL36" s="1">
        <f t="shared" si="37"/>
        <v>23.841959050315467</v>
      </c>
      <c r="AM36" s="1">
        <f t="shared" si="41"/>
        <v>14.089438514535649</v>
      </c>
      <c r="AN36" s="1">
        <f t="shared" si="42"/>
        <v>7.1886211306285963</v>
      </c>
    </row>
    <row r="37" spans="2:40" x14ac:dyDescent="0.25">
      <c r="B37" s="1">
        <f t="shared" si="43"/>
        <v>45</v>
      </c>
      <c r="C37" s="1">
        <v>438.995361328125</v>
      </c>
      <c r="D37" s="1">
        <v>811.1572265625</v>
      </c>
      <c r="E37" s="1">
        <v>820.61767578125</v>
      </c>
      <c r="F37" s="1">
        <v>725.09765625</v>
      </c>
      <c r="G37" s="1">
        <v>1413.57421875</v>
      </c>
      <c r="H37" s="3">
        <v>410.46142578125</v>
      </c>
      <c r="I37" s="1">
        <v>1113.58642578125</v>
      </c>
      <c r="J37" s="1">
        <v>425.10986328125</v>
      </c>
      <c r="K37" s="1">
        <v>734.2529296875</v>
      </c>
      <c r="L37" s="1">
        <v>111.267082214355</v>
      </c>
      <c r="M37" s="1">
        <v>345.76416015625</v>
      </c>
      <c r="P37" s="1">
        <f t="shared" si="24"/>
        <v>668.17127505215728</v>
      </c>
      <c r="Q37" s="1">
        <f t="shared" si="25"/>
        <v>11</v>
      </c>
      <c r="R37" s="1">
        <f t="shared" si="26"/>
        <v>373.82026882219782</v>
      </c>
      <c r="S37" s="1">
        <f t="shared" si="38"/>
        <v>220.90960235030914</v>
      </c>
      <c r="T37" s="1">
        <f t="shared" si="39"/>
        <v>112.71105188300191</v>
      </c>
      <c r="V37" s="1">
        <f t="shared" si="27"/>
        <v>45</v>
      </c>
      <c r="W37" s="1">
        <f t="shared" si="40"/>
        <v>21.004562742972489</v>
      </c>
      <c r="X37" s="1">
        <f t="shared" si="40"/>
        <v>38.811350553229666</v>
      </c>
      <c r="Y37" s="1">
        <f t="shared" si="28"/>
        <v>96.54325597426471</v>
      </c>
      <c r="Z37" s="1">
        <f t="shared" si="29"/>
        <v>74.752335695876297</v>
      </c>
      <c r="AA37" s="1">
        <f t="shared" si="30"/>
        <v>125.09506360619469</v>
      </c>
      <c r="AB37" s="3">
        <f t="shared" si="31"/>
        <v>32.8369140625</v>
      </c>
      <c r="AC37" s="3">
        <f t="shared" si="31"/>
        <v>89.0869140625</v>
      </c>
      <c r="AD37" s="3">
        <f t="shared" si="31"/>
        <v>34.0087890625</v>
      </c>
      <c r="AE37" s="1">
        <f t="shared" si="32"/>
        <v>50.291296553938359</v>
      </c>
      <c r="AF37" s="1">
        <f t="shared" si="33"/>
        <v>12.938032815622675</v>
      </c>
      <c r="AG37" s="1">
        <f t="shared" si="34"/>
        <v>31.43310546875</v>
      </c>
      <c r="AH37" s="1"/>
      <c r="AJ37" s="1">
        <f t="shared" si="35"/>
        <v>55.16378369075899</v>
      </c>
      <c r="AK37" s="1">
        <f t="shared" si="36"/>
        <v>11</v>
      </c>
      <c r="AL37" s="1">
        <f t="shared" si="37"/>
        <v>35.898903030716482</v>
      </c>
      <c r="AM37" s="1">
        <f t="shared" si="41"/>
        <v>21.214506153757736</v>
      </c>
      <c r="AN37" s="1">
        <f t="shared" si="42"/>
        <v>10.82392652165808</v>
      </c>
    </row>
    <row r="38" spans="2:40" x14ac:dyDescent="0.25">
      <c r="B38" s="1">
        <f t="shared" si="43"/>
        <v>60</v>
      </c>
      <c r="C38" s="1">
        <v>605.926513671875</v>
      </c>
      <c r="D38" s="1">
        <v>1109.31396484375</v>
      </c>
      <c r="E38" s="1">
        <v>1135.55908203125</v>
      </c>
      <c r="F38" s="1">
        <v>997.61962890625</v>
      </c>
      <c r="G38" s="1">
        <v>1908.26416015625</v>
      </c>
      <c r="H38" s="3">
        <v>569.4580078125</v>
      </c>
      <c r="I38" s="1">
        <v>1519.47021484375</v>
      </c>
      <c r="J38" s="1">
        <v>596.3134765625</v>
      </c>
      <c r="K38" s="1">
        <v>1033.02001953125</v>
      </c>
      <c r="L38" s="1">
        <v>157.47068786621</v>
      </c>
      <c r="M38" s="1">
        <v>496.2158203125</v>
      </c>
      <c r="P38" s="1">
        <f t="shared" si="24"/>
        <v>920.78468877618945</v>
      </c>
      <c r="Q38" s="1">
        <f t="shared" si="25"/>
        <v>11</v>
      </c>
      <c r="R38" s="1">
        <f t="shared" si="26"/>
        <v>502.44068642408951</v>
      </c>
      <c r="S38" s="1">
        <f t="shared" si="38"/>
        <v>296.91801515277029</v>
      </c>
      <c r="T38" s="1">
        <f t="shared" si="39"/>
        <v>151.49156693430174</v>
      </c>
      <c r="V38" s="1">
        <f t="shared" si="27"/>
        <v>60</v>
      </c>
      <c r="W38" s="1">
        <f t="shared" si="40"/>
        <v>28.991699218750004</v>
      </c>
      <c r="X38" s="1">
        <f t="shared" si="40"/>
        <v>53.077223198265557</v>
      </c>
      <c r="Y38" s="1">
        <f t="shared" si="28"/>
        <v>133.59518612132354</v>
      </c>
      <c r="Z38" s="1">
        <f t="shared" si="29"/>
        <v>102.84738442332475</v>
      </c>
      <c r="AA38" s="1">
        <f t="shared" si="30"/>
        <v>168.87293452710176</v>
      </c>
      <c r="AB38" s="3">
        <f t="shared" si="31"/>
        <v>45.556640625</v>
      </c>
      <c r="AC38" s="3">
        <f t="shared" si="31"/>
        <v>121.5576171875</v>
      </c>
      <c r="AD38" s="3">
        <f t="shared" si="31"/>
        <v>47.705078125</v>
      </c>
      <c r="AE38" s="1">
        <f t="shared" si="32"/>
        <v>70.754795858304803</v>
      </c>
      <c r="AF38" s="1">
        <f t="shared" si="33"/>
        <v>18.310545100722095</v>
      </c>
      <c r="AG38" s="1">
        <f t="shared" si="34"/>
        <v>45.11052911931818</v>
      </c>
      <c r="AH38" s="1"/>
      <c r="AJ38" s="1">
        <f t="shared" si="35"/>
        <v>76.03451213678278</v>
      </c>
      <c r="AK38" s="1">
        <f t="shared" si="36"/>
        <v>11</v>
      </c>
      <c r="AL38" s="1">
        <f t="shared" si="37"/>
        <v>48.488382547968264</v>
      </c>
      <c r="AM38" s="1">
        <f t="shared" si="41"/>
        <v>28.654276401411856</v>
      </c>
      <c r="AN38" s="1">
        <f t="shared" si="42"/>
        <v>14.61979741843888</v>
      </c>
    </row>
    <row r="39" spans="2:40" x14ac:dyDescent="0.25">
      <c r="B39" s="1">
        <f t="shared" si="43"/>
        <v>75</v>
      </c>
      <c r="C39" s="1">
        <v>791.015625</v>
      </c>
      <c r="D39" s="1">
        <v>1438.44604492187</v>
      </c>
      <c r="E39" s="1">
        <v>1488.6474609375</v>
      </c>
      <c r="F39" s="1">
        <v>1274.4140625</v>
      </c>
      <c r="G39" s="1">
        <v>2424.9267578125</v>
      </c>
      <c r="H39" s="3">
        <v>738.525390625</v>
      </c>
      <c r="I39" s="1">
        <v>1970.8251953125</v>
      </c>
      <c r="J39" s="1">
        <v>790.71044921875</v>
      </c>
      <c r="K39" s="1">
        <v>1372.0703125</v>
      </c>
      <c r="L39" s="1">
        <v>220.33689880371</v>
      </c>
      <c r="M39" s="1">
        <v>665.8935546875</v>
      </c>
      <c r="P39" s="1">
        <f t="shared" si="24"/>
        <v>1197.8010683926661</v>
      </c>
      <c r="Q39" s="1">
        <f t="shared" si="25"/>
        <v>11</v>
      </c>
      <c r="R39" s="1">
        <f t="shared" si="26"/>
        <v>637.38825144945622</v>
      </c>
      <c r="S39" s="1">
        <f t="shared" si="38"/>
        <v>376.66546443320379</v>
      </c>
      <c r="T39" s="1">
        <f t="shared" si="39"/>
        <v>192.17978871259524</v>
      </c>
      <c r="V39" s="1">
        <f t="shared" si="27"/>
        <v>75</v>
      </c>
      <c r="W39" s="1">
        <f t="shared" si="40"/>
        <v>37.847637559808618</v>
      </c>
      <c r="X39" s="1">
        <f t="shared" si="40"/>
        <v>68.825169613486608</v>
      </c>
      <c r="Y39" s="1">
        <f t="shared" si="28"/>
        <v>175.13499540441177</v>
      </c>
      <c r="Z39" s="1">
        <f t="shared" si="29"/>
        <v>131.38289304123711</v>
      </c>
      <c r="AA39" s="1">
        <f t="shared" si="30"/>
        <v>214.59528830199113</v>
      </c>
      <c r="AB39" s="3">
        <f t="shared" si="31"/>
        <v>59.08203125</v>
      </c>
      <c r="AC39" s="3">
        <f t="shared" si="31"/>
        <v>157.666015625</v>
      </c>
      <c r="AD39" s="3">
        <f t="shared" si="31"/>
        <v>63.2568359375</v>
      </c>
      <c r="AE39" s="1">
        <f t="shared" si="32"/>
        <v>93.977418664383563</v>
      </c>
      <c r="AF39" s="1">
        <f t="shared" si="33"/>
        <v>25.620569628338373</v>
      </c>
      <c r="AG39" s="1">
        <f t="shared" si="34"/>
        <v>60.535777698863633</v>
      </c>
      <c r="AH39" s="1"/>
      <c r="AJ39" s="1">
        <f t="shared" si="35"/>
        <v>98.902239338638267</v>
      </c>
      <c r="AK39" s="1">
        <f t="shared" si="36"/>
        <v>11</v>
      </c>
      <c r="AL39" s="1">
        <f t="shared" si="37"/>
        <v>61.692357366724899</v>
      </c>
      <c r="AM39" s="1">
        <f t="shared" si="41"/>
        <v>36.457183493221791</v>
      </c>
      <c r="AN39" s="1">
        <f t="shared" si="42"/>
        <v>18.600945619813125</v>
      </c>
    </row>
    <row r="40" spans="2:40" x14ac:dyDescent="0.25">
      <c r="B40" s="1">
        <f t="shared" si="43"/>
        <v>90</v>
      </c>
      <c r="C40" s="1">
        <v>1000.06103515625</v>
      </c>
      <c r="D40" s="1">
        <v>1807.55615234375</v>
      </c>
      <c r="E40" s="1">
        <v>1895.751953125</v>
      </c>
      <c r="F40" s="1">
        <v>1599.42626953125</v>
      </c>
      <c r="G40" s="1">
        <v>2970.88623046875</v>
      </c>
      <c r="H40" s="3">
        <v>919.189453125</v>
      </c>
      <c r="I40" s="1">
        <v>2477.72216796875</v>
      </c>
      <c r="J40" s="1">
        <v>1016.845703125</v>
      </c>
      <c r="K40" s="1">
        <v>1768.798828125</v>
      </c>
      <c r="L40" s="1">
        <v>288.94039916992102</v>
      </c>
      <c r="M40" s="1">
        <v>905.1513671875</v>
      </c>
      <c r="P40" s="1">
        <f t="shared" si="24"/>
        <v>1513.6663235751066</v>
      </c>
      <c r="Q40" s="1">
        <f t="shared" si="25"/>
        <v>11</v>
      </c>
      <c r="R40" s="1">
        <f t="shared" si="26"/>
        <v>780.51069588322116</v>
      </c>
      <c r="S40" s="1">
        <f t="shared" si="38"/>
        <v>461.24386995113855</v>
      </c>
      <c r="T40" s="1">
        <f t="shared" si="39"/>
        <v>235.33282937307598</v>
      </c>
      <c r="V40" s="1">
        <f t="shared" si="27"/>
        <v>90</v>
      </c>
      <c r="W40" s="1">
        <f t="shared" si="40"/>
        <v>47.849810294557422</v>
      </c>
      <c r="X40" s="1">
        <f t="shared" si="40"/>
        <v>86.485940303528707</v>
      </c>
      <c r="Y40" s="1">
        <f t="shared" si="28"/>
        <v>223.02964154411765</v>
      </c>
      <c r="Z40" s="1">
        <f t="shared" si="29"/>
        <v>164.88930613724227</v>
      </c>
      <c r="AA40" s="1">
        <f t="shared" si="30"/>
        <v>262.91028588219024</v>
      </c>
      <c r="AB40" s="3">
        <f t="shared" si="31"/>
        <v>73.53515625</v>
      </c>
      <c r="AC40" s="3">
        <f>I40/$H$2</f>
        <v>198.2177734375</v>
      </c>
      <c r="AD40" s="3">
        <f>J40/$H$2</f>
        <v>81.34765625</v>
      </c>
      <c r="AE40" s="1">
        <f t="shared" si="32"/>
        <v>121.15060466609589</v>
      </c>
      <c r="AF40" s="1">
        <f t="shared" si="33"/>
        <v>33.597720833711747</v>
      </c>
      <c r="AG40" s="1">
        <f t="shared" si="34"/>
        <v>82.28648792613636</v>
      </c>
      <c r="AH40" s="1"/>
      <c r="AJ40" s="1">
        <f t="shared" si="35"/>
        <v>125.02730759318911</v>
      </c>
      <c r="AK40" s="1">
        <f t="shared" si="36"/>
        <v>11</v>
      </c>
      <c r="AL40" s="1">
        <f t="shared" si="37"/>
        <v>76.002847893853527</v>
      </c>
      <c r="AM40" s="1">
        <f t="shared" si="41"/>
        <v>44.91398756579467</v>
      </c>
      <c r="AN40" s="1">
        <f t="shared" si="42"/>
        <v>22.915720860215028</v>
      </c>
    </row>
    <row r="41" spans="2:40" x14ac:dyDescent="0.25">
      <c r="AB41" s="1"/>
    </row>
    <row r="42" spans="2:40" x14ac:dyDescent="0.25">
      <c r="AB42" s="1"/>
    </row>
    <row r="43" spans="2:40" x14ac:dyDescent="0.25">
      <c r="AB43" s="1"/>
    </row>
    <row r="44" spans="2:40" x14ac:dyDescent="0.25">
      <c r="AB44" s="1"/>
    </row>
    <row r="45" spans="2:40" x14ac:dyDescent="0.25">
      <c r="AB45" s="1"/>
    </row>
    <row r="46" spans="2:40" x14ac:dyDescent="0.25">
      <c r="AB46" s="1"/>
    </row>
    <row r="47" spans="2:40" x14ac:dyDescent="0.25">
      <c r="AB47" s="1"/>
    </row>
    <row r="48" spans="2:40" x14ac:dyDescent="0.25">
      <c r="AB48" s="1"/>
    </row>
    <row r="49" spans="28:28" x14ac:dyDescent="0.25">
      <c r="AB49" s="1"/>
    </row>
    <row r="50" spans="28:28" x14ac:dyDescent="0.25">
      <c r="AB50" s="1"/>
    </row>
    <row r="51" spans="28:28" x14ac:dyDescent="0.25">
      <c r="AB51" s="1"/>
    </row>
    <row r="52" spans="28:28" x14ac:dyDescent="0.25">
      <c r="AB52" s="1"/>
    </row>
    <row r="53" spans="28:28" x14ac:dyDescent="0.25">
      <c r="AB53" s="1"/>
    </row>
    <row r="54" spans="28:28" x14ac:dyDescent="0.25">
      <c r="AB54" s="1"/>
    </row>
    <row r="55" spans="28:28" x14ac:dyDescent="0.25">
      <c r="AB55" s="1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3C6E-B3A8-48B5-A516-36D01640B7F1}">
  <dimension ref="A1:AN42"/>
  <sheetViews>
    <sheetView workbookViewId="0">
      <selection activeCell="F10" sqref="F10"/>
    </sheetView>
  </sheetViews>
  <sheetFormatPr baseColWidth="10" defaultRowHeight="15" x14ac:dyDescent="0.25"/>
  <cols>
    <col min="1" max="7" width="11.42578125" style="1"/>
    <col min="9" max="14" width="11.42578125" style="1"/>
    <col min="15" max="15" width="1.5703125" style="1" customWidth="1"/>
    <col min="16" max="16" width="11.42578125" style="1"/>
    <col min="17" max="17" width="6.140625" style="1" customWidth="1"/>
    <col min="18" max="27" width="11.42578125" style="1"/>
    <col min="29" max="33" width="11.42578125" style="1"/>
    <col min="34" max="34" width="1.42578125" style="1" customWidth="1"/>
    <col min="35" max="35" width="1.5703125" style="1" customWidth="1"/>
    <col min="36" max="16384" width="11.42578125" style="1"/>
  </cols>
  <sheetData>
    <row r="1" spans="1:40" x14ac:dyDescent="0.25">
      <c r="V1" s="2" t="s">
        <v>7</v>
      </c>
    </row>
    <row r="2" spans="1:40" x14ac:dyDescent="0.25">
      <c r="A2" s="2" t="s">
        <v>35</v>
      </c>
      <c r="B2" s="2" t="s">
        <v>6</v>
      </c>
      <c r="C2" s="1">
        <v>6.5</v>
      </c>
      <c r="D2" s="1">
        <v>7.7</v>
      </c>
      <c r="E2" s="1">
        <v>7</v>
      </c>
      <c r="F2" s="1">
        <v>9.5</v>
      </c>
      <c r="G2" s="1">
        <v>12</v>
      </c>
      <c r="H2" s="3">
        <v>14.1</v>
      </c>
      <c r="I2" s="1">
        <v>16.3</v>
      </c>
      <c r="J2" s="1">
        <v>9.9</v>
      </c>
      <c r="K2" s="1">
        <v>19.899999999999999</v>
      </c>
      <c r="L2" s="1">
        <v>13.7</v>
      </c>
      <c r="M2" s="1">
        <v>8.1999999999999993</v>
      </c>
    </row>
    <row r="3" spans="1:40" s="2" customFormat="1" x14ac:dyDescent="0.25">
      <c r="A3" s="2" t="s">
        <v>38</v>
      </c>
      <c r="C3" s="2" t="s">
        <v>22</v>
      </c>
      <c r="D3" s="2" t="s">
        <v>23</v>
      </c>
      <c r="E3" s="2" t="s">
        <v>25</v>
      </c>
      <c r="F3" s="2" t="s">
        <v>27</v>
      </c>
      <c r="G3" s="2" t="s">
        <v>28</v>
      </c>
      <c r="H3" s="2" t="s">
        <v>29</v>
      </c>
      <c r="I3" s="2" t="s">
        <v>30</v>
      </c>
      <c r="J3" s="2" t="s">
        <v>31</v>
      </c>
      <c r="K3" s="2" t="s">
        <v>32</v>
      </c>
      <c r="L3" s="2" t="s">
        <v>33</v>
      </c>
      <c r="M3" s="2" t="s">
        <v>34</v>
      </c>
      <c r="P3" s="2" t="s">
        <v>2</v>
      </c>
      <c r="Q3" s="2" t="s">
        <v>3</v>
      </c>
      <c r="R3" s="2" t="s">
        <v>4</v>
      </c>
      <c r="S3" s="2" t="s">
        <v>5</v>
      </c>
      <c r="T3" s="2" t="s">
        <v>9</v>
      </c>
      <c r="V3" s="2" t="s">
        <v>0</v>
      </c>
      <c r="AJ3" s="2" t="s">
        <v>2</v>
      </c>
      <c r="AK3" s="2" t="s">
        <v>3</v>
      </c>
      <c r="AL3" s="2" t="s">
        <v>4</v>
      </c>
      <c r="AM3" s="2" t="s">
        <v>5</v>
      </c>
      <c r="AN3" s="2" t="s">
        <v>9</v>
      </c>
    </row>
    <row r="4" spans="1:40" s="2" customFormat="1" x14ac:dyDescent="0.25">
      <c r="B4" s="2" t="s">
        <v>39</v>
      </c>
      <c r="C4" s="2" t="s">
        <v>40</v>
      </c>
      <c r="D4" s="2" t="s">
        <v>40</v>
      </c>
      <c r="E4" s="2" t="s">
        <v>40</v>
      </c>
      <c r="F4" s="2" t="s">
        <v>40</v>
      </c>
      <c r="G4" s="2" t="s">
        <v>40</v>
      </c>
      <c r="H4" s="2" t="s">
        <v>40</v>
      </c>
      <c r="I4" s="2" t="s">
        <v>40</v>
      </c>
      <c r="J4" s="2" t="s">
        <v>40</v>
      </c>
      <c r="K4" s="2" t="s">
        <v>40</v>
      </c>
      <c r="L4" s="2" t="s">
        <v>40</v>
      </c>
      <c r="M4" s="2" t="s">
        <v>40</v>
      </c>
    </row>
    <row r="5" spans="1:40" x14ac:dyDescent="0.25">
      <c r="A5" s="2" t="s">
        <v>0</v>
      </c>
      <c r="B5" s="1">
        <v>-150</v>
      </c>
      <c r="C5" s="1">
        <v>-2271.1181640625</v>
      </c>
      <c r="D5" s="1">
        <v>-1313.01879882812</v>
      </c>
      <c r="E5" s="1">
        <v>-3011.474609375</v>
      </c>
      <c r="F5" s="1">
        <v>-1061.09619140625</v>
      </c>
      <c r="G5" s="1">
        <v>-1855.16357421875</v>
      </c>
      <c r="H5">
        <v>-2149.0478515625</v>
      </c>
      <c r="I5" s="1">
        <v>-2736.51123046875</v>
      </c>
      <c r="J5" s="1">
        <v>-3516.54052734375</v>
      </c>
      <c r="K5" s="1">
        <v>-2164.9169921875</v>
      </c>
      <c r="L5" s="1">
        <v>-2170.10498046875</v>
      </c>
      <c r="M5" s="1">
        <v>-2170.25756835937</v>
      </c>
      <c r="P5" s="1">
        <f t="shared" ref="P5:P21" si="0">AVERAGE(C5:N5)</f>
        <v>-2219.9318625710216</v>
      </c>
      <c r="Q5" s="1">
        <f t="shared" ref="Q5:Q21" si="1">COUNT(C5:N5)</f>
        <v>11</v>
      </c>
      <c r="R5" s="1">
        <f t="shared" ref="R5:R21" si="2">STDEV(C5:N5)</f>
        <v>699.18931522042112</v>
      </c>
      <c r="S5" s="1">
        <f>CONFIDENCE(0.05,R5,Q5)</f>
        <v>413.18688812562408</v>
      </c>
      <c r="T5" s="1">
        <f>R5/SQRT(Q5)</f>
        <v>210.81351054651498</v>
      </c>
      <c r="V5" s="1">
        <f t="shared" ref="V5:V21" si="3">B5</f>
        <v>-150</v>
      </c>
      <c r="W5" s="1">
        <f t="shared" ref="W5:W21" si="4">C5/$C$2</f>
        <v>-349.40279447115387</v>
      </c>
      <c r="X5" s="1">
        <f t="shared" ref="X5:Y5" si="5">D5/$C$2</f>
        <v>-202.00289212740307</v>
      </c>
      <c r="Y5" s="1">
        <f t="shared" si="5"/>
        <v>-463.30378605769232</v>
      </c>
      <c r="Z5" s="1">
        <f t="shared" ref="Z5:Z21" si="6">F5/$F$2</f>
        <v>-111.6943359375</v>
      </c>
      <c r="AA5" s="1">
        <f>G5/$G$2</f>
        <v>-154.59696451822916</v>
      </c>
      <c r="AB5" s="1">
        <f>H5/$G$2</f>
        <v>-179.08732096354166</v>
      </c>
      <c r="AC5" s="1">
        <f t="shared" ref="AC5:AC21" si="7">I5/$I$2</f>
        <v>-167.88412456863497</v>
      </c>
      <c r="AD5" s="1">
        <f t="shared" ref="AD5:AD21" si="8">J5/$J$2</f>
        <v>-355.20611387310606</v>
      </c>
      <c r="AE5" s="1">
        <f t="shared" ref="AE5:AE21" si="9">K5/$K$2</f>
        <v>-108.78979860238694</v>
      </c>
      <c r="AF5" s="1">
        <f t="shared" ref="AF5:AF21" si="10">L5/$L$2</f>
        <v>-158.40182339187956</v>
      </c>
      <c r="AG5" s="1">
        <f t="shared" ref="AG5:AG21" si="11">M5/$M$2</f>
        <v>-264.66555711699635</v>
      </c>
      <c r="AH5"/>
      <c r="AJ5" s="1">
        <f>AVERAGE(W5:AH5)</f>
        <v>-228.63959196622946</v>
      </c>
      <c r="AK5" s="1">
        <f>COUNT(W5:AH5)</f>
        <v>11</v>
      </c>
      <c r="AL5" s="1">
        <f>STDEV(W5:AH5)</f>
        <v>115.01303341348107</v>
      </c>
      <c r="AM5" s="1">
        <f>CONFIDENCE(0.05,AL5,AK5)</f>
        <v>67.967110388440773</v>
      </c>
      <c r="AN5" s="1">
        <f>AL5/SQRT(AK5)</f>
        <v>34.677734348465933</v>
      </c>
    </row>
    <row r="6" spans="1:40" x14ac:dyDescent="0.25">
      <c r="B6" s="1">
        <f>B5+15</f>
        <v>-135</v>
      </c>
      <c r="C6" s="1">
        <v>-1914.0625</v>
      </c>
      <c r="D6" s="1">
        <v>-1156.6162109375</v>
      </c>
      <c r="E6" s="1">
        <v>-2421.2646484375</v>
      </c>
      <c r="F6" s="1">
        <v>-910.0341796875</v>
      </c>
      <c r="G6" s="1">
        <v>-1525.87890625</v>
      </c>
      <c r="H6">
        <v>-1866.14990234375</v>
      </c>
      <c r="I6" s="1">
        <v>-2309.5703125</v>
      </c>
      <c r="J6" s="1">
        <v>-2924.8046875</v>
      </c>
      <c r="K6" s="1">
        <v>-1867.0654296875</v>
      </c>
      <c r="L6" s="1">
        <v>-1803.28369140625</v>
      </c>
      <c r="M6" s="1">
        <v>-1757.8125</v>
      </c>
      <c r="P6" s="1">
        <f t="shared" si="0"/>
        <v>-1859.6857244318182</v>
      </c>
      <c r="Q6" s="1">
        <f t="shared" si="1"/>
        <v>11</v>
      </c>
      <c r="R6" s="1">
        <f t="shared" si="2"/>
        <v>563.59822991326473</v>
      </c>
      <c r="S6" s="1">
        <f t="shared" ref="S6:S21" si="12">CONFIDENCE(0.05,R6,Q6)</f>
        <v>333.0591496489883</v>
      </c>
      <c r="T6" s="1">
        <f t="shared" ref="T6:T21" si="13">R6/SQRT(Q6)</f>
        <v>169.93126010279602</v>
      </c>
      <c r="V6" s="1">
        <f t="shared" si="3"/>
        <v>-135</v>
      </c>
      <c r="W6" s="1">
        <f t="shared" si="4"/>
        <v>-294.47115384615387</v>
      </c>
      <c r="X6" s="1">
        <f t="shared" ref="X6:X21" si="14">D6/$C$2</f>
        <v>-177.94095552884616</v>
      </c>
      <c r="Y6" s="1">
        <f t="shared" ref="Y6:Y21" si="15">E6/$C$2</f>
        <v>-372.50225360576923</v>
      </c>
      <c r="Z6" s="1">
        <f t="shared" si="6"/>
        <v>-95.79307154605263</v>
      </c>
      <c r="AA6" s="1">
        <f t="shared" ref="AA6:AA21" si="16">G6/$G$2</f>
        <v>-127.15657552083333</v>
      </c>
      <c r="AB6" s="1">
        <f t="shared" ref="AB6:AB21" si="17">H6/$G$2</f>
        <v>-155.51249186197916</v>
      </c>
      <c r="AC6" s="1">
        <f t="shared" si="7"/>
        <v>-141.69143021472391</v>
      </c>
      <c r="AD6" s="1">
        <f t="shared" si="8"/>
        <v>-295.43481691919192</v>
      </c>
      <c r="AE6" s="1">
        <f t="shared" si="9"/>
        <v>-93.822383401381913</v>
      </c>
      <c r="AF6" s="1">
        <f t="shared" si="10"/>
        <v>-131.62654681797446</v>
      </c>
      <c r="AG6" s="1">
        <f t="shared" si="11"/>
        <v>-214.36737804878049</v>
      </c>
      <c r="AJ6" s="1">
        <f>AVERAGE(W6:AH6)</f>
        <v>-190.93809611924428</v>
      </c>
      <c r="AK6" s="1">
        <f>COUNT(W6:AH6)</f>
        <v>11</v>
      </c>
      <c r="AL6" s="1">
        <f>STDEV(W6:AH6)</f>
        <v>92.23461717114435</v>
      </c>
      <c r="AM6" s="1">
        <f t="shared" ref="AM6:AM21" si="18">CONFIDENCE(0.05,AL6,AK6)</f>
        <v>54.506173960036953</v>
      </c>
      <c r="AN6" s="1">
        <f t="shared" ref="AN6:AN21" si="19">AL6/SQRT(AK6)</f>
        <v>27.809783439887017</v>
      </c>
    </row>
    <row r="7" spans="1:40" x14ac:dyDescent="0.25">
      <c r="B7" s="1">
        <f t="shared" ref="B7:B21" si="20">B6+15</f>
        <v>-120</v>
      </c>
      <c r="C7" s="1">
        <v>-1559.90600585937</v>
      </c>
      <c r="D7" s="1">
        <v>-996.39892578125</v>
      </c>
      <c r="E7" s="1">
        <v>-2018.12744140625</v>
      </c>
      <c r="F7" s="1">
        <v>-780.33447265625</v>
      </c>
      <c r="G7" s="1">
        <v>-1253.662109375</v>
      </c>
      <c r="H7">
        <v>-1632.38525390625</v>
      </c>
      <c r="I7" s="1">
        <v>-1954.345703125</v>
      </c>
      <c r="J7" s="1">
        <v>-2441.10107421875</v>
      </c>
      <c r="K7" s="1">
        <v>-1579.89501953125</v>
      </c>
      <c r="L7" s="1">
        <v>-1499.0234375</v>
      </c>
      <c r="M7" s="1">
        <v>-1404.11376953125</v>
      </c>
      <c r="P7" s="1">
        <f t="shared" si="0"/>
        <v>-1556.2993829900561</v>
      </c>
      <c r="Q7" s="1">
        <f t="shared" si="1"/>
        <v>11</v>
      </c>
      <c r="R7" s="1">
        <f t="shared" si="2"/>
        <v>468.4655015226561</v>
      </c>
      <c r="S7" s="1">
        <f t="shared" si="12"/>
        <v>276.84033287513074</v>
      </c>
      <c r="T7" s="1">
        <f t="shared" si="13"/>
        <v>141.24766325239241</v>
      </c>
      <c r="V7" s="1">
        <f t="shared" si="3"/>
        <v>-120</v>
      </c>
      <c r="W7" s="1">
        <f t="shared" si="4"/>
        <v>-239.98553936298001</v>
      </c>
      <c r="X7" s="1">
        <f t="shared" si="14"/>
        <v>-153.29214242788461</v>
      </c>
      <c r="Y7" s="1">
        <f t="shared" si="15"/>
        <v>-310.48114483173077</v>
      </c>
      <c r="Z7" s="1">
        <f t="shared" si="6"/>
        <v>-82.140470805921055</v>
      </c>
      <c r="AA7" s="1">
        <f t="shared" si="16"/>
        <v>-104.47184244791667</v>
      </c>
      <c r="AB7" s="1">
        <f t="shared" si="17"/>
        <v>-136.0321044921875</v>
      </c>
      <c r="AC7" s="1">
        <f t="shared" si="7"/>
        <v>-119.89850939417177</v>
      </c>
      <c r="AD7" s="1">
        <f t="shared" si="8"/>
        <v>-246.57586608270202</v>
      </c>
      <c r="AE7" s="1">
        <f t="shared" si="9"/>
        <v>-79.391709524183426</v>
      </c>
      <c r="AF7" s="1">
        <f t="shared" si="10"/>
        <v>-109.41776916058394</v>
      </c>
      <c r="AG7" s="1">
        <f t="shared" si="11"/>
        <v>-171.23338652820124</v>
      </c>
      <c r="AJ7" s="1">
        <f>AVERAGE(W7:AH7)</f>
        <v>-159.35640773258754</v>
      </c>
      <c r="AK7" s="1">
        <f>COUNT(W7:AH7)</f>
        <v>11</v>
      </c>
      <c r="AL7" s="1">
        <f>STDEV(W7:AH7)</f>
        <v>75.556998849552357</v>
      </c>
      <c r="AM7" s="1">
        <f t="shared" si="18"/>
        <v>44.650512459441664</v>
      </c>
      <c r="AN7" s="1">
        <f t="shared" si="19"/>
        <v>22.78129231538907</v>
      </c>
    </row>
    <row r="8" spans="1:40" x14ac:dyDescent="0.25">
      <c r="B8" s="1">
        <f t="shared" si="20"/>
        <v>-105</v>
      </c>
      <c r="C8" s="1">
        <v>-1277.4658203125</v>
      </c>
      <c r="D8" s="1">
        <v>-850.830078125</v>
      </c>
      <c r="E8" s="1">
        <v>-1623.22998046875</v>
      </c>
      <c r="F8" s="1">
        <v>-653.38134765625</v>
      </c>
      <c r="G8" s="1">
        <v>-1012.5732421875</v>
      </c>
      <c r="H8">
        <v>-1419.37255859375</v>
      </c>
      <c r="I8" s="1">
        <v>-1648.5595703125</v>
      </c>
      <c r="J8" s="1">
        <v>-2012.02392578125</v>
      </c>
      <c r="K8" s="1">
        <v>-1333.31298828125</v>
      </c>
      <c r="L8" s="1">
        <v>-1234.43603515625</v>
      </c>
      <c r="M8" s="1">
        <v>-1109.619140625</v>
      </c>
      <c r="P8" s="1">
        <f t="shared" si="0"/>
        <v>-1288.6186079545455</v>
      </c>
      <c r="Q8" s="1">
        <f t="shared" si="1"/>
        <v>11</v>
      </c>
      <c r="R8" s="1">
        <f t="shared" si="2"/>
        <v>386.05943414894887</v>
      </c>
      <c r="S8" s="1">
        <f t="shared" si="12"/>
        <v>228.1423539449485</v>
      </c>
      <c r="T8" s="1">
        <f t="shared" si="13"/>
        <v>116.40129907718017</v>
      </c>
      <c r="V8" s="1">
        <f t="shared" si="3"/>
        <v>-105</v>
      </c>
      <c r="W8" s="1">
        <f t="shared" si="4"/>
        <v>-196.533203125</v>
      </c>
      <c r="X8" s="1">
        <f t="shared" si="14"/>
        <v>-130.89693509615384</v>
      </c>
      <c r="Y8" s="1">
        <f t="shared" si="15"/>
        <v>-249.72768930288461</v>
      </c>
      <c r="Z8" s="1">
        <f t="shared" si="6"/>
        <v>-68.776983963815795</v>
      </c>
      <c r="AA8" s="1">
        <f t="shared" si="16"/>
        <v>-84.381103515625</v>
      </c>
      <c r="AB8" s="1">
        <f t="shared" si="17"/>
        <v>-118.28104654947917</v>
      </c>
      <c r="AC8" s="1">
        <f t="shared" si="7"/>
        <v>-101.13862394555214</v>
      </c>
      <c r="AD8" s="1">
        <f t="shared" si="8"/>
        <v>-203.23473997790404</v>
      </c>
      <c r="AE8" s="1">
        <f t="shared" si="9"/>
        <v>-67.00065267744975</v>
      </c>
      <c r="AF8" s="1">
        <f t="shared" si="10"/>
        <v>-90.104820084397815</v>
      </c>
      <c r="AG8" s="1">
        <f t="shared" si="11"/>
        <v>-135.31940739329269</v>
      </c>
      <c r="AJ8" s="1">
        <f>AVERAGE(W8:AH8)</f>
        <v>-131.39956414832315</v>
      </c>
      <c r="AK8" s="1">
        <f>COUNT(W8:AH8)</f>
        <v>11</v>
      </c>
      <c r="AL8" s="1">
        <f>STDEV(W8:AH8)</f>
        <v>60.408993786978989</v>
      </c>
      <c r="AM8" s="1">
        <f t="shared" si="18"/>
        <v>35.698778019474233</v>
      </c>
      <c r="AN8" s="1">
        <f t="shared" si="19"/>
        <v>18.213996941301804</v>
      </c>
    </row>
    <row r="9" spans="1:40" x14ac:dyDescent="0.25">
      <c r="B9" s="1">
        <f t="shared" si="20"/>
        <v>-90</v>
      </c>
      <c r="C9" s="1">
        <v>-1023.71215820312</v>
      </c>
      <c r="D9" s="1">
        <v>-701.751708984375</v>
      </c>
      <c r="E9" s="1">
        <v>-1289.52026367187</v>
      </c>
      <c r="F9" s="1">
        <v>-545.0439453125</v>
      </c>
      <c r="G9" s="1">
        <v>-817.56591796875</v>
      </c>
      <c r="H9">
        <v>-1206.35986328125</v>
      </c>
      <c r="I9" s="1">
        <v>-1343.994140625</v>
      </c>
      <c r="J9" s="1">
        <v>-1629.94384765625</v>
      </c>
      <c r="K9" s="1">
        <v>-1100.76904296875</v>
      </c>
      <c r="L9" s="1">
        <v>-999.1455078125</v>
      </c>
      <c r="M9" s="1">
        <v>-865.631103515625</v>
      </c>
      <c r="P9" s="1">
        <f t="shared" si="0"/>
        <v>-1047.5852272727263</v>
      </c>
      <c r="Q9" s="1">
        <f t="shared" si="1"/>
        <v>11</v>
      </c>
      <c r="R9" s="1">
        <f t="shared" si="2"/>
        <v>312.19406622768616</v>
      </c>
      <c r="S9" s="1">
        <f t="shared" si="12"/>
        <v>184.49151311077577</v>
      </c>
      <c r="T9" s="1">
        <f t="shared" si="13"/>
        <v>94.130052677509042</v>
      </c>
      <c r="V9" s="1">
        <f t="shared" si="3"/>
        <v>-90</v>
      </c>
      <c r="W9" s="1">
        <f t="shared" si="4"/>
        <v>-157.49417818509539</v>
      </c>
      <c r="X9" s="1">
        <f t="shared" si="14"/>
        <v>-107.96180138221153</v>
      </c>
      <c r="Y9" s="1">
        <f t="shared" si="15"/>
        <v>-198.38773287259539</v>
      </c>
      <c r="Z9" s="1">
        <f t="shared" si="6"/>
        <v>-57.373046875</v>
      </c>
      <c r="AA9" s="1">
        <f t="shared" si="16"/>
        <v>-68.1304931640625</v>
      </c>
      <c r="AB9" s="1">
        <f t="shared" si="17"/>
        <v>-100.52998860677083</v>
      </c>
      <c r="AC9" s="1">
        <f t="shared" si="7"/>
        <v>-82.453628259202446</v>
      </c>
      <c r="AD9" s="1">
        <f t="shared" si="8"/>
        <v>-164.64079269255049</v>
      </c>
      <c r="AE9" s="1">
        <f t="shared" si="9"/>
        <v>-55.315027284861813</v>
      </c>
      <c r="AF9" s="1">
        <f t="shared" si="10"/>
        <v>-72.930329037408768</v>
      </c>
      <c r="AG9" s="1">
        <f t="shared" si="11"/>
        <v>-105.56476872141769</v>
      </c>
      <c r="AJ9" s="1">
        <f>AVERAGE(W9:AH9)</f>
        <v>-106.43470791647063</v>
      </c>
      <c r="AK9" s="1">
        <f>COUNT(W9:AH9)</f>
        <v>11</v>
      </c>
      <c r="AL9" s="1">
        <f>STDEV(W9:AH9)</f>
        <v>47.616644056318599</v>
      </c>
      <c r="AM9" s="1">
        <f t="shared" si="18"/>
        <v>28.13912133999548</v>
      </c>
      <c r="AN9" s="1">
        <f t="shared" si="19"/>
        <v>14.356958373701397</v>
      </c>
    </row>
    <row r="10" spans="1:40" x14ac:dyDescent="0.25">
      <c r="B10" s="1">
        <f t="shared" si="20"/>
        <v>-75</v>
      </c>
      <c r="C10" s="1">
        <v>-813.29345703125</v>
      </c>
      <c r="D10" s="1">
        <v>-545.95947265625</v>
      </c>
      <c r="E10" s="1">
        <v>-986.328125</v>
      </c>
      <c r="F10" s="1">
        <v>-441.89453125</v>
      </c>
      <c r="G10" s="1">
        <v>-644.53125</v>
      </c>
      <c r="H10">
        <v>-942.3828125</v>
      </c>
      <c r="I10" s="1">
        <v>-1050.10986328125</v>
      </c>
      <c r="J10" s="1">
        <v>-1294.25048828125</v>
      </c>
      <c r="K10" s="1">
        <v>-892.9443359375</v>
      </c>
      <c r="L10" s="1">
        <v>-800.1708984375</v>
      </c>
      <c r="M10" s="1">
        <v>-666.046142578125</v>
      </c>
      <c r="P10" s="1">
        <f t="shared" si="0"/>
        <v>-825.26467063210225</v>
      </c>
      <c r="Q10" s="1">
        <f t="shared" si="1"/>
        <v>11</v>
      </c>
      <c r="R10" s="1">
        <f t="shared" si="2"/>
        <v>244.64542999003706</v>
      </c>
      <c r="S10" s="1">
        <f t="shared" si="12"/>
        <v>144.57355355876911</v>
      </c>
      <c r="T10" s="1">
        <f t="shared" si="13"/>
        <v>73.763372541101205</v>
      </c>
      <c r="V10" s="1">
        <f t="shared" si="3"/>
        <v>-75</v>
      </c>
      <c r="W10" s="1">
        <f t="shared" si="4"/>
        <v>-125.1220703125</v>
      </c>
      <c r="X10" s="1">
        <f t="shared" si="14"/>
        <v>-83.993765024038467</v>
      </c>
      <c r="Y10" s="1">
        <f t="shared" si="15"/>
        <v>-151.74278846153845</v>
      </c>
      <c r="Z10" s="1">
        <f t="shared" si="6"/>
        <v>-46.515213815789473</v>
      </c>
      <c r="AA10" s="1">
        <f t="shared" si="16"/>
        <v>-53.7109375</v>
      </c>
      <c r="AB10" s="1">
        <f t="shared" si="17"/>
        <v>-78.531901041666671</v>
      </c>
      <c r="AC10" s="1">
        <f t="shared" si="7"/>
        <v>-64.423917992714721</v>
      </c>
      <c r="AD10" s="1">
        <f t="shared" si="8"/>
        <v>-130.73237255366161</v>
      </c>
      <c r="AE10" s="1">
        <f t="shared" si="9"/>
        <v>-44.871574670226131</v>
      </c>
      <c r="AF10" s="1">
        <f t="shared" si="10"/>
        <v>-58.406634922445257</v>
      </c>
      <c r="AG10" s="1">
        <f t="shared" si="11"/>
        <v>-81.225139338795742</v>
      </c>
      <c r="AJ10" s="1">
        <f>AVERAGE(W10:AH10)</f>
        <v>-83.570574148488774</v>
      </c>
      <c r="AK10" s="1">
        <f>COUNT(W10:AH10)</f>
        <v>11</v>
      </c>
      <c r="AL10" s="1">
        <f>STDEV(W10:AH10)</f>
        <v>36.594275123805133</v>
      </c>
      <c r="AM10" s="1">
        <f t="shared" si="18"/>
        <v>21.625437249210936</v>
      </c>
      <c r="AN10" s="1">
        <f t="shared" si="19"/>
        <v>11.033589096427093</v>
      </c>
    </row>
    <row r="11" spans="1:40" x14ac:dyDescent="0.25">
      <c r="B11" s="1">
        <f t="shared" si="20"/>
        <v>-60</v>
      </c>
      <c r="C11" s="1">
        <v>-630.18798828125</v>
      </c>
      <c r="D11" s="1">
        <v>-441.436767578125</v>
      </c>
      <c r="E11" s="1">
        <v>-741.424560546875</v>
      </c>
      <c r="F11" s="1">
        <v>-346.37451171875</v>
      </c>
      <c r="G11" s="1">
        <v>-494.384765625</v>
      </c>
      <c r="H11">
        <v>-725.7080078125</v>
      </c>
      <c r="I11" s="1">
        <v>-818.78662109375</v>
      </c>
      <c r="J11" s="1">
        <v>-995.78857421875</v>
      </c>
      <c r="K11" s="1">
        <v>-693.66455078125</v>
      </c>
      <c r="L11" s="1">
        <v>-615.53955078125</v>
      </c>
      <c r="M11" s="1">
        <v>-498.6572265625</v>
      </c>
      <c r="P11" s="1">
        <f t="shared" si="0"/>
        <v>-636.54119318181813</v>
      </c>
      <c r="Q11" s="1">
        <f t="shared" si="1"/>
        <v>11</v>
      </c>
      <c r="R11" s="1">
        <f t="shared" si="2"/>
        <v>186.1318636357588</v>
      </c>
      <c r="S11" s="1">
        <f t="shared" si="12"/>
        <v>109.99488098933119</v>
      </c>
      <c r="T11" s="1">
        <f t="shared" si="13"/>
        <v>56.120868473582583</v>
      </c>
      <c r="V11" s="1">
        <f t="shared" si="3"/>
        <v>-60</v>
      </c>
      <c r="W11" s="1">
        <f t="shared" si="4"/>
        <v>-96.951998197115387</v>
      </c>
      <c r="X11" s="1">
        <f t="shared" si="14"/>
        <v>-67.91334885817308</v>
      </c>
      <c r="Y11" s="1">
        <f t="shared" si="15"/>
        <v>-114.06531700721153</v>
      </c>
      <c r="Z11" s="1">
        <f t="shared" si="6"/>
        <v>-36.460474917763158</v>
      </c>
      <c r="AA11" s="1">
        <f t="shared" si="16"/>
        <v>-41.19873046875</v>
      </c>
      <c r="AB11" s="1">
        <f t="shared" si="17"/>
        <v>-60.475667317708336</v>
      </c>
      <c r="AC11" s="1">
        <f t="shared" si="7"/>
        <v>-50.23230804256135</v>
      </c>
      <c r="AD11" s="1">
        <f t="shared" si="8"/>
        <v>-100.5847044665404</v>
      </c>
      <c r="AE11" s="1">
        <f t="shared" si="9"/>
        <v>-34.857515114635682</v>
      </c>
      <c r="AF11" s="1">
        <f t="shared" si="10"/>
        <v>-44.929894217609494</v>
      </c>
      <c r="AG11" s="1">
        <f t="shared" si="11"/>
        <v>-60.811856897865859</v>
      </c>
      <c r="AJ11" s="1">
        <f>AVERAGE(W11:AH11)</f>
        <v>-64.407437773266736</v>
      </c>
      <c r="AK11" s="1">
        <f>COUNT(W11:AH11)</f>
        <v>11</v>
      </c>
      <c r="AL11" s="1">
        <f>STDEV(W11:AH11)</f>
        <v>27.654493675427176</v>
      </c>
      <c r="AM11" s="1">
        <f t="shared" si="18"/>
        <v>16.342461098446972</v>
      </c>
      <c r="AN11" s="1">
        <f t="shared" si="19"/>
        <v>8.3381435716953085</v>
      </c>
    </row>
    <row r="12" spans="1:40" x14ac:dyDescent="0.25">
      <c r="B12" s="1">
        <f t="shared" si="20"/>
        <v>-45</v>
      </c>
      <c r="C12" s="1">
        <v>-462.646484375</v>
      </c>
      <c r="D12" s="1">
        <v>-321.35009765625</v>
      </c>
      <c r="E12" s="1">
        <v>-519.71435546875</v>
      </c>
      <c r="F12" s="1">
        <v>-254.21142578125</v>
      </c>
      <c r="G12" s="1">
        <v>-363.76953125</v>
      </c>
      <c r="H12">
        <v>-546.56982421875</v>
      </c>
      <c r="I12" s="1">
        <v>-607.60498046875</v>
      </c>
      <c r="J12" s="1">
        <v>-721.435546875</v>
      </c>
      <c r="K12" s="1">
        <v>-506.591796875</v>
      </c>
      <c r="L12" s="1">
        <v>-452.57568359375</v>
      </c>
      <c r="M12" s="1">
        <v>-345.458984375</v>
      </c>
      <c r="P12" s="1">
        <f t="shared" si="0"/>
        <v>-463.81170099431819</v>
      </c>
      <c r="Q12" s="1">
        <f t="shared" si="1"/>
        <v>11</v>
      </c>
      <c r="R12" s="1">
        <f t="shared" si="2"/>
        <v>136.82897880164492</v>
      </c>
      <c r="S12" s="1">
        <f t="shared" si="12"/>
        <v>80.859273340919913</v>
      </c>
      <c r="T12" s="1">
        <f t="shared" si="13"/>
        <v>41.255489375686274</v>
      </c>
      <c r="V12" s="1">
        <f t="shared" si="3"/>
        <v>-45</v>
      </c>
      <c r="W12" s="1">
        <f t="shared" si="4"/>
        <v>-71.176382211538467</v>
      </c>
      <c r="X12" s="1">
        <f t="shared" si="14"/>
        <v>-49.4384765625</v>
      </c>
      <c r="Y12" s="1">
        <f t="shared" si="15"/>
        <v>-79.9560546875</v>
      </c>
      <c r="Z12" s="1">
        <f t="shared" si="6"/>
        <v>-26.759097450657894</v>
      </c>
      <c r="AA12" s="1">
        <f t="shared" si="16"/>
        <v>-30.314127604166668</v>
      </c>
      <c r="AB12" s="1">
        <f t="shared" si="17"/>
        <v>-45.5474853515625</v>
      </c>
      <c r="AC12" s="1">
        <f t="shared" si="7"/>
        <v>-37.276379169861961</v>
      </c>
      <c r="AD12" s="1">
        <f t="shared" si="8"/>
        <v>-72.872277462121204</v>
      </c>
      <c r="AE12" s="1">
        <f t="shared" si="9"/>
        <v>-25.456874214824122</v>
      </c>
      <c r="AF12" s="1">
        <f t="shared" si="10"/>
        <v>-33.034721430200733</v>
      </c>
      <c r="AG12" s="1">
        <f t="shared" si="11"/>
        <v>-42.129144435975611</v>
      </c>
      <c r="AJ12" s="1">
        <f>AVERAGE(W12:AH12)</f>
        <v>-46.723729143719012</v>
      </c>
      <c r="AK12" s="1">
        <f>COUNT(W12:AH12)</f>
        <v>11</v>
      </c>
      <c r="AL12" s="1">
        <f>STDEV(W12:AH12)</f>
        <v>19.526166821750273</v>
      </c>
      <c r="AM12" s="1">
        <f t="shared" si="18"/>
        <v>11.539015157228713</v>
      </c>
      <c r="AN12" s="1">
        <f t="shared" si="19"/>
        <v>5.8873608128756425</v>
      </c>
    </row>
    <row r="13" spans="1:40" x14ac:dyDescent="0.25">
      <c r="B13" s="1">
        <f t="shared" si="20"/>
        <v>-30</v>
      </c>
      <c r="C13" s="1">
        <v>-300.9033203125</v>
      </c>
      <c r="D13" s="1">
        <v>-205.38330078125</v>
      </c>
      <c r="E13" s="1">
        <v>-321.6552734375</v>
      </c>
      <c r="F13" s="1">
        <v>-161.1328125</v>
      </c>
      <c r="G13" s="1">
        <v>-241.0888671875</v>
      </c>
      <c r="H13">
        <v>-361.328125</v>
      </c>
      <c r="I13" s="1">
        <v>-397.64404296875</v>
      </c>
      <c r="J13" s="1">
        <v>-479.1259765625</v>
      </c>
      <c r="K13" s="1">
        <v>-327.7587890625</v>
      </c>
      <c r="L13" s="1">
        <v>-300.29296875</v>
      </c>
      <c r="M13" s="1">
        <v>-219.573974609375</v>
      </c>
      <c r="P13" s="1">
        <f t="shared" si="0"/>
        <v>-301.44431374289775</v>
      </c>
      <c r="Q13" s="1">
        <f t="shared" si="1"/>
        <v>11</v>
      </c>
      <c r="R13" s="1">
        <f t="shared" si="2"/>
        <v>92.072988861795167</v>
      </c>
      <c r="S13" s="1">
        <f t="shared" si="12"/>
        <v>54.410659488177586</v>
      </c>
      <c r="T13" s="1">
        <f t="shared" si="13"/>
        <v>27.761050671013315</v>
      </c>
      <c r="V13" s="1">
        <f t="shared" si="3"/>
        <v>-30</v>
      </c>
      <c r="W13" s="1">
        <f t="shared" si="4"/>
        <v>-46.292818509615387</v>
      </c>
      <c r="X13" s="1">
        <f t="shared" si="14"/>
        <v>-31.597430889423077</v>
      </c>
      <c r="Y13" s="1">
        <f t="shared" si="15"/>
        <v>-49.485426682692307</v>
      </c>
      <c r="Z13" s="1">
        <f t="shared" si="6"/>
        <v>-16.961348684210527</v>
      </c>
      <c r="AA13" s="1">
        <f t="shared" si="16"/>
        <v>-20.090738932291668</v>
      </c>
      <c r="AB13" s="1">
        <f t="shared" si="17"/>
        <v>-30.110677083333332</v>
      </c>
      <c r="AC13" s="1">
        <f t="shared" si="7"/>
        <v>-24.395340059432513</v>
      </c>
      <c r="AD13" s="1">
        <f t="shared" si="8"/>
        <v>-48.396563289141412</v>
      </c>
      <c r="AE13" s="1">
        <f t="shared" si="9"/>
        <v>-16.470290907663319</v>
      </c>
      <c r="AF13" s="1">
        <f t="shared" si="10"/>
        <v>-21.919194799270073</v>
      </c>
      <c r="AG13" s="1">
        <f t="shared" si="11"/>
        <v>-26.777313976753049</v>
      </c>
      <c r="AJ13" s="1">
        <f>AVERAGE(W13:AH13)</f>
        <v>-30.227013073984235</v>
      </c>
      <c r="AK13" s="1">
        <f>COUNT(W13:AH13)</f>
        <v>11</v>
      </c>
      <c r="AL13" s="1">
        <f>STDEV(W13:AH13)</f>
        <v>12.425452593475647</v>
      </c>
      <c r="AM13" s="1">
        <f t="shared" si="18"/>
        <v>7.342838311297923</v>
      </c>
      <c r="AN13" s="1">
        <f t="shared" si="19"/>
        <v>3.7464149184461024</v>
      </c>
    </row>
    <row r="14" spans="1:40" x14ac:dyDescent="0.25">
      <c r="B14" s="1">
        <f t="shared" si="20"/>
        <v>-15</v>
      </c>
      <c r="C14" s="1">
        <v>-153.50341796875</v>
      </c>
      <c r="D14" s="1">
        <v>-102.386474609375</v>
      </c>
      <c r="E14" s="1">
        <v>-133.97216796875</v>
      </c>
      <c r="F14" s="1">
        <v>-70.80078125</v>
      </c>
      <c r="G14" s="1">
        <v>-126.03759765625</v>
      </c>
      <c r="H14">
        <v>-172.7294921875</v>
      </c>
      <c r="I14" s="1">
        <v>-197.1435546875</v>
      </c>
      <c r="J14" s="1">
        <v>-235.29052734375</v>
      </c>
      <c r="K14" s="1">
        <v>-151.67236328125</v>
      </c>
      <c r="L14" s="1">
        <v>-153.1982421875</v>
      </c>
      <c r="M14" s="1">
        <v>-100.09765625</v>
      </c>
      <c r="P14" s="1">
        <f t="shared" si="0"/>
        <v>-145.16657049005681</v>
      </c>
      <c r="Q14" s="1">
        <f t="shared" si="1"/>
        <v>11</v>
      </c>
      <c r="R14" s="1">
        <f t="shared" si="2"/>
        <v>46.521856956518256</v>
      </c>
      <c r="S14" s="1">
        <f t="shared" si="12"/>
        <v>27.492155396610066</v>
      </c>
      <c r="T14" s="1">
        <f t="shared" si="13"/>
        <v>14.026867643214207</v>
      </c>
      <c r="V14" s="1">
        <f t="shared" si="3"/>
        <v>-15</v>
      </c>
      <c r="W14" s="1">
        <f t="shared" si="4"/>
        <v>-23.61591045673077</v>
      </c>
      <c r="X14" s="1">
        <f t="shared" si="14"/>
        <v>-15.75176532451923</v>
      </c>
      <c r="Y14" s="1">
        <f t="shared" si="15"/>
        <v>-20.611102764423077</v>
      </c>
      <c r="Z14" s="1">
        <f t="shared" si="6"/>
        <v>-7.4527138157894735</v>
      </c>
      <c r="AA14" s="1">
        <f t="shared" si="16"/>
        <v>-10.503133138020834</v>
      </c>
      <c r="AB14" s="1">
        <f t="shared" si="17"/>
        <v>-14.394124348958334</v>
      </c>
      <c r="AC14" s="1">
        <f t="shared" si="7"/>
        <v>-12.094696606595091</v>
      </c>
      <c r="AD14" s="1">
        <f t="shared" si="8"/>
        <v>-23.766719933712121</v>
      </c>
      <c r="AE14" s="1">
        <f t="shared" si="9"/>
        <v>-7.6217267980527641</v>
      </c>
      <c r="AF14" s="1">
        <f t="shared" si="10"/>
        <v>-11.182353444343066</v>
      </c>
      <c r="AG14" s="1">
        <f t="shared" si="11"/>
        <v>-12.207031250000002</v>
      </c>
      <c r="AJ14" s="1">
        <f>AVERAGE(W14:AH14)</f>
        <v>-14.472843443740436</v>
      </c>
      <c r="AK14" s="1">
        <f>COUNT(W14:AH14)</f>
        <v>11</v>
      </c>
      <c r="AL14" s="1">
        <f>STDEV(W14:AH14)</f>
        <v>5.8556580406107734</v>
      </c>
      <c r="AM14" s="1">
        <f t="shared" si="18"/>
        <v>3.4604091782566897</v>
      </c>
      <c r="AN14" s="1">
        <f t="shared" si="19"/>
        <v>1.7655473292121471</v>
      </c>
    </row>
    <row r="15" spans="1:40" x14ac:dyDescent="0.25">
      <c r="B15" s="1">
        <f t="shared" si="20"/>
        <v>0</v>
      </c>
      <c r="C15" s="1">
        <v>-5.035400390625</v>
      </c>
      <c r="D15" s="1">
        <v>6.40869140625</v>
      </c>
      <c r="E15" s="1">
        <v>48.52294921875</v>
      </c>
      <c r="F15" s="1">
        <v>23.193359375</v>
      </c>
      <c r="G15" s="1">
        <v>-8.23974609375</v>
      </c>
      <c r="H15">
        <v>23.49853515625</v>
      </c>
      <c r="I15" s="1">
        <v>-0.30517578125</v>
      </c>
      <c r="J15" s="1">
        <v>3.662109375</v>
      </c>
      <c r="K15" s="1">
        <v>28.076171875</v>
      </c>
      <c r="L15" s="1">
        <v>0</v>
      </c>
      <c r="M15" s="1">
        <v>27.4658203125</v>
      </c>
      <c r="P15" s="1">
        <f t="shared" si="0"/>
        <v>13.386119495738637</v>
      </c>
      <c r="Q15" s="1">
        <f t="shared" si="1"/>
        <v>11</v>
      </c>
      <c r="R15" s="1">
        <f t="shared" si="2"/>
        <v>17.787597971692509</v>
      </c>
      <c r="S15" s="1">
        <f t="shared" si="12"/>
        <v>10.51160550249014</v>
      </c>
      <c r="T15" s="1">
        <f t="shared" si="13"/>
        <v>5.3631625812537091</v>
      </c>
      <c r="V15" s="1">
        <f t="shared" si="3"/>
        <v>0</v>
      </c>
      <c r="W15" s="1">
        <f t="shared" si="4"/>
        <v>-0.77467698317307687</v>
      </c>
      <c r="X15" s="1">
        <f t="shared" si="14"/>
        <v>0.98595252403846156</v>
      </c>
      <c r="Y15" s="1">
        <f t="shared" si="15"/>
        <v>7.4650691105769234</v>
      </c>
      <c r="Z15" s="1">
        <f t="shared" si="6"/>
        <v>2.44140625</v>
      </c>
      <c r="AA15" s="1">
        <f t="shared" si="16"/>
        <v>-0.6866455078125</v>
      </c>
      <c r="AB15" s="1">
        <f t="shared" si="17"/>
        <v>1.9582112630208333</v>
      </c>
      <c r="AC15" s="1">
        <f t="shared" si="7"/>
        <v>-1.8722440567484663E-2</v>
      </c>
      <c r="AD15" s="1">
        <f t="shared" si="8"/>
        <v>0.36991003787878785</v>
      </c>
      <c r="AE15" s="1">
        <f t="shared" si="9"/>
        <v>1.4108629082914574</v>
      </c>
      <c r="AF15" s="1">
        <f t="shared" si="10"/>
        <v>0</v>
      </c>
      <c r="AG15" s="1">
        <f t="shared" si="11"/>
        <v>3.3494902820121952</v>
      </c>
      <c r="AJ15" s="1">
        <f>AVERAGE(W15:AH15)</f>
        <v>1.5000779494786907</v>
      </c>
      <c r="AK15" s="1">
        <f>COUNT(W15:AH15)</f>
        <v>11</v>
      </c>
      <c r="AL15" s="1">
        <f>STDEV(W15:AH15)</f>
        <v>2.3698154437998413</v>
      </c>
      <c r="AM15" s="1">
        <f t="shared" si="18"/>
        <v>1.4004456980968216</v>
      </c>
      <c r="AN15" s="1">
        <f t="shared" si="19"/>
        <v>0.71452624086123984</v>
      </c>
    </row>
    <row r="16" spans="1:40" x14ac:dyDescent="0.25">
      <c r="B16" s="1">
        <f t="shared" si="20"/>
        <v>15</v>
      </c>
      <c r="C16" s="1">
        <v>149.84130859375</v>
      </c>
      <c r="D16" s="1">
        <v>117.1875</v>
      </c>
      <c r="E16" s="1">
        <v>227.96630859375</v>
      </c>
      <c r="F16" s="1">
        <v>122.37548828125</v>
      </c>
      <c r="G16" s="1">
        <v>119.62890625</v>
      </c>
      <c r="H16">
        <v>235.595703125</v>
      </c>
      <c r="I16" s="1">
        <v>210.87646484375</v>
      </c>
      <c r="J16" s="1">
        <v>246.27685546875</v>
      </c>
      <c r="K16" s="1">
        <v>211.7919921875</v>
      </c>
      <c r="L16" s="1">
        <v>162.9638671875</v>
      </c>
      <c r="M16" s="1">
        <v>153.961181640625</v>
      </c>
      <c r="P16" s="1">
        <f t="shared" si="0"/>
        <v>178.04232510653409</v>
      </c>
      <c r="Q16" s="1">
        <f t="shared" si="1"/>
        <v>11</v>
      </c>
      <c r="R16" s="1">
        <f t="shared" si="2"/>
        <v>49.492080176796101</v>
      </c>
      <c r="S16" s="1">
        <f t="shared" si="12"/>
        <v>29.247412896559382</v>
      </c>
      <c r="T16" s="1">
        <f t="shared" si="13"/>
        <v>14.922423640056273</v>
      </c>
      <c r="V16" s="1">
        <f t="shared" si="3"/>
        <v>15</v>
      </c>
      <c r="W16" s="1">
        <f t="shared" si="4"/>
        <v>23.052509014423077</v>
      </c>
      <c r="X16" s="1">
        <f t="shared" si="14"/>
        <v>18.028846153846153</v>
      </c>
      <c r="Y16" s="1">
        <f t="shared" si="15"/>
        <v>35.071739783653847</v>
      </c>
      <c r="Z16" s="1">
        <f t="shared" si="6"/>
        <v>12.881630345394736</v>
      </c>
      <c r="AA16" s="1">
        <f t="shared" si="16"/>
        <v>9.9690755208333339</v>
      </c>
      <c r="AB16" s="1">
        <f t="shared" si="17"/>
        <v>19.632975260416668</v>
      </c>
      <c r="AC16" s="1">
        <f t="shared" si="7"/>
        <v>12.937206432131902</v>
      </c>
      <c r="AD16" s="1">
        <f t="shared" si="8"/>
        <v>24.876450047348484</v>
      </c>
      <c r="AE16" s="1">
        <f t="shared" si="9"/>
        <v>10.64281367776382</v>
      </c>
      <c r="AF16" s="1">
        <f t="shared" si="10"/>
        <v>11.895172787408759</v>
      </c>
      <c r="AG16" s="1">
        <f t="shared" si="11"/>
        <v>18.775753858612806</v>
      </c>
      <c r="AJ16" s="1">
        <f>AVERAGE(W16:AH16)</f>
        <v>17.978561171075782</v>
      </c>
      <c r="AK16" s="1">
        <f>COUNT(W16:AH16)</f>
        <v>11</v>
      </c>
      <c r="AL16" s="1">
        <f>STDEV(W16:AH16)</f>
        <v>7.5844863427046461</v>
      </c>
      <c r="AM16" s="1">
        <f t="shared" si="18"/>
        <v>4.4820626427700594</v>
      </c>
      <c r="AN16" s="1">
        <f t="shared" si="19"/>
        <v>2.2868086751205627</v>
      </c>
    </row>
    <row r="17" spans="1:40" x14ac:dyDescent="0.25">
      <c r="B17" s="1">
        <f t="shared" si="20"/>
        <v>30</v>
      </c>
      <c r="C17" s="1">
        <v>315.24658203125</v>
      </c>
      <c r="D17" s="1">
        <v>231.475830078125</v>
      </c>
      <c r="E17" s="1">
        <v>424.652099609375</v>
      </c>
      <c r="F17" s="1">
        <v>231.93359375</v>
      </c>
      <c r="G17" s="1">
        <v>256.34765625</v>
      </c>
      <c r="H17">
        <v>469.05517578125</v>
      </c>
      <c r="I17" s="1">
        <v>432.7392578125</v>
      </c>
      <c r="J17" s="1">
        <v>516.357421875</v>
      </c>
      <c r="K17" s="1">
        <v>408.935546875</v>
      </c>
      <c r="L17" s="1">
        <v>342.71240234375</v>
      </c>
      <c r="M17" s="1">
        <v>300.750732421875</v>
      </c>
      <c r="P17" s="1">
        <f t="shared" si="0"/>
        <v>357.29148171164775</v>
      </c>
      <c r="Q17" s="1">
        <f t="shared" si="1"/>
        <v>11</v>
      </c>
      <c r="R17" s="1">
        <f t="shared" si="2"/>
        <v>98.793238384245242</v>
      </c>
      <c r="S17" s="1">
        <f t="shared" si="12"/>
        <v>58.382000192566771</v>
      </c>
      <c r="T17" s="1">
        <f t="shared" si="13"/>
        <v>29.787282140425312</v>
      </c>
      <c r="V17" s="1">
        <f t="shared" si="3"/>
        <v>30</v>
      </c>
      <c r="W17" s="1">
        <f t="shared" si="4"/>
        <v>48.499474158653847</v>
      </c>
      <c r="X17" s="1">
        <f t="shared" si="14"/>
        <v>35.611666165865387</v>
      </c>
      <c r="Y17" s="1">
        <f t="shared" si="15"/>
        <v>65.33109224759616</v>
      </c>
      <c r="Z17" s="1">
        <f t="shared" si="6"/>
        <v>24.4140625</v>
      </c>
      <c r="AA17" s="1">
        <f t="shared" si="16"/>
        <v>21.3623046875</v>
      </c>
      <c r="AB17" s="1">
        <f t="shared" si="17"/>
        <v>39.087931315104164</v>
      </c>
      <c r="AC17" s="1">
        <f t="shared" si="7"/>
        <v>26.548420724693251</v>
      </c>
      <c r="AD17" s="1">
        <f t="shared" si="8"/>
        <v>52.157315340909086</v>
      </c>
      <c r="AE17" s="1">
        <f t="shared" si="9"/>
        <v>20.549524968592966</v>
      </c>
      <c r="AF17" s="1">
        <f t="shared" si="10"/>
        <v>25.015503820711679</v>
      </c>
      <c r="AG17" s="1">
        <f t="shared" si="11"/>
        <v>36.676918588033537</v>
      </c>
      <c r="AJ17" s="1">
        <f>AVERAGE(W17:AH17)</f>
        <v>35.932201319787275</v>
      </c>
      <c r="AK17" s="1">
        <f>COUNT(W17:AH17)</f>
        <v>11</v>
      </c>
      <c r="AL17" s="1">
        <f>STDEV(W17:AH17)</f>
        <v>14.439207740746037</v>
      </c>
      <c r="AM17" s="1">
        <f t="shared" si="18"/>
        <v>8.5328696871139318</v>
      </c>
      <c r="AN17" s="1">
        <f t="shared" si="19"/>
        <v>4.3535849405499905</v>
      </c>
    </row>
    <row r="18" spans="1:40" x14ac:dyDescent="0.25">
      <c r="B18" s="1">
        <f t="shared" si="20"/>
        <v>45</v>
      </c>
      <c r="C18" s="1">
        <v>504.7607421875</v>
      </c>
      <c r="D18" s="1">
        <v>351.715087890625</v>
      </c>
      <c r="E18" s="1">
        <v>657.04345703125</v>
      </c>
      <c r="F18" s="1">
        <v>352.783203125</v>
      </c>
      <c r="G18" s="1">
        <v>422.36328125</v>
      </c>
      <c r="H18">
        <v>707.09228515625</v>
      </c>
      <c r="I18" s="1">
        <v>670.7763671875</v>
      </c>
      <c r="J18" s="1">
        <v>791.93115234375</v>
      </c>
      <c r="K18" s="1">
        <v>616.76025390625</v>
      </c>
      <c r="L18" s="1">
        <v>559.6923828125</v>
      </c>
      <c r="M18" s="1">
        <v>474.700927734375</v>
      </c>
      <c r="P18" s="1">
        <f t="shared" si="0"/>
        <v>555.419921875</v>
      </c>
      <c r="Q18" s="1">
        <f t="shared" si="1"/>
        <v>11</v>
      </c>
      <c r="R18" s="1">
        <f t="shared" si="2"/>
        <v>146.86752120212995</v>
      </c>
      <c r="S18" s="1">
        <f t="shared" si="12"/>
        <v>86.791563788559188</v>
      </c>
      <c r="T18" s="1">
        <f t="shared" si="13"/>
        <v>44.282223792457408</v>
      </c>
      <c r="V18" s="1">
        <f t="shared" si="3"/>
        <v>45</v>
      </c>
      <c r="W18" s="1">
        <f t="shared" si="4"/>
        <v>77.65549879807692</v>
      </c>
      <c r="X18" s="1">
        <f t="shared" si="14"/>
        <v>54.110013521634613</v>
      </c>
      <c r="Y18" s="1">
        <f t="shared" si="15"/>
        <v>101.08360877403847</v>
      </c>
      <c r="Z18" s="1">
        <f t="shared" si="6"/>
        <v>37.135074013157897</v>
      </c>
      <c r="AA18" s="1">
        <f t="shared" si="16"/>
        <v>35.196940104166664</v>
      </c>
      <c r="AB18" s="1">
        <f t="shared" si="17"/>
        <v>58.924357096354164</v>
      </c>
      <c r="AC18" s="1">
        <f t="shared" si="7"/>
        <v>41.15192436733129</v>
      </c>
      <c r="AD18" s="1">
        <f t="shared" si="8"/>
        <v>79.993045691287875</v>
      </c>
      <c r="AE18" s="1">
        <f t="shared" si="9"/>
        <v>30.992977583228644</v>
      </c>
      <c r="AF18" s="1">
        <f t="shared" si="10"/>
        <v>40.853458599452559</v>
      </c>
      <c r="AG18" s="1">
        <f t="shared" si="11"/>
        <v>57.890357040777445</v>
      </c>
      <c r="AJ18" s="1">
        <f>AVERAGE(W18:AH18)</f>
        <v>55.907932326318772</v>
      </c>
      <c r="AK18" s="1">
        <f>COUNT(W18:AH18)</f>
        <v>11</v>
      </c>
      <c r="AL18" s="1">
        <f>STDEV(W18:AH18)</f>
        <v>22.263534629359558</v>
      </c>
      <c r="AM18" s="1">
        <f t="shared" si="18"/>
        <v>13.156666430582021</v>
      </c>
      <c r="AN18" s="1">
        <f t="shared" si="19"/>
        <v>6.7127082611518025</v>
      </c>
    </row>
    <row r="19" spans="1:40" x14ac:dyDescent="0.25">
      <c r="B19" s="1">
        <f t="shared" si="20"/>
        <v>60</v>
      </c>
      <c r="C19" s="1">
        <v>715.63720703125</v>
      </c>
      <c r="D19" s="1">
        <v>490.41748046875</v>
      </c>
      <c r="E19" s="1">
        <v>929.87060546875</v>
      </c>
      <c r="F19" s="1">
        <v>484.31396484375</v>
      </c>
      <c r="G19" s="1">
        <v>614.6240234375</v>
      </c>
      <c r="H19">
        <v>978.08837890625</v>
      </c>
      <c r="I19" s="1">
        <v>941.7724609375</v>
      </c>
      <c r="J19" s="1">
        <v>1121.826171875</v>
      </c>
      <c r="K19" s="1">
        <v>833.1298828125</v>
      </c>
      <c r="L19" s="1">
        <v>804.74853515625</v>
      </c>
      <c r="M19" s="1">
        <v>691.070556640625</v>
      </c>
      <c r="P19" s="1">
        <f t="shared" si="0"/>
        <v>782.318115234375</v>
      </c>
      <c r="Q19" s="1">
        <f t="shared" si="1"/>
        <v>11</v>
      </c>
      <c r="R19" s="1">
        <f t="shared" si="2"/>
        <v>204.64122873473386</v>
      </c>
      <c r="S19" s="1">
        <f t="shared" si="12"/>
        <v>120.93301576905897</v>
      </c>
      <c r="T19" s="1">
        <f t="shared" si="13"/>
        <v>61.701652031855282</v>
      </c>
      <c r="V19" s="1">
        <f t="shared" si="3"/>
        <v>60</v>
      </c>
      <c r="W19" s="1">
        <f t="shared" si="4"/>
        <v>110.09803185096153</v>
      </c>
      <c r="X19" s="1">
        <f t="shared" si="14"/>
        <v>75.448843149038467</v>
      </c>
      <c r="Y19" s="1">
        <f t="shared" si="15"/>
        <v>143.05701622596155</v>
      </c>
      <c r="Z19" s="1">
        <f t="shared" si="6"/>
        <v>50.980417351973685</v>
      </c>
      <c r="AA19" s="1">
        <f t="shared" si="16"/>
        <v>51.218668619791664</v>
      </c>
      <c r="AB19" s="1">
        <f t="shared" si="17"/>
        <v>81.507364908854171</v>
      </c>
      <c r="AC19" s="1">
        <f t="shared" si="7"/>
        <v>57.777451591257666</v>
      </c>
      <c r="AD19" s="1">
        <f t="shared" si="8"/>
        <v>113.31577493686868</v>
      </c>
      <c r="AE19" s="1">
        <f t="shared" si="9"/>
        <v>41.86582325690955</v>
      </c>
      <c r="AF19" s="1">
        <f t="shared" si="10"/>
        <v>58.740768989507302</v>
      </c>
      <c r="AG19" s="1">
        <f t="shared" si="11"/>
        <v>84.276897151295742</v>
      </c>
      <c r="AJ19" s="1">
        <f>AVERAGE(W19:AH19)</f>
        <v>78.935187093856371</v>
      </c>
      <c r="AK19" s="1">
        <f>COUNT(W19:AH19)</f>
        <v>11</v>
      </c>
      <c r="AL19" s="1">
        <f>STDEV(W19:AH19)</f>
        <v>31.766866104916115</v>
      </c>
      <c r="AM19" s="1">
        <f t="shared" si="18"/>
        <v>18.772673245522583</v>
      </c>
      <c r="AN19" s="1">
        <f t="shared" si="19"/>
        <v>9.5780705123150423</v>
      </c>
    </row>
    <row r="20" spans="1:40" x14ac:dyDescent="0.25">
      <c r="B20" s="1">
        <f t="shared" si="20"/>
        <v>75</v>
      </c>
      <c r="C20" s="1">
        <v>955.810546875</v>
      </c>
      <c r="D20" s="1">
        <v>620.1171875</v>
      </c>
      <c r="E20" s="1">
        <v>1226.1962890625</v>
      </c>
      <c r="F20" s="1">
        <v>632.62939453125</v>
      </c>
      <c r="G20" s="1">
        <v>856.93359375</v>
      </c>
      <c r="H20">
        <v>1274.4140625</v>
      </c>
      <c r="I20" s="1">
        <v>1237.1826171875</v>
      </c>
      <c r="J20" s="1">
        <v>1472.47314453125</v>
      </c>
      <c r="K20" s="1">
        <v>1077.880859375</v>
      </c>
      <c r="L20" s="1">
        <v>1107.177734375</v>
      </c>
      <c r="M20" s="1">
        <v>953.06396484375</v>
      </c>
      <c r="P20" s="1">
        <f t="shared" si="0"/>
        <v>1037.625399502841</v>
      </c>
      <c r="Q20" s="1">
        <f t="shared" si="1"/>
        <v>11</v>
      </c>
      <c r="R20" s="1">
        <f t="shared" si="2"/>
        <v>266.80146762647774</v>
      </c>
      <c r="S20" s="1">
        <f t="shared" si="12"/>
        <v>157.66669449343732</v>
      </c>
      <c r="T20" s="1">
        <f t="shared" si="13"/>
        <v>80.443669239379972</v>
      </c>
      <c r="V20" s="1">
        <f t="shared" si="3"/>
        <v>75</v>
      </c>
      <c r="W20" s="1">
        <f t="shared" si="4"/>
        <v>147.04777644230768</v>
      </c>
      <c r="X20" s="1">
        <f t="shared" si="14"/>
        <v>95.402644230769226</v>
      </c>
      <c r="Y20" s="1">
        <f t="shared" si="15"/>
        <v>188.64558293269232</v>
      </c>
      <c r="Z20" s="1">
        <f t="shared" si="6"/>
        <v>66.59256784539474</v>
      </c>
      <c r="AA20" s="1">
        <f t="shared" si="16"/>
        <v>71.4111328125</v>
      </c>
      <c r="AB20" s="1">
        <f t="shared" si="17"/>
        <v>106.201171875</v>
      </c>
      <c r="AC20" s="1">
        <f t="shared" si="7"/>
        <v>75.900774060582819</v>
      </c>
      <c r="AD20" s="1">
        <f t="shared" si="8"/>
        <v>148.73466106376262</v>
      </c>
      <c r="AE20" s="1">
        <f t="shared" si="9"/>
        <v>54.164867305276388</v>
      </c>
      <c r="AF20" s="1">
        <f t="shared" si="10"/>
        <v>80.815893020072991</v>
      </c>
      <c r="AG20" s="1">
        <f t="shared" si="11"/>
        <v>116.22731278582319</v>
      </c>
      <c r="AJ20" s="1">
        <f>AVERAGE(W20:AH20)</f>
        <v>104.649489488562</v>
      </c>
      <c r="AK20" s="1">
        <f>COUNT(W20:AH20)</f>
        <v>11</v>
      </c>
      <c r="AL20" s="1">
        <f>STDEV(W20:AH20)</f>
        <v>41.850641974651658</v>
      </c>
      <c r="AM20" s="1">
        <f t="shared" si="18"/>
        <v>24.73169447407038</v>
      </c>
      <c r="AN20" s="1">
        <f t="shared" si="19"/>
        <v>12.618443333219814</v>
      </c>
    </row>
    <row r="21" spans="1:40" x14ac:dyDescent="0.25">
      <c r="B21" s="1">
        <f t="shared" si="20"/>
        <v>90</v>
      </c>
      <c r="C21" s="1">
        <v>1223.44970703125</v>
      </c>
      <c r="D21" s="1">
        <v>784.454345703125</v>
      </c>
      <c r="E21" s="1">
        <v>1541.90063476562</v>
      </c>
      <c r="F21" s="1">
        <v>802.001953125</v>
      </c>
      <c r="G21" s="1">
        <v>1134.33837890625</v>
      </c>
      <c r="H21">
        <v>1587.21923828125</v>
      </c>
      <c r="I21" s="1">
        <v>1596.0693359375</v>
      </c>
      <c r="J21" s="1">
        <v>1865.234375</v>
      </c>
      <c r="K21" s="1">
        <v>1345.52001953125</v>
      </c>
      <c r="L21" s="1">
        <v>1454.77294921875</v>
      </c>
      <c r="M21" s="1">
        <v>1273.193359375</v>
      </c>
      <c r="P21" s="1">
        <f t="shared" si="0"/>
        <v>1328.0140269886358</v>
      </c>
      <c r="Q21" s="1">
        <f t="shared" si="1"/>
        <v>11</v>
      </c>
      <c r="R21" s="1">
        <f t="shared" si="2"/>
        <v>333.67102749504267</v>
      </c>
      <c r="S21" s="1">
        <f t="shared" si="12"/>
        <v>197.18335293051905</v>
      </c>
      <c r="T21" s="1">
        <f t="shared" si="13"/>
        <v>100.60560014667425</v>
      </c>
      <c r="V21" s="1">
        <f t="shared" si="3"/>
        <v>90</v>
      </c>
      <c r="W21" s="1">
        <f t="shared" si="4"/>
        <v>188.22303185096155</v>
      </c>
      <c r="X21" s="1">
        <f t="shared" si="14"/>
        <v>120.68528395432692</v>
      </c>
      <c r="Y21" s="1">
        <f t="shared" si="15"/>
        <v>237.21548227163385</v>
      </c>
      <c r="Z21" s="1">
        <f t="shared" si="6"/>
        <v>84.421258223684205</v>
      </c>
      <c r="AA21" s="1">
        <f t="shared" si="16"/>
        <v>94.5281982421875</v>
      </c>
      <c r="AB21" s="1">
        <f t="shared" si="17"/>
        <v>132.26826985677084</v>
      </c>
      <c r="AC21" s="1">
        <f t="shared" si="7"/>
        <v>97.918364167944787</v>
      </c>
      <c r="AD21" s="1">
        <f t="shared" si="8"/>
        <v>188.40751262626262</v>
      </c>
      <c r="AE21" s="1">
        <f t="shared" si="9"/>
        <v>67.614071333228651</v>
      </c>
      <c r="AF21" s="1">
        <f t="shared" si="10"/>
        <v>106.18780651231752</v>
      </c>
      <c r="AG21" s="1">
        <f t="shared" si="11"/>
        <v>155.26748285060978</v>
      </c>
      <c r="AJ21" s="1">
        <f>AVERAGE(W21:AH21)</f>
        <v>133.88516017181166</v>
      </c>
      <c r="AK21" s="1">
        <f>COUNT(W21:AH21)</f>
        <v>11</v>
      </c>
      <c r="AL21" s="1">
        <f>STDEV(W21:AH21)</f>
        <v>52.616309780586271</v>
      </c>
      <c r="AM21" s="1">
        <f t="shared" si="18"/>
        <v>31.093680680804706</v>
      </c>
      <c r="AN21" s="1">
        <f t="shared" si="19"/>
        <v>15.864414308664701</v>
      </c>
    </row>
    <row r="23" spans="1:40" x14ac:dyDescent="0.25">
      <c r="A23" s="2" t="s">
        <v>37</v>
      </c>
      <c r="B23" s="2" t="s">
        <v>6</v>
      </c>
      <c r="C23" s="1">
        <v>6.5</v>
      </c>
      <c r="D23" s="1">
        <v>7.7</v>
      </c>
      <c r="E23" s="1">
        <v>7</v>
      </c>
      <c r="F23" s="1">
        <v>9.5</v>
      </c>
      <c r="G23" s="1">
        <v>12</v>
      </c>
      <c r="H23" s="3">
        <v>14.1</v>
      </c>
      <c r="I23" s="1">
        <v>16.3</v>
      </c>
      <c r="J23" s="1">
        <v>9.9</v>
      </c>
      <c r="K23" s="1">
        <v>19.899999999999999</v>
      </c>
      <c r="L23" s="1">
        <v>13.7</v>
      </c>
      <c r="M23" s="1">
        <v>8.1999999999999993</v>
      </c>
    </row>
    <row r="24" spans="1:40" x14ac:dyDescent="0.25">
      <c r="A24" s="2" t="s">
        <v>38</v>
      </c>
      <c r="C24" s="2" t="s">
        <v>21</v>
      </c>
      <c r="D24" s="2" t="s">
        <v>24</v>
      </c>
      <c r="E24" s="2" t="s">
        <v>26</v>
      </c>
      <c r="F24" s="2" t="s">
        <v>27</v>
      </c>
      <c r="G24" s="2" t="s">
        <v>28</v>
      </c>
      <c r="H24" s="2" t="s">
        <v>29</v>
      </c>
      <c r="I24" s="2" t="s">
        <v>30</v>
      </c>
      <c r="J24" s="2" t="s">
        <v>31</v>
      </c>
      <c r="K24" s="2" t="s">
        <v>32</v>
      </c>
      <c r="L24" s="2" t="s">
        <v>33</v>
      </c>
      <c r="M24" s="2" t="s">
        <v>34</v>
      </c>
      <c r="N24" s="2"/>
      <c r="O24" s="2"/>
      <c r="P24" s="2" t="s">
        <v>2</v>
      </c>
      <c r="Q24" s="2" t="s">
        <v>3</v>
      </c>
      <c r="R24" s="2" t="s">
        <v>4</v>
      </c>
      <c r="S24" s="2" t="s">
        <v>5</v>
      </c>
      <c r="T24" s="2" t="s">
        <v>9</v>
      </c>
      <c r="U24" s="2"/>
      <c r="V24" s="2" t="s">
        <v>0</v>
      </c>
      <c r="W24" s="2" t="str">
        <f>C24</f>
        <v>15_01_20_Z3</v>
      </c>
      <c r="X24" s="2" t="str">
        <f t="shared" ref="X24:AG24" si="21">D24</f>
        <v>15_01_20_Z4</v>
      </c>
      <c r="Y24" s="2" t="str">
        <f t="shared" si="21"/>
        <v>15_01_20_Z5</v>
      </c>
      <c r="Z24" s="2" t="str">
        <f t="shared" si="21"/>
        <v>11_01_21_Z5</v>
      </c>
      <c r="AA24" s="2" t="str">
        <f t="shared" si="21"/>
        <v>11_01_21_Z6</v>
      </c>
      <c r="AB24" s="2" t="str">
        <f t="shared" si="21"/>
        <v>11_01_21_Z7</v>
      </c>
      <c r="AC24" s="2" t="str">
        <f t="shared" si="21"/>
        <v>12_01_21_Z1</v>
      </c>
      <c r="AD24" s="2" t="str">
        <f t="shared" si="21"/>
        <v>12_01_21_Z3</v>
      </c>
      <c r="AE24" s="2" t="str">
        <f t="shared" si="21"/>
        <v>12_01_21_Z4</v>
      </c>
      <c r="AF24" s="2" t="str">
        <f t="shared" si="21"/>
        <v>12_01_21_Z5</v>
      </c>
      <c r="AG24" s="2" t="str">
        <f t="shared" si="21"/>
        <v>13_01_21_Z2</v>
      </c>
      <c r="AH24" s="2"/>
      <c r="AI24" s="2"/>
      <c r="AJ24" s="2" t="s">
        <v>2</v>
      </c>
      <c r="AK24" s="2" t="s">
        <v>3</v>
      </c>
      <c r="AL24" s="2" t="s">
        <v>4</v>
      </c>
      <c r="AM24" s="2" t="s">
        <v>5</v>
      </c>
      <c r="AN24" s="2" t="s">
        <v>9</v>
      </c>
    </row>
    <row r="25" spans="1:40" x14ac:dyDescent="0.25">
      <c r="B25" s="2" t="s">
        <v>39</v>
      </c>
      <c r="C25" s="2" t="s">
        <v>40</v>
      </c>
      <c r="D25" s="2" t="s">
        <v>40</v>
      </c>
      <c r="E25" s="2" t="s">
        <v>40</v>
      </c>
      <c r="F25" s="2" t="s">
        <v>40</v>
      </c>
      <c r="G25" s="2" t="s">
        <v>40</v>
      </c>
      <c r="H25" s="2" t="s">
        <v>40</v>
      </c>
      <c r="I25" s="2" t="s">
        <v>40</v>
      </c>
      <c r="J25" s="2" t="s">
        <v>40</v>
      </c>
      <c r="K25" s="2" t="s">
        <v>40</v>
      </c>
      <c r="L25" s="2" t="s">
        <v>40</v>
      </c>
      <c r="M25" s="2" t="s">
        <v>40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 x14ac:dyDescent="0.25">
      <c r="A26" s="2" t="s">
        <v>0</v>
      </c>
      <c r="B26" s="1">
        <v>-150</v>
      </c>
      <c r="C26" s="1" t="s">
        <v>8</v>
      </c>
      <c r="D26" s="1">
        <v>-1089.63012695312</v>
      </c>
      <c r="E26" s="1">
        <v>-2230.98754882812</v>
      </c>
      <c r="F26" s="1">
        <v>-975.341796875</v>
      </c>
      <c r="G26" s="1">
        <v>-1450.1953125</v>
      </c>
      <c r="H26" s="1" t="s">
        <v>8</v>
      </c>
      <c r="I26" s="1">
        <v>-1896.66748046875</v>
      </c>
      <c r="J26" s="1">
        <v>-3177.490234375</v>
      </c>
      <c r="K26" s="1">
        <v>-1919.5556640625</v>
      </c>
      <c r="L26" s="1">
        <v>-1922.607421875</v>
      </c>
      <c r="M26" s="1">
        <v>-1733.85620117187</v>
      </c>
      <c r="P26" s="1">
        <f t="shared" ref="P26:P42" si="22">AVERAGE(C26:N26)</f>
        <v>-1821.8146430121512</v>
      </c>
      <c r="Q26" s="1">
        <f t="shared" ref="Q26:Q42" si="23">COUNT(C26:N26)</f>
        <v>9</v>
      </c>
      <c r="R26" s="1">
        <f t="shared" ref="R26:R42" si="24">STDEV(C26:N26)</f>
        <v>654.69862090492165</v>
      </c>
      <c r="S26" s="1">
        <f>CONFIDENCE(0.05,R26,Q26)</f>
        <v>427.72857256722943</v>
      </c>
      <c r="T26" s="1">
        <f>R26/SQRT(Q26)</f>
        <v>218.23287363497388</v>
      </c>
      <c r="V26" s="1">
        <f t="shared" ref="V26:V42" si="25">B26</f>
        <v>-150</v>
      </c>
      <c r="W26" s="1" t="s">
        <v>8</v>
      </c>
      <c r="X26" s="1">
        <f>D26/$D$2</f>
        <v>-141.51040609780779</v>
      </c>
      <c r="Y26" s="1">
        <f>E26/$F$2</f>
        <v>-234.84079461348631</v>
      </c>
      <c r="Z26" s="1">
        <f>F26/$F$2</f>
        <v>-102.66755756578948</v>
      </c>
      <c r="AA26" s="1">
        <f t="shared" ref="AA26:AA42" si="26">G26/$G$2</f>
        <v>-120.849609375</v>
      </c>
      <c r="AB26" s="1" t="s">
        <v>8</v>
      </c>
      <c r="AC26" s="1">
        <f t="shared" ref="AC26:AC42" si="27">I26/$I$2</f>
        <v>-116.35996812691717</v>
      </c>
      <c r="AD26" s="1">
        <f t="shared" ref="AD26:AD42" si="28">J26/$J$2</f>
        <v>-320.95860953282829</v>
      </c>
      <c r="AE26" s="1">
        <f t="shared" ref="AE26:AE42" si="29">K26/$K$2</f>
        <v>-96.460083621231163</v>
      </c>
      <c r="AF26" s="1">
        <f t="shared" ref="AF26:AF42" si="30">L26/$L$2</f>
        <v>-140.33630816605839</v>
      </c>
      <c r="AG26" s="1">
        <f t="shared" ref="AG26:AG42" si="31">M26/$M$2</f>
        <v>-211.44587819169149</v>
      </c>
      <c r="AH26"/>
      <c r="AJ26" s="1">
        <f>AVERAGE(W26:AH26)</f>
        <v>-165.04769058786781</v>
      </c>
      <c r="AK26" s="1">
        <f>COUNT(W26:AH26)</f>
        <v>9</v>
      </c>
      <c r="AL26" s="1">
        <f>STDEV(W26:AH26)</f>
        <v>75.346072838661627</v>
      </c>
      <c r="AM26" s="1">
        <f>CONFIDENCE(0.05,AL26,AK26)</f>
        <v>49.22519638010278</v>
      </c>
      <c r="AN26" s="1">
        <f>AL26/SQRT(AK26)</f>
        <v>25.115357612887209</v>
      </c>
    </row>
    <row r="27" spans="1:40" x14ac:dyDescent="0.25">
      <c r="B27" s="1">
        <f>B26+15</f>
        <v>-135</v>
      </c>
      <c r="C27" s="1" t="s">
        <v>8</v>
      </c>
      <c r="D27" s="1">
        <v>-973.968505859375</v>
      </c>
      <c r="E27" s="1">
        <v>-1946.4111328125</v>
      </c>
      <c r="F27" s="1">
        <v>-848.388671875</v>
      </c>
      <c r="G27" s="1">
        <v>-1199.64599609375</v>
      </c>
      <c r="H27" s="1" t="s">
        <v>8</v>
      </c>
      <c r="I27" s="1">
        <v>-1662.29248046875</v>
      </c>
      <c r="J27" s="1">
        <v>-2570.49560546875</v>
      </c>
      <c r="K27" s="1">
        <v>-1662.29248046875</v>
      </c>
      <c r="L27" s="1">
        <v>-1605.52978515625</v>
      </c>
      <c r="M27" s="1">
        <v>-1385.04028320312</v>
      </c>
      <c r="P27" s="1">
        <f t="shared" si="22"/>
        <v>-1539.3405490451382</v>
      </c>
      <c r="Q27" s="1">
        <f t="shared" si="23"/>
        <v>9</v>
      </c>
      <c r="R27" s="1">
        <f t="shared" si="24"/>
        <v>524.38816557250709</v>
      </c>
      <c r="S27" s="1">
        <f t="shared" ref="S27:S42" si="32">CONFIDENCE(0.05,R27,Q27)</f>
        <v>342.59397281371344</v>
      </c>
      <c r="T27" s="1">
        <f t="shared" ref="T27:T42" si="33">R27/SQRT(Q27)</f>
        <v>174.79605519083569</v>
      </c>
      <c r="V27" s="1">
        <f t="shared" si="25"/>
        <v>-135</v>
      </c>
      <c r="W27" s="1" t="s">
        <v>8</v>
      </c>
      <c r="X27" s="1">
        <f t="shared" ref="X27:X42" si="34">D27/$D$2</f>
        <v>-126.48941634537337</v>
      </c>
      <c r="Y27" s="1">
        <f t="shared" ref="Y27:Z42" si="35">E27/$F$2</f>
        <v>-204.88538240131578</v>
      </c>
      <c r="Z27" s="1">
        <f t="shared" si="35"/>
        <v>-89.304070723684205</v>
      </c>
      <c r="AA27" s="1">
        <f t="shared" si="26"/>
        <v>-99.970499674479171</v>
      </c>
      <c r="AB27" s="1" t="s">
        <v>8</v>
      </c>
      <c r="AC27" s="1">
        <f t="shared" si="27"/>
        <v>-101.98113377108895</v>
      </c>
      <c r="AD27" s="1">
        <f t="shared" si="28"/>
        <v>-259.64602075441917</v>
      </c>
      <c r="AE27" s="1">
        <f t="shared" si="29"/>
        <v>-83.532285450690964</v>
      </c>
      <c r="AF27" s="1">
        <f t="shared" si="30"/>
        <v>-117.19195512089416</v>
      </c>
      <c r="AG27" s="1">
        <f t="shared" si="31"/>
        <v>-168.9073516101366</v>
      </c>
      <c r="AJ27" s="1">
        <f>AVERAGE(W27:AH27)</f>
        <v>-139.1009017613425</v>
      </c>
      <c r="AK27" s="1">
        <f>COUNT(W27:AH27)</f>
        <v>9</v>
      </c>
      <c r="AL27" s="1">
        <f>STDEV(W27:AH27)</f>
        <v>60.065444110163313</v>
      </c>
      <c r="AM27" s="1">
        <f t="shared" ref="AM27:AM42" si="36">CONFIDENCE(0.05,AL27,AK27)</f>
        <v>39.242035723774528</v>
      </c>
      <c r="AN27" s="1">
        <f t="shared" ref="AN27:AN42" si="37">AL27/SQRT(AK27)</f>
        <v>20.021814703387772</v>
      </c>
    </row>
    <row r="28" spans="1:40" x14ac:dyDescent="0.25">
      <c r="B28" s="1">
        <f t="shared" ref="B28:B42" si="38">B27+15</f>
        <v>-120</v>
      </c>
      <c r="C28" s="1" t="s">
        <v>8</v>
      </c>
      <c r="D28" s="1">
        <v>-802.6123046875</v>
      </c>
      <c r="E28" s="1">
        <v>-1660.30883789062</v>
      </c>
      <c r="F28" s="1">
        <v>-732.11669921875</v>
      </c>
      <c r="G28" s="1">
        <v>-989.68505859375</v>
      </c>
      <c r="H28" s="1" t="s">
        <v>8</v>
      </c>
      <c r="I28" s="1">
        <v>-1407.16552734375</v>
      </c>
      <c r="J28" s="1">
        <v>-2123.71826171875</v>
      </c>
      <c r="K28" s="1">
        <v>-1430.35888671875</v>
      </c>
      <c r="L28" s="1">
        <v>-1327.81982421875</v>
      </c>
      <c r="M28" s="1">
        <v>-1095.42846679687</v>
      </c>
      <c r="P28" s="1">
        <f t="shared" si="22"/>
        <v>-1285.4682074652765</v>
      </c>
      <c r="Q28" s="1">
        <f t="shared" si="23"/>
        <v>9</v>
      </c>
      <c r="R28" s="1">
        <f t="shared" si="24"/>
        <v>439.27729659508782</v>
      </c>
      <c r="S28" s="1">
        <f t="shared" si="32"/>
        <v>286.98922685083039</v>
      </c>
      <c r="T28" s="1">
        <f t="shared" si="33"/>
        <v>146.42576553169593</v>
      </c>
      <c r="V28" s="1">
        <f t="shared" si="25"/>
        <v>-120</v>
      </c>
      <c r="W28" s="1" t="s">
        <v>8</v>
      </c>
      <c r="X28" s="1">
        <f t="shared" si="34"/>
        <v>-104.23536424512987</v>
      </c>
      <c r="Y28" s="1">
        <f t="shared" si="35"/>
        <v>-174.76935135690738</v>
      </c>
      <c r="Z28" s="1">
        <f t="shared" si="35"/>
        <v>-77.064915707236835</v>
      </c>
      <c r="AA28" s="1">
        <f t="shared" si="26"/>
        <v>-82.4737548828125</v>
      </c>
      <c r="AB28" s="1" t="s">
        <v>8</v>
      </c>
      <c r="AC28" s="1">
        <f t="shared" si="27"/>
        <v>-86.329173456671782</v>
      </c>
      <c r="AD28" s="1">
        <f t="shared" si="28"/>
        <v>-214.51699613320707</v>
      </c>
      <c r="AE28" s="1">
        <f t="shared" si="29"/>
        <v>-71.877330990891963</v>
      </c>
      <c r="AF28" s="1">
        <f t="shared" si="30"/>
        <v>-96.921155052463504</v>
      </c>
      <c r="AG28" s="1">
        <f t="shared" si="31"/>
        <v>-133.58883741425245</v>
      </c>
      <c r="AJ28" s="1">
        <f>AVERAGE(W28:AH28)</f>
        <v>-115.75298658217483</v>
      </c>
      <c r="AK28" s="1">
        <f>COUNT(W28:AH28)</f>
        <v>9</v>
      </c>
      <c r="AL28" s="1">
        <f>STDEV(W28:AH28)</f>
        <v>49.292215403043748</v>
      </c>
      <c r="AM28" s="1">
        <f t="shared" si="36"/>
        <v>32.203655636052076</v>
      </c>
      <c r="AN28" s="1">
        <f t="shared" si="37"/>
        <v>16.430738467681248</v>
      </c>
    </row>
    <row r="29" spans="1:40" x14ac:dyDescent="0.25">
      <c r="B29" s="1">
        <f t="shared" si="38"/>
        <v>-105</v>
      </c>
      <c r="C29" s="1" t="s">
        <v>8</v>
      </c>
      <c r="D29" s="1">
        <v>-697.93701171875</v>
      </c>
      <c r="E29" s="1">
        <v>-1404.72412109375</v>
      </c>
      <c r="F29" s="1">
        <v>-621.64306640625</v>
      </c>
      <c r="G29" s="1">
        <v>-809.63134765625</v>
      </c>
      <c r="H29" s="1" t="s">
        <v>8</v>
      </c>
      <c r="I29" s="1">
        <v>-1143.1884765625</v>
      </c>
      <c r="J29" s="1">
        <v>-1698.30322265625</v>
      </c>
      <c r="K29" s="1">
        <v>-1210.9375</v>
      </c>
      <c r="L29" s="1">
        <v>-1089.78271484375</v>
      </c>
      <c r="M29" s="1">
        <v>-869.140625</v>
      </c>
      <c r="P29" s="1">
        <f t="shared" si="22"/>
        <v>-1060.5875651041667</v>
      </c>
      <c r="Q29" s="1">
        <f t="shared" si="23"/>
        <v>9</v>
      </c>
      <c r="R29" s="1">
        <f t="shared" si="24"/>
        <v>349.85894480483699</v>
      </c>
      <c r="S29" s="1">
        <f t="shared" si="32"/>
        <v>228.57031049555565</v>
      </c>
      <c r="T29" s="1">
        <f t="shared" si="33"/>
        <v>116.61964826827899</v>
      </c>
      <c r="V29" s="1">
        <f t="shared" si="25"/>
        <v>-105</v>
      </c>
      <c r="W29" s="1" t="s">
        <v>8</v>
      </c>
      <c r="X29" s="1">
        <f t="shared" si="34"/>
        <v>-90.641170353084419</v>
      </c>
      <c r="Y29" s="1">
        <f t="shared" si="35"/>
        <v>-147.86569695723685</v>
      </c>
      <c r="Z29" s="1">
        <f t="shared" si="35"/>
        <v>-65.43611225328948</v>
      </c>
      <c r="AA29" s="1">
        <f t="shared" si="26"/>
        <v>-67.469278971354171</v>
      </c>
      <c r="AB29" s="1" t="s">
        <v>8</v>
      </c>
      <c r="AC29" s="1">
        <f t="shared" si="27"/>
        <v>-70.134262365797539</v>
      </c>
      <c r="AD29" s="1">
        <f t="shared" si="28"/>
        <v>-171.54578006628788</v>
      </c>
      <c r="AE29" s="1">
        <f t="shared" si="29"/>
        <v>-60.851130653266338</v>
      </c>
      <c r="AF29" s="1">
        <f t="shared" si="30"/>
        <v>-79.546183565237229</v>
      </c>
      <c r="AG29" s="1">
        <f t="shared" si="31"/>
        <v>-105.99275914634147</v>
      </c>
      <c r="AJ29" s="1">
        <f>AVERAGE(W29:AH29)</f>
        <v>-95.498041592432799</v>
      </c>
      <c r="AK29" s="1">
        <f>COUNT(W29:AH29)</f>
        <v>9</v>
      </c>
      <c r="AL29" s="1">
        <f>STDEV(W29:AH29)</f>
        <v>39.444392485863801</v>
      </c>
      <c r="AM29" s="1">
        <f t="shared" si="36"/>
        <v>25.769862888118457</v>
      </c>
      <c r="AN29" s="1">
        <f t="shared" si="37"/>
        <v>13.148130828621268</v>
      </c>
    </row>
    <row r="30" spans="1:40" x14ac:dyDescent="0.25">
      <c r="B30" s="1">
        <f t="shared" si="38"/>
        <v>-90</v>
      </c>
      <c r="C30" s="1" t="s">
        <v>8</v>
      </c>
      <c r="D30" s="1">
        <v>-572.81494140625</v>
      </c>
      <c r="E30" s="1">
        <v>-1150.36010742187</v>
      </c>
      <c r="F30" s="1">
        <v>-520.6298828125</v>
      </c>
      <c r="G30" s="1">
        <v>-656.1279296875</v>
      </c>
      <c r="H30" s="1" t="s">
        <v>8</v>
      </c>
      <c r="I30" s="1">
        <v>-973.20556640625</v>
      </c>
      <c r="J30" s="1">
        <v>-1354.06494140625</v>
      </c>
      <c r="K30" s="1">
        <v>-1007.99560546875</v>
      </c>
      <c r="L30" s="1">
        <v>-887.75634765625</v>
      </c>
      <c r="M30" s="1">
        <v>-686.03515625</v>
      </c>
      <c r="P30" s="1">
        <f t="shared" si="22"/>
        <v>-867.66560872395769</v>
      </c>
      <c r="Q30" s="1">
        <f t="shared" si="23"/>
        <v>9</v>
      </c>
      <c r="R30" s="1">
        <f t="shared" si="24"/>
        <v>281.25696455094209</v>
      </c>
      <c r="S30" s="1">
        <f t="shared" si="32"/>
        <v>183.75117364030169</v>
      </c>
      <c r="T30" s="1">
        <f t="shared" si="33"/>
        <v>93.7523215169807</v>
      </c>
      <c r="V30" s="1">
        <f t="shared" si="25"/>
        <v>-90</v>
      </c>
      <c r="W30" s="1" t="s">
        <v>8</v>
      </c>
      <c r="X30" s="1">
        <f t="shared" si="34"/>
        <v>-74.391550831980524</v>
      </c>
      <c r="Y30" s="1">
        <f t="shared" si="35"/>
        <v>-121.09053762335473</v>
      </c>
      <c r="Z30" s="1">
        <f t="shared" si="35"/>
        <v>-54.803145559210527</v>
      </c>
      <c r="AA30" s="1">
        <f t="shared" si="26"/>
        <v>-54.677327473958336</v>
      </c>
      <c r="AB30" s="1" t="s">
        <v>8</v>
      </c>
      <c r="AC30" s="1">
        <f t="shared" si="27"/>
        <v>-59.705862969708583</v>
      </c>
      <c r="AD30" s="1">
        <f t="shared" si="28"/>
        <v>-136.77423650568181</v>
      </c>
      <c r="AE30" s="1">
        <f t="shared" si="29"/>
        <v>-50.653045500942213</v>
      </c>
      <c r="AF30" s="1">
        <f t="shared" si="30"/>
        <v>-64.799733405565703</v>
      </c>
      <c r="AG30" s="1">
        <f t="shared" si="31"/>
        <v>-83.662823932926841</v>
      </c>
      <c r="AJ30" s="1">
        <f>AVERAGE(W30:AH30)</f>
        <v>-77.839807089258798</v>
      </c>
      <c r="AK30" s="1">
        <f>COUNT(W30:AH30)</f>
        <v>9</v>
      </c>
      <c r="AL30" s="1">
        <f>STDEV(W30:AH30)</f>
        <v>31.013872605247428</v>
      </c>
      <c r="AM30" s="1">
        <f t="shared" si="36"/>
        <v>20.262024442466121</v>
      </c>
      <c r="AN30" s="1">
        <f t="shared" si="37"/>
        <v>10.337957535082476</v>
      </c>
    </row>
    <row r="31" spans="1:40" x14ac:dyDescent="0.25">
      <c r="B31" s="1">
        <f t="shared" si="38"/>
        <v>-75</v>
      </c>
      <c r="C31" s="1" t="s">
        <v>8</v>
      </c>
      <c r="D31" s="1">
        <v>-460.662841796875</v>
      </c>
      <c r="E31" s="1">
        <v>-868.682861328125</v>
      </c>
      <c r="F31" s="1">
        <v>-426.025390625</v>
      </c>
      <c r="G31" s="1">
        <v>-518.798828125</v>
      </c>
      <c r="H31" s="1" t="s">
        <v>8</v>
      </c>
      <c r="I31" s="1">
        <v>-776.9775390625</v>
      </c>
      <c r="J31" s="1">
        <v>-1051.6357421875</v>
      </c>
      <c r="K31" s="1">
        <v>-820.9228515625</v>
      </c>
      <c r="L31" s="1">
        <v>-703.43017578125</v>
      </c>
      <c r="M31" s="1">
        <v>-531.005859375</v>
      </c>
      <c r="P31" s="1">
        <f t="shared" si="22"/>
        <v>-684.23800998263891</v>
      </c>
      <c r="Q31" s="1">
        <f t="shared" si="23"/>
        <v>9</v>
      </c>
      <c r="R31" s="1">
        <f t="shared" si="24"/>
        <v>213.35490670337109</v>
      </c>
      <c r="S31" s="1">
        <f t="shared" si="32"/>
        <v>139.38931102117022</v>
      </c>
      <c r="T31" s="1">
        <f t="shared" si="33"/>
        <v>71.118302234457033</v>
      </c>
      <c r="V31" s="1">
        <f t="shared" si="25"/>
        <v>-75</v>
      </c>
      <c r="W31" s="1" t="s">
        <v>8</v>
      </c>
      <c r="X31" s="1">
        <f t="shared" si="34"/>
        <v>-59.826343090503244</v>
      </c>
      <c r="Y31" s="1">
        <f t="shared" si="35"/>
        <v>-91.440301192434205</v>
      </c>
      <c r="Z31" s="1">
        <f t="shared" si="35"/>
        <v>-44.844777960526315</v>
      </c>
      <c r="AA31" s="1">
        <f t="shared" si="26"/>
        <v>-43.233235677083336</v>
      </c>
      <c r="AB31" s="1" t="s">
        <v>8</v>
      </c>
      <c r="AC31" s="1">
        <f t="shared" si="27"/>
        <v>-47.667333684815951</v>
      </c>
      <c r="AD31" s="1">
        <f t="shared" si="28"/>
        <v>-106.22583254419192</v>
      </c>
      <c r="AE31" s="1">
        <f t="shared" si="29"/>
        <v>-41.252404601130657</v>
      </c>
      <c r="AF31" s="1">
        <f t="shared" si="30"/>
        <v>-51.345268305200733</v>
      </c>
      <c r="AG31" s="1">
        <f t="shared" si="31"/>
        <v>-64.756812118902445</v>
      </c>
      <c r="AJ31" s="1">
        <f>AVERAGE(W31:AH31)</f>
        <v>-61.176923241643195</v>
      </c>
      <c r="AK31" s="1">
        <f>COUNT(W31:AH31)</f>
        <v>9</v>
      </c>
      <c r="AL31" s="1">
        <f>STDEV(W31:AH31)</f>
        <v>22.980393083554027</v>
      </c>
      <c r="AM31" s="1">
        <f t="shared" si="36"/>
        <v>15.013580931446413</v>
      </c>
      <c r="AN31" s="1">
        <f t="shared" si="37"/>
        <v>7.6601310278513424</v>
      </c>
    </row>
    <row r="32" spans="1:40" x14ac:dyDescent="0.25">
      <c r="B32" s="1">
        <f t="shared" si="38"/>
        <v>-60</v>
      </c>
      <c r="C32" s="1" t="s">
        <v>8</v>
      </c>
      <c r="D32" s="1">
        <v>-352.020263671875</v>
      </c>
      <c r="E32" s="1">
        <v>-649.4140625</v>
      </c>
      <c r="F32" s="1">
        <v>-333.8623046875</v>
      </c>
      <c r="G32" s="1">
        <v>-403.74755859375</v>
      </c>
      <c r="H32" s="1" t="s">
        <v>8</v>
      </c>
      <c r="I32" s="1">
        <v>-575.5615234375</v>
      </c>
      <c r="J32" s="1">
        <v>-796.20361328125</v>
      </c>
      <c r="K32" s="1">
        <v>-638.73291015625</v>
      </c>
      <c r="L32" s="1">
        <v>-542.29736328125</v>
      </c>
      <c r="M32" s="1">
        <v>-398.5595703125</v>
      </c>
      <c r="P32" s="1">
        <f t="shared" si="22"/>
        <v>-521.15546332465283</v>
      </c>
      <c r="Q32" s="1">
        <f t="shared" si="23"/>
        <v>9</v>
      </c>
      <c r="R32" s="1">
        <f t="shared" si="24"/>
        <v>158.83679535996939</v>
      </c>
      <c r="S32" s="1">
        <f t="shared" si="32"/>
        <v>103.7714661084329</v>
      </c>
      <c r="T32" s="1">
        <f t="shared" si="33"/>
        <v>52.945598453323129</v>
      </c>
      <c r="V32" s="1">
        <f t="shared" si="25"/>
        <v>-60</v>
      </c>
      <c r="W32" s="1" t="s">
        <v>8</v>
      </c>
      <c r="X32" s="1">
        <f t="shared" si="34"/>
        <v>-45.716917359983768</v>
      </c>
      <c r="Y32" s="1">
        <f t="shared" si="35"/>
        <v>-68.359375</v>
      </c>
      <c r="Z32" s="1">
        <f t="shared" si="35"/>
        <v>-35.143400493421055</v>
      </c>
      <c r="AA32" s="1">
        <f t="shared" si="26"/>
        <v>-33.6456298828125</v>
      </c>
      <c r="AB32" s="1" t="s">
        <v>8</v>
      </c>
      <c r="AC32" s="1">
        <f t="shared" si="27"/>
        <v>-35.31052291027607</v>
      </c>
      <c r="AD32" s="1">
        <f t="shared" si="28"/>
        <v>-80.424607402146464</v>
      </c>
      <c r="AE32" s="1">
        <f t="shared" si="29"/>
        <v>-32.097131163630657</v>
      </c>
      <c r="AF32" s="1">
        <f t="shared" si="30"/>
        <v>-39.583749144616789</v>
      </c>
      <c r="AG32" s="1">
        <f t="shared" si="31"/>
        <v>-48.604825647865859</v>
      </c>
      <c r="AJ32" s="1">
        <f>AVERAGE(W32:AH32)</f>
        <v>-46.542906556083686</v>
      </c>
      <c r="AK32" s="1">
        <f>COUNT(W32:AH32)</f>
        <v>9</v>
      </c>
      <c r="AL32" s="1">
        <f>STDEV(W32:AH32)</f>
        <v>16.986858674695384</v>
      </c>
      <c r="AM32" s="1">
        <f t="shared" si="36"/>
        <v>11.097877070958246</v>
      </c>
      <c r="AN32" s="1">
        <f t="shared" si="37"/>
        <v>5.6622862248984616</v>
      </c>
    </row>
    <row r="33" spans="2:40" x14ac:dyDescent="0.25">
      <c r="B33" s="1">
        <f t="shared" si="38"/>
        <v>-45</v>
      </c>
      <c r="C33" s="1" t="s">
        <v>8</v>
      </c>
      <c r="D33" s="1">
        <v>-279.083251953125</v>
      </c>
      <c r="E33" s="1">
        <v>-461.883544921875</v>
      </c>
      <c r="F33" s="1">
        <v>-245.66650390625</v>
      </c>
      <c r="G33" s="1">
        <v>-294.49462890625</v>
      </c>
      <c r="H33" s="1" t="s">
        <v>8</v>
      </c>
      <c r="I33" s="1">
        <v>-435.791015625</v>
      </c>
      <c r="J33" s="1">
        <v>-574.951171875</v>
      </c>
      <c r="K33" s="1">
        <v>-473.0224609375</v>
      </c>
      <c r="L33" s="1">
        <v>-401.611328125</v>
      </c>
      <c r="M33" s="1">
        <v>-276.79443359375</v>
      </c>
      <c r="P33" s="1">
        <f t="shared" si="22"/>
        <v>-382.58870442708331</v>
      </c>
      <c r="Q33" s="1">
        <f t="shared" si="23"/>
        <v>9</v>
      </c>
      <c r="R33" s="1">
        <f t="shared" si="24"/>
        <v>113.50972569994619</v>
      </c>
      <c r="S33" s="1">
        <f t="shared" si="32"/>
        <v>74.158324755638347</v>
      </c>
      <c r="T33" s="1">
        <f t="shared" si="33"/>
        <v>37.836575233315394</v>
      </c>
      <c r="V33" s="1">
        <f t="shared" si="25"/>
        <v>-45</v>
      </c>
      <c r="W33" s="1" t="s">
        <v>8</v>
      </c>
      <c r="X33" s="1">
        <f t="shared" si="34"/>
        <v>-36.244578175730517</v>
      </c>
      <c r="Y33" s="1">
        <f t="shared" si="35"/>
        <v>-48.619320518092103</v>
      </c>
      <c r="Z33" s="1">
        <f t="shared" si="35"/>
        <v>-25.859631990131579</v>
      </c>
      <c r="AA33" s="1">
        <f t="shared" si="26"/>
        <v>-24.541219075520832</v>
      </c>
      <c r="AB33" s="1" t="s">
        <v>8</v>
      </c>
      <c r="AC33" s="1">
        <f t="shared" si="27"/>
        <v>-26.735645130368098</v>
      </c>
      <c r="AD33" s="1">
        <f t="shared" si="28"/>
        <v>-58.075875946969695</v>
      </c>
      <c r="AE33" s="1">
        <f t="shared" si="29"/>
        <v>-23.769972911432163</v>
      </c>
      <c r="AF33" s="1">
        <f t="shared" si="30"/>
        <v>-29.314695483576642</v>
      </c>
      <c r="AG33" s="1">
        <f t="shared" si="31"/>
        <v>-33.755418730945124</v>
      </c>
      <c r="AJ33" s="1">
        <f>AVERAGE(W33:AH33)</f>
        <v>-34.10181755141852</v>
      </c>
      <c r="AK33" s="1">
        <f>COUNT(W33:AH33)</f>
        <v>9</v>
      </c>
      <c r="AL33" s="1">
        <f>STDEV(W33:AH33)</f>
        <v>11.90319020848248</v>
      </c>
      <c r="AM33" s="1">
        <f t="shared" si="36"/>
        <v>7.7766080365851575</v>
      </c>
      <c r="AN33" s="1">
        <f t="shared" si="37"/>
        <v>3.9677300694941597</v>
      </c>
    </row>
    <row r="34" spans="2:40" x14ac:dyDescent="0.25">
      <c r="B34" s="1">
        <f t="shared" si="38"/>
        <v>-30</v>
      </c>
      <c r="C34" s="1" t="s">
        <v>8</v>
      </c>
      <c r="D34" s="1">
        <v>-169.219970703125</v>
      </c>
      <c r="E34" s="1">
        <v>-289.459228515625</v>
      </c>
      <c r="F34" s="1">
        <v>-158.38623046875</v>
      </c>
      <c r="G34" s="1">
        <v>-195.61767578125</v>
      </c>
      <c r="H34" s="1" t="s">
        <v>8</v>
      </c>
      <c r="I34" s="1">
        <v>-293.27392578125</v>
      </c>
      <c r="J34" s="1">
        <v>-372.314453125</v>
      </c>
      <c r="K34" s="1">
        <v>-312.80517578125</v>
      </c>
      <c r="L34" s="1">
        <v>-268.85986328125</v>
      </c>
      <c r="M34" s="1">
        <v>-182.18994140625</v>
      </c>
      <c r="P34" s="1">
        <f t="shared" si="22"/>
        <v>-249.12516276041666</v>
      </c>
      <c r="Q34" s="1">
        <f t="shared" si="23"/>
        <v>9</v>
      </c>
      <c r="R34" s="1">
        <f t="shared" si="24"/>
        <v>75.13148676805433</v>
      </c>
      <c r="S34" s="1">
        <f t="shared" si="32"/>
        <v>49.085002723444696</v>
      </c>
      <c r="T34" s="1">
        <f t="shared" si="33"/>
        <v>25.043828922684778</v>
      </c>
      <c r="V34" s="1">
        <f t="shared" si="25"/>
        <v>-30</v>
      </c>
      <c r="W34" s="1" t="s">
        <v>8</v>
      </c>
      <c r="X34" s="1">
        <f t="shared" si="34"/>
        <v>-21.976619571834416</v>
      </c>
      <c r="Y34" s="1">
        <f t="shared" si="35"/>
        <v>-30.469392475328949</v>
      </c>
      <c r="Z34" s="1">
        <f t="shared" si="35"/>
        <v>-16.672234786184209</v>
      </c>
      <c r="AA34" s="1">
        <f t="shared" si="26"/>
        <v>-16.301472981770832</v>
      </c>
      <c r="AB34" s="1" t="s">
        <v>8</v>
      </c>
      <c r="AC34" s="1">
        <f t="shared" si="27"/>
        <v>-17.992265385352759</v>
      </c>
      <c r="AD34" s="1">
        <f t="shared" si="28"/>
        <v>-37.607520517676768</v>
      </c>
      <c r="AE34" s="1">
        <f t="shared" si="29"/>
        <v>-15.718853054334172</v>
      </c>
      <c r="AF34" s="1">
        <f t="shared" si="30"/>
        <v>-19.624807538777372</v>
      </c>
      <c r="AG34" s="1">
        <f t="shared" si="31"/>
        <v>-22.218285537347562</v>
      </c>
      <c r="AJ34" s="1">
        <f>AVERAGE(W34:AH34)</f>
        <v>-22.064605760956333</v>
      </c>
      <c r="AK34" s="1">
        <f>COUNT(W34:AH34)</f>
        <v>9</v>
      </c>
      <c r="AL34" s="1">
        <f>STDEV(W34:AH34)</f>
        <v>7.3938362079955713</v>
      </c>
      <c r="AM34" s="1">
        <f t="shared" si="36"/>
        <v>4.8305508917531732</v>
      </c>
      <c r="AN34" s="1">
        <f t="shared" si="37"/>
        <v>2.4646120693318569</v>
      </c>
    </row>
    <row r="35" spans="2:40" x14ac:dyDescent="0.25">
      <c r="B35" s="1">
        <f t="shared" si="38"/>
        <v>-15</v>
      </c>
      <c r="C35" s="1" t="s">
        <v>8</v>
      </c>
      <c r="D35" s="1">
        <v>-92.7734375</v>
      </c>
      <c r="E35" s="1">
        <v>-117.1875</v>
      </c>
      <c r="F35" s="1">
        <v>-72.6318359375</v>
      </c>
      <c r="G35" s="1">
        <v>-102.5390625</v>
      </c>
      <c r="H35" s="1" t="s">
        <v>8</v>
      </c>
      <c r="I35" s="1">
        <v>-154.72412109375</v>
      </c>
      <c r="J35" s="1">
        <v>-178.52783203125</v>
      </c>
      <c r="K35" s="1">
        <v>-151.3671875</v>
      </c>
      <c r="L35" s="1">
        <v>-145.56884765625</v>
      </c>
      <c r="M35" s="1">
        <v>-87.58544921875</v>
      </c>
      <c r="P35" s="1">
        <f t="shared" si="22"/>
        <v>-122.54503038194444</v>
      </c>
      <c r="Q35" s="1">
        <f t="shared" si="23"/>
        <v>9</v>
      </c>
      <c r="R35" s="1">
        <f t="shared" si="24"/>
        <v>36.330376034615618</v>
      </c>
      <c r="S35" s="1">
        <f t="shared" si="32"/>
        <v>23.735409524214568</v>
      </c>
      <c r="T35" s="1">
        <f t="shared" si="33"/>
        <v>12.110125344871873</v>
      </c>
      <c r="V35" s="1">
        <f t="shared" si="25"/>
        <v>-15</v>
      </c>
      <c r="W35" s="1" t="s">
        <v>8</v>
      </c>
      <c r="X35" s="1">
        <f t="shared" si="34"/>
        <v>-12.048498376623376</v>
      </c>
      <c r="Y35" s="1">
        <f t="shared" si="35"/>
        <v>-12.335526315789474</v>
      </c>
      <c r="Z35" s="1">
        <f t="shared" si="35"/>
        <v>-7.6454564144736841</v>
      </c>
      <c r="AA35" s="1">
        <f t="shared" si="26"/>
        <v>-8.544921875</v>
      </c>
      <c r="AB35" s="1" t="s">
        <v>8</v>
      </c>
      <c r="AC35" s="1">
        <f t="shared" si="27"/>
        <v>-9.4922773677147241</v>
      </c>
      <c r="AD35" s="1">
        <f t="shared" si="28"/>
        <v>-18.03311434659091</v>
      </c>
      <c r="AE35" s="1">
        <f t="shared" si="29"/>
        <v>-7.6063913316582923</v>
      </c>
      <c r="AF35" s="1">
        <f t="shared" si="30"/>
        <v>-10.625463332572993</v>
      </c>
      <c r="AG35" s="1">
        <f t="shared" si="31"/>
        <v>-10.681152343750002</v>
      </c>
      <c r="AJ35" s="1">
        <f>AVERAGE(W35:AH35)</f>
        <v>-10.779200189352604</v>
      </c>
      <c r="AK35" s="1">
        <f>COUNT(W35:AH35)</f>
        <v>9</v>
      </c>
      <c r="AL35" s="1">
        <f>STDEV(W35:AH35)</f>
        <v>3.2253105263423039</v>
      </c>
      <c r="AM35" s="1">
        <f t="shared" si="36"/>
        <v>2.1071641568629462</v>
      </c>
      <c r="AN35" s="1">
        <f t="shared" si="37"/>
        <v>1.0751035087807679</v>
      </c>
    </row>
    <row r="36" spans="2:40" x14ac:dyDescent="0.25">
      <c r="B36" s="1">
        <f t="shared" si="38"/>
        <v>0</v>
      </c>
      <c r="C36" s="1" t="s">
        <v>8</v>
      </c>
      <c r="D36" s="1">
        <v>2.288818359375</v>
      </c>
      <c r="E36" s="1">
        <v>44.5556640625</v>
      </c>
      <c r="F36" s="1">
        <v>17.08984375</v>
      </c>
      <c r="G36" s="1">
        <v>-6.7138671875</v>
      </c>
      <c r="H36" s="1" t="s">
        <v>8</v>
      </c>
      <c r="I36" s="1">
        <v>-5.79833984375</v>
      </c>
      <c r="J36" s="1">
        <v>13.73291015625</v>
      </c>
      <c r="K36" s="1">
        <v>8.23974609375</v>
      </c>
      <c r="L36" s="1">
        <v>-11.29150390625</v>
      </c>
      <c r="M36" s="1">
        <v>14.801025390625</v>
      </c>
      <c r="P36" s="1">
        <f t="shared" si="22"/>
        <v>8.544921875</v>
      </c>
      <c r="Q36" s="1">
        <f t="shared" si="23"/>
        <v>9</v>
      </c>
      <c r="R36" s="1">
        <f t="shared" si="24"/>
        <v>16.98204510639912</v>
      </c>
      <c r="S36" s="1">
        <f t="shared" si="32"/>
        <v>11.094732264125646</v>
      </c>
      <c r="T36" s="1">
        <f t="shared" si="33"/>
        <v>5.66068170213304</v>
      </c>
      <c r="V36" s="1">
        <f t="shared" si="25"/>
        <v>0</v>
      </c>
      <c r="W36" s="1" t="s">
        <v>8</v>
      </c>
      <c r="X36" s="1">
        <f t="shared" si="34"/>
        <v>0.29724913758116883</v>
      </c>
      <c r="Y36" s="1">
        <f t="shared" si="35"/>
        <v>4.6900699013157894</v>
      </c>
      <c r="Z36" s="1">
        <f t="shared" si="35"/>
        <v>1.7989309210526316</v>
      </c>
      <c r="AA36" s="1">
        <f t="shared" si="26"/>
        <v>-0.55948893229166663</v>
      </c>
      <c r="AB36" s="1" t="s">
        <v>8</v>
      </c>
      <c r="AC36" s="1">
        <f t="shared" si="27"/>
        <v>-0.35572637078220859</v>
      </c>
      <c r="AD36" s="1">
        <f t="shared" si="28"/>
        <v>1.3871626420454546</v>
      </c>
      <c r="AE36" s="1">
        <f t="shared" si="29"/>
        <v>0.41405759265075381</v>
      </c>
      <c r="AF36" s="1">
        <f t="shared" si="30"/>
        <v>-0.82419736541970812</v>
      </c>
      <c r="AG36" s="1">
        <f t="shared" si="31"/>
        <v>1.8050030964176831</v>
      </c>
      <c r="AJ36" s="1">
        <f>AVERAGE(W36:AH36)</f>
        <v>0.96145118028554444</v>
      </c>
      <c r="AK36" s="1">
        <f>COUNT(W36:AH36)</f>
        <v>9</v>
      </c>
      <c r="AL36" s="1">
        <f>STDEV(W36:AH36)</f>
        <v>1.7129776821399099</v>
      </c>
      <c r="AM36" s="1">
        <f t="shared" si="36"/>
        <v>1.1191248544383743</v>
      </c>
      <c r="AN36" s="1">
        <f t="shared" si="37"/>
        <v>0.57099256071330329</v>
      </c>
    </row>
    <row r="37" spans="2:40" x14ac:dyDescent="0.25">
      <c r="B37" s="1">
        <f t="shared" si="38"/>
        <v>15</v>
      </c>
      <c r="C37" s="1" t="s">
        <v>8</v>
      </c>
      <c r="D37" s="1">
        <v>92.7734375</v>
      </c>
      <c r="E37" s="1">
        <v>215.75927734375</v>
      </c>
      <c r="F37" s="1">
        <v>111.6943359375</v>
      </c>
      <c r="G37" s="1">
        <v>97.65625</v>
      </c>
      <c r="H37" s="1" t="s">
        <v>8</v>
      </c>
      <c r="I37" s="1">
        <v>153.50341796875</v>
      </c>
      <c r="J37" s="1">
        <v>214.2333984375</v>
      </c>
      <c r="K37" s="1">
        <v>174.560546875</v>
      </c>
      <c r="L37" s="1">
        <v>125.1220703125</v>
      </c>
      <c r="M37" s="1">
        <v>117.645263671875</v>
      </c>
      <c r="P37" s="1">
        <f t="shared" si="22"/>
        <v>144.77199978298611</v>
      </c>
      <c r="Q37" s="1">
        <f t="shared" si="23"/>
        <v>9</v>
      </c>
      <c r="R37" s="1">
        <f t="shared" si="24"/>
        <v>47.391363167169629</v>
      </c>
      <c r="S37" s="1">
        <f t="shared" si="32"/>
        <v>30.961788328636839</v>
      </c>
      <c r="T37" s="1">
        <f t="shared" si="33"/>
        <v>15.79712105572321</v>
      </c>
      <c r="V37" s="1">
        <f t="shared" si="25"/>
        <v>15</v>
      </c>
      <c r="W37" s="1" t="s">
        <v>8</v>
      </c>
      <c r="X37" s="1">
        <f t="shared" si="34"/>
        <v>12.048498376623376</v>
      </c>
      <c r="Y37" s="1">
        <f t="shared" si="35"/>
        <v>22.711502878289473</v>
      </c>
      <c r="Z37" s="1">
        <f t="shared" si="35"/>
        <v>11.757298519736842</v>
      </c>
      <c r="AA37" s="1">
        <f t="shared" si="26"/>
        <v>8.1380208333333339</v>
      </c>
      <c r="AB37" s="1" t="s">
        <v>8</v>
      </c>
      <c r="AC37" s="1">
        <f t="shared" si="27"/>
        <v>9.4173876054447856</v>
      </c>
      <c r="AD37" s="1">
        <f t="shared" si="28"/>
        <v>21.63973721590909</v>
      </c>
      <c r="AE37" s="1">
        <f t="shared" si="29"/>
        <v>8.7718867776381924</v>
      </c>
      <c r="AF37" s="1">
        <f t="shared" si="30"/>
        <v>9.1329978330291972</v>
      </c>
      <c r="AG37" s="1">
        <f t="shared" si="31"/>
        <v>14.346983374618903</v>
      </c>
      <c r="AJ37" s="1">
        <f>AVERAGE(W37:AH37)</f>
        <v>13.107145934958133</v>
      </c>
      <c r="AK37" s="1">
        <f>COUNT(W37:AH37)</f>
        <v>9</v>
      </c>
      <c r="AL37" s="1">
        <f>STDEV(W37:AH37)</f>
        <v>5.5048121191782293</v>
      </c>
      <c r="AM37" s="1">
        <f t="shared" si="36"/>
        <v>3.5964111650829795</v>
      </c>
      <c r="AN37" s="1">
        <f t="shared" si="37"/>
        <v>1.8349373730594098</v>
      </c>
    </row>
    <row r="38" spans="2:40" x14ac:dyDescent="0.25">
      <c r="B38" s="1">
        <f t="shared" si="38"/>
        <v>30</v>
      </c>
      <c r="C38" s="1" t="s">
        <v>8</v>
      </c>
      <c r="D38" s="1">
        <v>194.854736328125</v>
      </c>
      <c r="E38" s="1">
        <v>399.169921875</v>
      </c>
      <c r="F38" s="1">
        <v>212.40234375</v>
      </c>
      <c r="G38" s="1">
        <v>211.181640625</v>
      </c>
      <c r="H38" s="1" t="s">
        <v>8</v>
      </c>
      <c r="I38" s="1">
        <v>324.70703125</v>
      </c>
      <c r="J38" s="1">
        <v>433.04443359375</v>
      </c>
      <c r="K38" s="1">
        <v>347.900390625</v>
      </c>
      <c r="L38" s="1">
        <v>288.0859375</v>
      </c>
      <c r="M38" s="1">
        <v>237.579345703125</v>
      </c>
      <c r="P38" s="1">
        <f t="shared" si="22"/>
        <v>294.32508680555554</v>
      </c>
      <c r="Q38" s="1">
        <f t="shared" si="23"/>
        <v>9</v>
      </c>
      <c r="R38" s="1">
        <f t="shared" si="24"/>
        <v>87.182565312397003</v>
      </c>
      <c r="S38" s="1">
        <f t="shared" si="32"/>
        <v>56.958229364036363</v>
      </c>
      <c r="T38" s="1">
        <f t="shared" si="33"/>
        <v>29.060855104132333</v>
      </c>
      <c r="V38" s="1">
        <f t="shared" si="25"/>
        <v>30</v>
      </c>
      <c r="W38" s="1" t="s">
        <v>8</v>
      </c>
      <c r="X38" s="1">
        <f t="shared" si="34"/>
        <v>25.305809912743506</v>
      </c>
      <c r="Y38" s="1">
        <f t="shared" si="35"/>
        <v>42.017886513157897</v>
      </c>
      <c r="Z38" s="1">
        <f t="shared" si="35"/>
        <v>22.358141447368421</v>
      </c>
      <c r="AA38" s="1">
        <f t="shared" si="26"/>
        <v>17.598470052083332</v>
      </c>
      <c r="AB38" s="1" t="s">
        <v>8</v>
      </c>
      <c r="AC38" s="1">
        <f t="shared" si="27"/>
        <v>19.92067676380368</v>
      </c>
      <c r="AD38" s="1">
        <f t="shared" si="28"/>
        <v>43.741861979166664</v>
      </c>
      <c r="AE38" s="1">
        <f t="shared" si="29"/>
        <v>17.482431689698494</v>
      </c>
      <c r="AF38" s="1">
        <f t="shared" si="30"/>
        <v>21.028170620437958</v>
      </c>
      <c r="AG38" s="1">
        <f t="shared" si="31"/>
        <v>28.973090939405491</v>
      </c>
      <c r="AJ38" s="1">
        <f>AVERAGE(W38:AH38)</f>
        <v>26.491837768651717</v>
      </c>
      <c r="AK38" s="1">
        <f>COUNT(W38:AH38)</f>
        <v>9</v>
      </c>
      <c r="AL38" s="1">
        <f>STDEV(W38:AH38)</f>
        <v>9.9785109887746817</v>
      </c>
      <c r="AM38" s="1">
        <f t="shared" si="36"/>
        <v>6.5191740524451784</v>
      </c>
      <c r="AN38" s="1">
        <f t="shared" si="37"/>
        <v>3.3261703295915606</v>
      </c>
    </row>
    <row r="39" spans="2:40" x14ac:dyDescent="0.25">
      <c r="B39" s="1">
        <f t="shared" si="38"/>
        <v>45</v>
      </c>
      <c r="C39" s="1" t="s">
        <v>8</v>
      </c>
      <c r="D39" s="1">
        <v>307.0068359375</v>
      </c>
      <c r="E39" s="1">
        <v>595.550537109375</v>
      </c>
      <c r="F39" s="1">
        <v>322.57080078125</v>
      </c>
      <c r="G39" s="1">
        <v>346.98486328125</v>
      </c>
      <c r="H39" s="1" t="s">
        <v>8</v>
      </c>
      <c r="I39" s="1">
        <v>523.37646484375</v>
      </c>
      <c r="J39" s="1">
        <v>668.02978515625</v>
      </c>
      <c r="K39" s="1">
        <v>530.70068359375</v>
      </c>
      <c r="L39" s="1">
        <v>475.76904296875</v>
      </c>
      <c r="M39" s="1">
        <v>372.314453125</v>
      </c>
      <c r="P39" s="1">
        <f t="shared" si="22"/>
        <v>460.25594075520831</v>
      </c>
      <c r="Q39" s="1">
        <f t="shared" si="23"/>
        <v>9</v>
      </c>
      <c r="R39" s="1">
        <f t="shared" si="24"/>
        <v>129.26157832604224</v>
      </c>
      <c r="S39" s="1">
        <f t="shared" si="32"/>
        <v>84.449346034615317</v>
      </c>
      <c r="T39" s="1">
        <f t="shared" si="33"/>
        <v>43.087192775347411</v>
      </c>
      <c r="V39" s="1">
        <f t="shared" si="25"/>
        <v>45</v>
      </c>
      <c r="W39" s="1" t="s">
        <v>8</v>
      </c>
      <c r="X39" s="1">
        <f t="shared" si="34"/>
        <v>39.871017654220779</v>
      </c>
      <c r="Y39" s="1">
        <f t="shared" si="35"/>
        <v>62.689530222039473</v>
      </c>
      <c r="Z39" s="1">
        <f t="shared" si="35"/>
        <v>33.954821134868418</v>
      </c>
      <c r="AA39" s="1">
        <f t="shared" si="26"/>
        <v>28.9154052734375</v>
      </c>
      <c r="AB39" s="1" t="s">
        <v>8</v>
      </c>
      <c r="AC39" s="1">
        <f t="shared" si="27"/>
        <v>32.108985573236197</v>
      </c>
      <c r="AD39" s="1">
        <f t="shared" si="28"/>
        <v>67.477756076388886</v>
      </c>
      <c r="AE39" s="1">
        <f t="shared" si="29"/>
        <v>26.668376059987438</v>
      </c>
      <c r="AF39" s="1">
        <f t="shared" si="30"/>
        <v>34.727667369981752</v>
      </c>
      <c r="AG39" s="1">
        <f t="shared" si="31"/>
        <v>45.40420160060976</v>
      </c>
      <c r="AJ39" s="1">
        <f>AVERAGE(W39:AH39)</f>
        <v>41.31308455164114</v>
      </c>
      <c r="AK39" s="1">
        <f>COUNT(W39:AH39)</f>
        <v>9</v>
      </c>
      <c r="AL39" s="1">
        <f>STDEV(W39:AH39)</f>
        <v>14.623424690392003</v>
      </c>
      <c r="AM39" s="1">
        <f t="shared" si="36"/>
        <v>9.5537952412673697</v>
      </c>
      <c r="AN39" s="1">
        <f t="shared" si="37"/>
        <v>4.8744748967973344</v>
      </c>
    </row>
    <row r="40" spans="2:40" x14ac:dyDescent="0.25">
      <c r="B40" s="1">
        <f t="shared" si="38"/>
        <v>60</v>
      </c>
      <c r="C40" s="1" t="s">
        <v>8</v>
      </c>
      <c r="D40" s="1">
        <v>435.1806640625</v>
      </c>
      <c r="E40" s="1">
        <v>825.347900390625</v>
      </c>
      <c r="F40" s="1">
        <v>441.89453125</v>
      </c>
      <c r="G40" s="1">
        <v>509.33837890625</v>
      </c>
      <c r="H40" s="1" t="s">
        <v>8</v>
      </c>
      <c r="I40" s="1">
        <v>745.2392578125</v>
      </c>
      <c r="J40" s="1">
        <v>963.43994140625</v>
      </c>
      <c r="K40" s="1">
        <v>733.642578125</v>
      </c>
      <c r="L40" s="1">
        <v>697.6318359375</v>
      </c>
      <c r="M40" s="1">
        <v>556.793212890625</v>
      </c>
      <c r="P40" s="1">
        <f t="shared" si="22"/>
        <v>656.50092230902783</v>
      </c>
      <c r="Q40" s="1">
        <f t="shared" si="23"/>
        <v>9</v>
      </c>
      <c r="R40" s="1">
        <f t="shared" si="24"/>
        <v>181.95979777462213</v>
      </c>
      <c r="S40" s="1">
        <f t="shared" si="32"/>
        <v>118.87821675748359</v>
      </c>
      <c r="T40" s="1">
        <f t="shared" si="33"/>
        <v>60.653265924874042</v>
      </c>
      <c r="V40" s="1">
        <f t="shared" si="25"/>
        <v>60</v>
      </c>
      <c r="W40" s="1" t="s">
        <v>8</v>
      </c>
      <c r="X40" s="1">
        <f t="shared" si="34"/>
        <v>56.516969358766232</v>
      </c>
      <c r="Y40" s="1">
        <f t="shared" si="35"/>
        <v>86.87872635690789</v>
      </c>
      <c r="Z40" s="1">
        <f t="shared" si="35"/>
        <v>46.515213815789473</v>
      </c>
      <c r="AA40" s="1">
        <f t="shared" si="26"/>
        <v>42.444864908854164</v>
      </c>
      <c r="AB40" s="1" t="s">
        <v>8</v>
      </c>
      <c r="AC40" s="1">
        <f t="shared" si="27"/>
        <v>45.720199865797547</v>
      </c>
      <c r="AD40" s="1">
        <f t="shared" si="28"/>
        <v>97.317165798611114</v>
      </c>
      <c r="AE40" s="1">
        <f t="shared" si="29"/>
        <v>36.866461212311563</v>
      </c>
      <c r="AF40" s="1">
        <f t="shared" si="30"/>
        <v>50.922031820255476</v>
      </c>
      <c r="AG40" s="1">
        <f t="shared" si="31"/>
        <v>67.901611328125</v>
      </c>
      <c r="AJ40" s="1">
        <f>AVERAGE(W40:AH40)</f>
        <v>59.009249385046488</v>
      </c>
      <c r="AK40" s="1">
        <f>COUNT(W40:AH40)</f>
        <v>9</v>
      </c>
      <c r="AL40" s="1">
        <f>STDEV(W40:AH40)</f>
        <v>20.893403619021679</v>
      </c>
      <c r="AM40" s="1">
        <f t="shared" si="36"/>
        <v>13.650106202580435</v>
      </c>
      <c r="AN40" s="1">
        <f t="shared" si="37"/>
        <v>6.9644678730072265</v>
      </c>
    </row>
    <row r="41" spans="2:40" x14ac:dyDescent="0.25">
      <c r="B41" s="1">
        <f t="shared" si="38"/>
        <v>75</v>
      </c>
      <c r="C41" s="1" t="s">
        <v>8</v>
      </c>
      <c r="D41" s="1">
        <v>542.6025390625</v>
      </c>
      <c r="E41" s="1">
        <v>1070.556640625</v>
      </c>
      <c r="F41" s="1">
        <v>567.93212890625</v>
      </c>
      <c r="G41" s="1">
        <v>697.93701171875</v>
      </c>
      <c r="H41" s="1" t="s">
        <v>8</v>
      </c>
      <c r="I41" s="1">
        <v>1037.90283203125</v>
      </c>
      <c r="J41" s="1">
        <v>1287.841796875</v>
      </c>
      <c r="K41" s="1">
        <v>946.044921875</v>
      </c>
      <c r="L41" s="1">
        <v>967.10205078125</v>
      </c>
      <c r="M41" s="1">
        <v>775.45166015625</v>
      </c>
      <c r="P41" s="1">
        <f t="shared" si="22"/>
        <v>877.04128689236109</v>
      </c>
      <c r="Q41" s="1">
        <f t="shared" si="23"/>
        <v>9</v>
      </c>
      <c r="R41" s="1">
        <f t="shared" si="24"/>
        <v>248.68420534800202</v>
      </c>
      <c r="S41" s="1">
        <f t="shared" si="32"/>
        <v>162.47069533534898</v>
      </c>
      <c r="T41" s="1">
        <f t="shared" si="33"/>
        <v>82.894735116000675</v>
      </c>
      <c r="V41" s="1">
        <f t="shared" si="25"/>
        <v>75</v>
      </c>
      <c r="W41" s="1" t="s">
        <v>8</v>
      </c>
      <c r="X41" s="1">
        <f t="shared" si="34"/>
        <v>70.467862215909093</v>
      </c>
      <c r="Y41" s="1">
        <f t="shared" si="35"/>
        <v>112.69017269736842</v>
      </c>
      <c r="Z41" s="1">
        <f t="shared" si="35"/>
        <v>59.78232935855263</v>
      </c>
      <c r="AA41" s="1">
        <f t="shared" si="26"/>
        <v>58.161417643229164</v>
      </c>
      <c r="AB41" s="1" t="s">
        <v>8</v>
      </c>
      <c r="AC41" s="1">
        <f t="shared" si="27"/>
        <v>63.675020370015332</v>
      </c>
      <c r="AD41" s="1">
        <f t="shared" si="28"/>
        <v>130.08502998737373</v>
      </c>
      <c r="AE41" s="1">
        <f t="shared" si="29"/>
        <v>47.539945822864325</v>
      </c>
      <c r="AF41" s="1">
        <f t="shared" si="30"/>
        <v>70.591390567974457</v>
      </c>
      <c r="AG41" s="1">
        <f t="shared" si="31"/>
        <v>94.567275628810989</v>
      </c>
      <c r="AJ41" s="1">
        <f>AVERAGE(W41:AH41)</f>
        <v>78.617827143566458</v>
      </c>
      <c r="AK41" s="1">
        <f>COUNT(W41:AH41)</f>
        <v>9</v>
      </c>
      <c r="AL41" s="1">
        <f>STDEV(W41:AH41)</f>
        <v>27.74299701641139</v>
      </c>
      <c r="AM41" s="1">
        <f t="shared" si="36"/>
        <v>18.12509165845616</v>
      </c>
      <c r="AN41" s="1">
        <f t="shared" si="37"/>
        <v>9.2476656721371295</v>
      </c>
    </row>
    <row r="42" spans="2:40" x14ac:dyDescent="0.25">
      <c r="B42" s="1">
        <f t="shared" si="38"/>
        <v>90</v>
      </c>
      <c r="C42" s="1" t="s">
        <v>8</v>
      </c>
      <c r="D42" s="1">
        <v>661.0107421875</v>
      </c>
      <c r="E42" s="1">
        <v>1349.94506835937</v>
      </c>
      <c r="F42" s="1">
        <v>713.19580078125</v>
      </c>
      <c r="G42" s="1">
        <v>921.93603515625</v>
      </c>
      <c r="H42" s="1" t="s">
        <v>8</v>
      </c>
      <c r="I42" s="1">
        <v>1514.892578125</v>
      </c>
      <c r="J42" s="1">
        <v>1667.17529296875</v>
      </c>
      <c r="K42" s="1">
        <v>1177.67333984375</v>
      </c>
      <c r="L42" s="1">
        <v>1309.50927734375</v>
      </c>
      <c r="M42" s="1">
        <v>1053.16162109375</v>
      </c>
      <c r="P42" s="1">
        <f t="shared" si="22"/>
        <v>1152.0555284288189</v>
      </c>
      <c r="Q42" s="1">
        <f t="shared" si="23"/>
        <v>9</v>
      </c>
      <c r="R42" s="1">
        <f t="shared" si="24"/>
        <v>346.06089610655761</v>
      </c>
      <c r="S42" s="1">
        <f t="shared" si="32"/>
        <v>226.08896427550337</v>
      </c>
      <c r="T42" s="1">
        <f t="shared" si="33"/>
        <v>115.3536320355192</v>
      </c>
      <c r="V42" s="1">
        <f t="shared" si="25"/>
        <v>90</v>
      </c>
      <c r="W42" s="1" t="s">
        <v>8</v>
      </c>
      <c r="X42" s="1">
        <f t="shared" si="34"/>
        <v>85.845550933441558</v>
      </c>
      <c r="Y42" s="1">
        <f t="shared" si="35"/>
        <v>142.09948087993368</v>
      </c>
      <c r="Z42" s="1">
        <f t="shared" si="35"/>
        <v>75.0732421875</v>
      </c>
      <c r="AA42" s="1">
        <f t="shared" si="26"/>
        <v>76.8280029296875</v>
      </c>
      <c r="AB42" s="1" t="s">
        <v>8</v>
      </c>
      <c r="AC42" s="1">
        <f t="shared" si="27"/>
        <v>92.938194976993856</v>
      </c>
      <c r="AD42" s="1">
        <f t="shared" si="28"/>
        <v>168.40154474431819</v>
      </c>
      <c r="AE42" s="1">
        <f t="shared" si="29"/>
        <v>59.179564816268851</v>
      </c>
      <c r="AF42" s="1">
        <f t="shared" si="30"/>
        <v>95.584618784215337</v>
      </c>
      <c r="AG42" s="1">
        <f t="shared" si="31"/>
        <v>128.43434403582319</v>
      </c>
      <c r="AJ42" s="1">
        <f>AVERAGE(W42:AH42)</f>
        <v>102.709393809798</v>
      </c>
      <c r="AK42" s="1">
        <f>COUNT(W42:AH42)</f>
        <v>9</v>
      </c>
      <c r="AL42" s="1">
        <f>STDEV(W42:AH42)</f>
        <v>35.860646854991955</v>
      </c>
      <c r="AM42" s="1">
        <f t="shared" si="36"/>
        <v>23.428525432697924</v>
      </c>
      <c r="AN42" s="1">
        <f t="shared" si="37"/>
        <v>11.953548951663985</v>
      </c>
    </row>
  </sheetData>
  <phoneticPr fontId="2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FA156-2CC1-4DF5-B746-BF67E9E66080}">
  <dimension ref="C2:G21"/>
  <sheetViews>
    <sheetView topLeftCell="C1" workbookViewId="0">
      <selection activeCell="E33" sqref="E33"/>
    </sheetView>
  </sheetViews>
  <sheetFormatPr baseColWidth="10" defaultRowHeight="15" x14ac:dyDescent="0.25"/>
  <cols>
    <col min="1" max="16384" width="11.42578125" style="1"/>
  </cols>
  <sheetData>
    <row r="2" spans="3:7" x14ac:dyDescent="0.25">
      <c r="D2" s="2" t="s">
        <v>35</v>
      </c>
      <c r="E2" s="2"/>
      <c r="F2" s="2" t="s">
        <v>37</v>
      </c>
      <c r="G2" s="2"/>
    </row>
    <row r="3" spans="3:7" x14ac:dyDescent="0.25">
      <c r="D3" s="2" t="s">
        <v>41</v>
      </c>
      <c r="E3" s="2" t="s">
        <v>42</v>
      </c>
      <c r="F3" s="2" t="s">
        <v>41</v>
      </c>
      <c r="G3" s="2" t="s">
        <v>42</v>
      </c>
    </row>
    <row r="4" spans="3:7" x14ac:dyDescent="0.25">
      <c r="C4" s="2" t="s">
        <v>39</v>
      </c>
      <c r="D4" s="2" t="s">
        <v>40</v>
      </c>
      <c r="E4" s="2" t="s">
        <v>40</v>
      </c>
      <c r="F4" s="2" t="s">
        <v>40</v>
      </c>
      <c r="G4" s="2" t="s">
        <v>40</v>
      </c>
    </row>
    <row r="5" spans="3:7" x14ac:dyDescent="0.25">
      <c r="C5" s="1">
        <f>'L85P 140 NaCl vs 115 KCl'!B4</f>
        <v>-150</v>
      </c>
      <c r="D5" s="1">
        <f>'L85P 140 NaCl vs 115 KCl'!P4</f>
        <v>-1841.3834977583444</v>
      </c>
      <c r="E5" s="1">
        <f>'G82R 140 NaCl vs 115 KCl'!P5</f>
        <v>-2219.9318625710216</v>
      </c>
      <c r="F5" s="1">
        <f>'L85P 140 NaCl vs 115 KCl'!P24</f>
        <v>-3268.5102927468029</v>
      </c>
      <c r="G5" s="1">
        <f>'G82R 140 NaCl vs 115 KCl'!P26</f>
        <v>-1821.8146430121512</v>
      </c>
    </row>
    <row r="6" spans="3:7" x14ac:dyDescent="0.25">
      <c r="C6" s="1">
        <f>'L85P 140 NaCl vs 115 KCl'!B5</f>
        <v>-135</v>
      </c>
      <c r="D6" s="1">
        <f>'L85P 140 NaCl vs 115 KCl'!P5</f>
        <v>-1571.4194530140264</v>
      </c>
      <c r="E6" s="1">
        <f>'G82R 140 NaCl vs 115 KCl'!P6</f>
        <v>-1859.6857244318182</v>
      </c>
      <c r="F6" s="1">
        <f>'L85P 140 NaCl vs 115 KCl'!P25</f>
        <v>-2781.6966608220873</v>
      </c>
      <c r="G6" s="1">
        <f>'G82R 140 NaCl vs 115 KCl'!P27</f>
        <v>-1539.3405490451382</v>
      </c>
    </row>
    <row r="7" spans="3:7" x14ac:dyDescent="0.25">
      <c r="C7" s="1">
        <f>'L85P 140 NaCl vs 115 KCl'!B6</f>
        <v>-120</v>
      </c>
      <c r="D7" s="1">
        <f>'L85P 140 NaCl vs 115 KCl'!P6</f>
        <v>-1330.3888466574929</v>
      </c>
      <c r="E7" s="1">
        <f>'G82R 140 NaCl vs 115 KCl'!P7</f>
        <v>-1556.2993829900561</v>
      </c>
      <c r="F7" s="1">
        <f>'L85P 140 NaCl vs 115 KCl'!P26</f>
        <v>-2335.0330644087358</v>
      </c>
      <c r="G7" s="1">
        <f>'G82R 140 NaCl vs 115 KCl'!P28</f>
        <v>-1285.4682074652765</v>
      </c>
    </row>
    <row r="8" spans="3:7" x14ac:dyDescent="0.25">
      <c r="C8" s="1">
        <f>'L85P 140 NaCl vs 115 KCl'!B7</f>
        <v>-105</v>
      </c>
      <c r="D8" s="1">
        <f>'L85P 140 NaCl vs 115 KCl'!P7</f>
        <v>-1116.7658011696553</v>
      </c>
      <c r="E8" s="1">
        <f>'G82R 140 NaCl vs 115 KCl'!P8</f>
        <v>-1288.6186079545455</v>
      </c>
      <c r="F8" s="1">
        <f>'L85P 140 NaCl vs 115 KCl'!P27</f>
        <v>-1943.3233059969809</v>
      </c>
      <c r="G8" s="1">
        <f>'G82R 140 NaCl vs 115 KCl'!P29</f>
        <v>-1060.5875651041667</v>
      </c>
    </row>
    <row r="9" spans="3:7" x14ac:dyDescent="0.25">
      <c r="C9" s="1">
        <f>'L85P 140 NaCl vs 115 KCl'!B8</f>
        <v>-90</v>
      </c>
      <c r="D9" s="1">
        <f>'L85P 140 NaCl vs 115 KCl'!P8</f>
        <v>-926.79110301624632</v>
      </c>
      <c r="E9" s="1">
        <f>'G82R 140 NaCl vs 115 KCl'!P9</f>
        <v>-1047.5852272727263</v>
      </c>
      <c r="F9" s="1">
        <f>'L85P 140 NaCl vs 115 KCl'!P28</f>
        <v>-1581.8842079856172</v>
      </c>
      <c r="G9" s="1">
        <f>'G82R 140 NaCl vs 115 KCl'!P30</f>
        <v>-867.66560872395769</v>
      </c>
    </row>
    <row r="10" spans="3:7" x14ac:dyDescent="0.25">
      <c r="C10" s="1">
        <f>'L85P 140 NaCl vs 115 KCl'!B9</f>
        <v>-75</v>
      </c>
      <c r="D10" s="1">
        <f>'L85P 140 NaCl vs 115 KCl'!P9</f>
        <v>-754.75519214976919</v>
      </c>
      <c r="E10" s="1">
        <f>'G82R 140 NaCl vs 115 KCl'!P10</f>
        <v>-825.26467063210225</v>
      </c>
      <c r="F10" s="1">
        <f>'L85P 140 NaCl vs 115 KCl'!P29</f>
        <v>-1256.9774253151634</v>
      </c>
      <c r="G10" s="1">
        <f>'G82R 140 NaCl vs 115 KCl'!P31</f>
        <v>-684.23800998263891</v>
      </c>
    </row>
    <row r="11" spans="3:7" x14ac:dyDescent="0.25">
      <c r="C11" s="1">
        <f>'L85P 140 NaCl vs 115 KCl'!B10</f>
        <v>-60</v>
      </c>
      <c r="D11" s="1">
        <f>'L85P 140 NaCl vs 115 KCl'!P10</f>
        <v>-595.51447018710041</v>
      </c>
      <c r="E11" s="1">
        <f>'G82R 140 NaCl vs 115 KCl'!P11</f>
        <v>-636.54119318181813</v>
      </c>
      <c r="F11" s="1">
        <f>'L85P 140 NaCl vs 115 KCl'!P30</f>
        <v>-962.17762201482537</v>
      </c>
      <c r="G11" s="1">
        <f>'G82R 140 NaCl vs 115 KCl'!P32</f>
        <v>-521.15546332465283</v>
      </c>
    </row>
    <row r="12" spans="3:7" x14ac:dyDescent="0.25">
      <c r="C12" s="1">
        <f>'L85P 140 NaCl vs 115 KCl'!B11</f>
        <v>-45</v>
      </c>
      <c r="D12" s="1">
        <f>'L85P 140 NaCl vs 115 KCl'!P11</f>
        <v>-444.18057459050959</v>
      </c>
      <c r="E12" s="1">
        <f>'G82R 140 NaCl vs 115 KCl'!P12</f>
        <v>-463.81170099431819</v>
      </c>
      <c r="F12" s="1">
        <f>'L85P 140 NaCl vs 115 KCl'!P31</f>
        <v>-692.85722073641682</v>
      </c>
      <c r="G12" s="1">
        <f>'G82R 140 NaCl vs 115 KCl'!P33</f>
        <v>-382.58870442708331</v>
      </c>
    </row>
    <row r="13" spans="3:7" x14ac:dyDescent="0.25">
      <c r="C13" s="1">
        <f>'L85P 140 NaCl vs 115 KCl'!B12</f>
        <v>-30</v>
      </c>
      <c r="D13" s="1">
        <f>'L85P 140 NaCl vs 115 KCl'!P12</f>
        <v>-296.32013459639114</v>
      </c>
      <c r="E13" s="1">
        <f>'G82R 140 NaCl vs 115 KCl'!P13</f>
        <v>-301.44431374289775</v>
      </c>
      <c r="F13" s="1">
        <f>'L85P 140 NaCl vs 115 KCl'!P32</f>
        <v>-447.95643130215734</v>
      </c>
      <c r="G13" s="1">
        <f>'G82R 140 NaCl vs 115 KCl'!P34</f>
        <v>-249.12516276041666</v>
      </c>
    </row>
    <row r="14" spans="3:7" x14ac:dyDescent="0.25">
      <c r="C14" s="1">
        <f>'L85P 140 NaCl vs 115 KCl'!B13</f>
        <v>-15</v>
      </c>
      <c r="D14" s="1">
        <f>'L85P 140 NaCl vs 115 KCl'!P13</f>
        <v>-146.00441655245695</v>
      </c>
      <c r="E14" s="1">
        <f>'G82R 140 NaCl vs 115 KCl'!P14</f>
        <v>-145.16657049005681</v>
      </c>
      <c r="F14" s="1">
        <f>'L85P 140 NaCl vs 115 KCl'!P33</f>
        <v>-220.12051634355024</v>
      </c>
      <c r="G14" s="1">
        <f>'G82R 140 NaCl vs 115 KCl'!P35</f>
        <v>-122.54503038194444</v>
      </c>
    </row>
    <row r="15" spans="3:7" x14ac:dyDescent="0.25">
      <c r="C15" s="1">
        <f>'L85P 140 NaCl vs 115 KCl'!B14</f>
        <v>0</v>
      </c>
      <c r="D15" s="1">
        <f>'L85P 140 NaCl vs 115 KCl'!P14</f>
        <v>11.297052578492599</v>
      </c>
      <c r="E15" s="1">
        <f>'G82R 140 NaCl vs 115 KCl'!P15</f>
        <v>13.386119495738637</v>
      </c>
      <c r="F15" s="1">
        <f>'L85P 140 NaCl vs 115 KCl'!P34</f>
        <v>-0.8350718671625309</v>
      </c>
      <c r="G15" s="1">
        <f>'G82R 140 NaCl vs 115 KCl'!P36</f>
        <v>8.544921875</v>
      </c>
    </row>
    <row r="16" spans="3:7" x14ac:dyDescent="0.25">
      <c r="C16" s="1">
        <f>'L85P 140 NaCl vs 115 KCl'!B15</f>
        <v>15</v>
      </c>
      <c r="D16" s="1">
        <f>'L85P 140 NaCl vs 115 KCl'!P15</f>
        <v>182.40078978105024</v>
      </c>
      <c r="E16" s="1">
        <f>'G82R 140 NaCl vs 115 KCl'!P16</f>
        <v>178.04232510653409</v>
      </c>
      <c r="F16" s="1">
        <f>'L85P 140 NaCl vs 115 KCl'!P35</f>
        <v>216.61376935785466</v>
      </c>
      <c r="G16" s="1">
        <f>'G82R 140 NaCl vs 115 KCl'!P37</f>
        <v>144.77199978298611</v>
      </c>
    </row>
    <row r="17" spans="3:7" x14ac:dyDescent="0.25">
      <c r="C17" s="1">
        <f>'L85P 140 NaCl vs 115 KCl'!B16</f>
        <v>30</v>
      </c>
      <c r="D17" s="1">
        <f>'L85P 140 NaCl vs 115 KCl'!P16</f>
        <v>372.52530115300959</v>
      </c>
      <c r="E17" s="1">
        <f>'G82R 140 NaCl vs 115 KCl'!P17</f>
        <v>357.29148171164775</v>
      </c>
      <c r="F17" s="1">
        <f>'L85P 140 NaCl vs 115 KCl'!P36</f>
        <v>436.83138691295278</v>
      </c>
      <c r="G17" s="1">
        <f>'G82R 140 NaCl vs 115 KCl'!P38</f>
        <v>294.32508680555554</v>
      </c>
    </row>
    <row r="18" spans="3:7" x14ac:dyDescent="0.25">
      <c r="C18" s="1">
        <f>'L85P 140 NaCl vs 115 KCl'!B17</f>
        <v>45</v>
      </c>
      <c r="D18" s="1">
        <f>'L85P 140 NaCl vs 115 KCl'!P17</f>
        <v>590.26544674960041</v>
      </c>
      <c r="E18" s="1">
        <f>'G82R 140 NaCl vs 115 KCl'!P18</f>
        <v>555.419921875</v>
      </c>
      <c r="F18" s="1">
        <f>'L85P 140 NaCl vs 115 KCl'!P37</f>
        <v>668.17127505215728</v>
      </c>
      <c r="G18" s="1">
        <f>'G82R 140 NaCl vs 115 KCl'!P39</f>
        <v>460.25594075520831</v>
      </c>
    </row>
    <row r="19" spans="3:7" x14ac:dyDescent="0.25">
      <c r="C19" s="1">
        <f>'L85P 140 NaCl vs 115 KCl'!B18</f>
        <v>60</v>
      </c>
      <c r="D19" s="1">
        <f>'L85P 140 NaCl vs 115 KCl'!P18</f>
        <v>835.79045937277988</v>
      </c>
      <c r="E19" s="1">
        <f>'G82R 140 NaCl vs 115 KCl'!P19</f>
        <v>782.318115234375</v>
      </c>
      <c r="F19" s="1">
        <f>'L85P 140 NaCl vs 115 KCl'!P38</f>
        <v>920.78468877618945</v>
      </c>
      <c r="G19" s="1">
        <f>'G82R 140 NaCl vs 115 KCl'!P40</f>
        <v>656.50092230902783</v>
      </c>
    </row>
    <row r="20" spans="3:7" x14ac:dyDescent="0.25">
      <c r="C20" s="1">
        <f>'L85P 140 NaCl vs 115 KCl'!B19</f>
        <v>75</v>
      </c>
      <c r="D20" s="1">
        <f>'L85P 140 NaCl vs 115 KCl'!P19</f>
        <v>1117.5731298273258</v>
      </c>
      <c r="E20" s="1">
        <f>'G82R 140 NaCl vs 115 KCl'!P20</f>
        <v>1037.625399502841</v>
      </c>
      <c r="F20" s="1">
        <f>'L85P 140 NaCl vs 115 KCl'!P39</f>
        <v>1197.8010683926661</v>
      </c>
      <c r="G20" s="1">
        <f>'G82R 140 NaCl vs 115 KCl'!P41</f>
        <v>877.04128689236109</v>
      </c>
    </row>
    <row r="21" spans="3:7" x14ac:dyDescent="0.25">
      <c r="C21" s="1">
        <f>'L85P 140 NaCl vs 115 KCl'!B20</f>
        <v>90</v>
      </c>
      <c r="D21" s="1">
        <f>'L85P 140 NaCl vs 115 KCl'!P20</f>
        <v>1443.5729952725492</v>
      </c>
      <c r="E21" s="1">
        <f>'G82R 140 NaCl vs 115 KCl'!P21</f>
        <v>1328.0140269886358</v>
      </c>
      <c r="F21" s="1">
        <f>'L85P 140 NaCl vs 115 KCl'!P40</f>
        <v>1513.6663235751066</v>
      </c>
      <c r="G21" s="1">
        <f>'G82R 140 NaCl vs 115 KCl'!P42</f>
        <v>1152.0555284288189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L85P 140 NaCl vs 115 KCl</vt:lpstr>
      <vt:lpstr>G82R 140 NaCl vs 115 KCl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2020-08-18T06:11:10Z</dcterms:created>
  <dcterms:modified xsi:type="dcterms:W3CDTF">2021-09-17T11:57:05Z</dcterms:modified>
</cp:coreProperties>
</file>