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"/>
    </mc:Choice>
  </mc:AlternateContent>
  <xr:revisionPtr revIDLastSave="0" documentId="13_ncr:1_{64DE5E4F-2362-4FFB-9A90-61A661CCD625}" xr6:coauthVersionLast="47" xr6:coauthVersionMax="47" xr10:uidLastSave="{00000000-0000-0000-0000-000000000000}"/>
  <bookViews>
    <workbookView xWindow="28650" yWindow="0" windowWidth="20235" windowHeight="14940" activeTab="2" xr2:uid="{5A013A32-2200-4A9E-9CEE-FBC2077A8CFF}"/>
  </bookViews>
  <sheets>
    <sheet name="140 NaCl vs 115 KCl" sheetId="1" r:id="rId1"/>
    <sheet name="140 NaCl vs 115 KCl + 0.5 Glu" sheetId="2" r:id="rId2"/>
    <sheet name="Summary" sheetId="8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8" l="1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E34" i="8"/>
  <c r="F34" i="8"/>
  <c r="E35" i="8"/>
  <c r="F35" i="8"/>
  <c r="E36" i="8"/>
  <c r="F36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F5" i="8"/>
  <c r="E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D5" i="8"/>
  <c r="C5" i="8"/>
  <c r="B54" i="8"/>
  <c r="B55" i="8"/>
  <c r="B56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" i="8"/>
  <c r="B4" i="8"/>
  <c r="T5" i="2" l="1"/>
  <c r="U5" i="2"/>
  <c r="V5" i="2"/>
  <c r="V56" i="1" l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V50" i="1"/>
  <c r="U50" i="1"/>
  <c r="T50" i="1"/>
  <c r="V49" i="1"/>
  <c r="U49" i="1"/>
  <c r="T49" i="1"/>
  <c r="V48" i="1"/>
  <c r="U48" i="1"/>
  <c r="T48" i="1"/>
  <c r="V47" i="1"/>
  <c r="U47" i="1"/>
  <c r="T47" i="1"/>
  <c r="V46" i="1"/>
  <c r="U46" i="1"/>
  <c r="T46" i="1"/>
  <c r="V45" i="1"/>
  <c r="U45" i="1"/>
  <c r="T45" i="1"/>
  <c r="V44" i="1"/>
  <c r="U44" i="1"/>
  <c r="T44" i="1"/>
  <c r="V43" i="1"/>
  <c r="U43" i="1"/>
  <c r="T43" i="1"/>
  <c r="V42" i="1"/>
  <c r="U42" i="1"/>
  <c r="T42" i="1"/>
  <c r="V41" i="1"/>
  <c r="U41" i="1"/>
  <c r="T41" i="1"/>
  <c r="V40" i="1"/>
  <c r="U40" i="1"/>
  <c r="T40" i="1"/>
  <c r="V39" i="1"/>
  <c r="U39" i="1"/>
  <c r="T39" i="1"/>
  <c r="V38" i="1"/>
  <c r="U38" i="1"/>
  <c r="T38" i="1"/>
  <c r="V37" i="1"/>
  <c r="U37" i="1"/>
  <c r="T37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T55" i="2"/>
  <c r="U55" i="2"/>
  <c r="V55" i="2"/>
  <c r="T56" i="2"/>
  <c r="U56" i="2"/>
  <c r="V56" i="2"/>
  <c r="X6" i="1" l="1"/>
  <c r="X10" i="1"/>
  <c r="X14" i="1"/>
  <c r="X18" i="1"/>
  <c r="X22" i="1"/>
  <c r="X26" i="1"/>
  <c r="X30" i="1"/>
  <c r="X34" i="1"/>
  <c r="X38" i="1"/>
  <c r="X42" i="1"/>
  <c r="X46" i="1"/>
  <c r="X50" i="1"/>
  <c r="X54" i="1"/>
  <c r="X54" i="2"/>
  <c r="X50" i="2"/>
  <c r="X46" i="2"/>
  <c r="X42" i="2"/>
  <c r="X38" i="2"/>
  <c r="X34" i="2"/>
  <c r="X30" i="2"/>
  <c r="X26" i="2"/>
  <c r="X22" i="2"/>
  <c r="X18" i="2"/>
  <c r="X14" i="2"/>
  <c r="X10" i="2"/>
  <c r="X6" i="2"/>
  <c r="X5" i="1"/>
  <c r="X9" i="1"/>
  <c r="X13" i="1"/>
  <c r="X17" i="1"/>
  <c r="X21" i="1"/>
  <c r="X25" i="1"/>
  <c r="X29" i="1"/>
  <c r="X33" i="1"/>
  <c r="X37" i="1"/>
  <c r="X41" i="1"/>
  <c r="X45" i="1"/>
  <c r="X49" i="1"/>
  <c r="X53" i="1"/>
  <c r="X7" i="1"/>
  <c r="X11" i="1"/>
  <c r="X15" i="1"/>
  <c r="X19" i="1"/>
  <c r="X23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27" i="1"/>
  <c r="X31" i="1"/>
  <c r="X35" i="1"/>
  <c r="X39" i="1"/>
  <c r="X43" i="1"/>
  <c r="X47" i="1"/>
  <c r="X51" i="1"/>
  <c r="X55" i="1"/>
  <c r="X56" i="2"/>
  <c r="X52" i="2"/>
  <c r="X48" i="2"/>
  <c r="X44" i="2"/>
  <c r="X40" i="2"/>
  <c r="X36" i="2"/>
  <c r="X32" i="2"/>
  <c r="X28" i="2"/>
  <c r="X24" i="2"/>
  <c r="X20" i="2"/>
  <c r="X16" i="2"/>
  <c r="X12" i="2"/>
  <c r="X8" i="2"/>
  <c r="X53" i="2"/>
  <c r="X49" i="2"/>
  <c r="X45" i="2"/>
  <c r="X41" i="2"/>
  <c r="X37" i="2"/>
  <c r="X33" i="2"/>
  <c r="X29" i="2"/>
  <c r="X25" i="2"/>
  <c r="X21" i="2"/>
  <c r="X17" i="2"/>
  <c r="X13" i="2"/>
  <c r="X9" i="2"/>
  <c r="X5" i="2"/>
  <c r="X55" i="2"/>
  <c r="X51" i="2"/>
  <c r="X47" i="2"/>
  <c r="X43" i="2"/>
  <c r="X39" i="2"/>
  <c r="X35" i="2"/>
  <c r="X31" i="2"/>
  <c r="X27" i="2"/>
  <c r="X23" i="2"/>
  <c r="X19" i="2"/>
  <c r="X15" i="2"/>
  <c r="X11" i="2"/>
  <c r="X7" i="2"/>
  <c r="W33" i="2"/>
  <c r="W29" i="2"/>
  <c r="W25" i="2"/>
  <c r="W21" i="2"/>
  <c r="W17" i="2"/>
  <c r="W13" i="2"/>
  <c r="W32" i="2"/>
  <c r="W28" i="2"/>
  <c r="W24" i="2"/>
  <c r="W20" i="2"/>
  <c r="W16" i="2"/>
  <c r="W12" i="2"/>
  <c r="W8" i="2"/>
  <c r="W9" i="2"/>
  <c r="W22" i="2"/>
  <c r="W18" i="2"/>
  <c r="W14" i="2"/>
  <c r="W10" i="2"/>
  <c r="W6" i="2"/>
  <c r="W20" i="1"/>
  <c r="W24" i="1"/>
  <c r="W28" i="1"/>
  <c r="W40" i="1"/>
  <c r="W44" i="1"/>
  <c r="W52" i="1"/>
  <c r="W8" i="1"/>
  <c r="W12" i="1"/>
  <c r="W16" i="1"/>
  <c r="W32" i="1"/>
  <c r="W36" i="1"/>
  <c r="W48" i="1"/>
  <c r="W56" i="1"/>
  <c r="W30" i="2"/>
  <c r="W26" i="2"/>
  <c r="W55" i="2"/>
  <c r="W51" i="2"/>
  <c r="W47" i="2"/>
  <c r="W43" i="2"/>
  <c r="W31" i="2"/>
  <c r="W27" i="2"/>
  <c r="W23" i="2"/>
  <c r="W19" i="2"/>
  <c r="W15" i="2"/>
  <c r="W11" i="2"/>
  <c r="W7" i="2"/>
  <c r="W53" i="2"/>
  <c r="W49" i="2"/>
  <c r="W45" i="2"/>
  <c r="W40" i="2"/>
  <c r="W36" i="2"/>
  <c r="W7" i="1"/>
  <c r="W11" i="1"/>
  <c r="W15" i="1"/>
  <c r="W19" i="1"/>
  <c r="W23" i="1"/>
  <c r="W27" i="1"/>
  <c r="W31" i="1"/>
  <c r="W35" i="1"/>
  <c r="W39" i="1"/>
  <c r="W43" i="1"/>
  <c r="W47" i="1"/>
  <c r="W51" i="1"/>
  <c r="W55" i="1"/>
  <c r="W18" i="1"/>
  <c r="W26" i="1"/>
  <c r="W34" i="1"/>
  <c r="W38" i="1"/>
  <c r="W46" i="1"/>
  <c r="W50" i="1"/>
  <c r="W54" i="1"/>
  <c r="W6" i="1"/>
  <c r="W14" i="1"/>
  <c r="W22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10" i="1"/>
  <c r="W30" i="1"/>
  <c r="W42" i="1"/>
  <c r="W5" i="2"/>
  <c r="W42" i="2"/>
  <c r="W38" i="2"/>
  <c r="W54" i="2"/>
  <c r="W50" i="2"/>
  <c r="W46" i="2"/>
  <c r="W41" i="2"/>
  <c r="W37" i="2"/>
  <c r="W56" i="2"/>
  <c r="W52" i="2"/>
  <c r="W48" i="2"/>
  <c r="W44" i="2"/>
  <c r="W39" i="2"/>
  <c r="W35" i="2"/>
  <c r="W34" i="2"/>
</calcChain>
</file>

<file path=xl/sharedStrings.xml><?xml version="1.0" encoding="utf-8"?>
<sst xmlns="http://schemas.openxmlformats.org/spreadsheetml/2006/main" count="83" uniqueCount="29">
  <si>
    <t>Voltage</t>
  </si>
  <si>
    <t>17_08_20_Z1</t>
  </si>
  <si>
    <t>17_08_20_Z5</t>
  </si>
  <si>
    <t>17_08_20_Z6</t>
  </si>
  <si>
    <t>17_08_20_Z7</t>
  </si>
  <si>
    <t>17_08_20_Z8</t>
  </si>
  <si>
    <t>17_08_20_Z9</t>
  </si>
  <si>
    <t>mean</t>
  </si>
  <si>
    <t>n</t>
  </si>
  <si>
    <t>SD</t>
  </si>
  <si>
    <t>95% conf</t>
  </si>
  <si>
    <t>Cm (pF)</t>
  </si>
  <si>
    <t>25_08_20_Z10</t>
  </si>
  <si>
    <t>31_08_20_Z8</t>
  </si>
  <si>
    <t>31_08_20_Z9</t>
  </si>
  <si>
    <t>31_08_20_Z10</t>
  </si>
  <si>
    <t>01_09_20_Z11</t>
  </si>
  <si>
    <t>01_09_20_Z12</t>
  </si>
  <si>
    <t>01_09_20_Z13</t>
  </si>
  <si>
    <t>01_09_20_Z14</t>
  </si>
  <si>
    <t>01_09_20_Z15</t>
  </si>
  <si>
    <t>SE</t>
  </si>
  <si>
    <t>NN</t>
  </si>
  <si>
    <t>(mV)</t>
  </si>
  <si>
    <t>(pA)</t>
  </si>
  <si>
    <t>Cells</t>
  </si>
  <si>
    <t>no Glu</t>
  </si>
  <si>
    <t>Glu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</si>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</sst>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P289R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Summary!$B$5:$B$56</c:f>
              <c:numCache>
                <c:formatCode>General</c:formatCode>
                <c:ptCount val="52"/>
                <c:pt idx="0">
                  <c:v>-150</c:v>
                </c:pt>
                <c:pt idx="1">
                  <c:v>-145</c:v>
                </c:pt>
                <c:pt idx="2">
                  <c:v>-140</c:v>
                </c:pt>
                <c:pt idx="3">
                  <c:v>-135</c:v>
                </c:pt>
                <c:pt idx="4">
                  <c:v>-130</c:v>
                </c:pt>
                <c:pt idx="5">
                  <c:v>-125</c:v>
                </c:pt>
                <c:pt idx="6">
                  <c:v>-120</c:v>
                </c:pt>
                <c:pt idx="7">
                  <c:v>-115</c:v>
                </c:pt>
                <c:pt idx="8">
                  <c:v>-110</c:v>
                </c:pt>
                <c:pt idx="9">
                  <c:v>-105</c:v>
                </c:pt>
                <c:pt idx="10">
                  <c:v>-100</c:v>
                </c:pt>
                <c:pt idx="11">
                  <c:v>-95</c:v>
                </c:pt>
                <c:pt idx="12">
                  <c:v>-90</c:v>
                </c:pt>
                <c:pt idx="13">
                  <c:v>-85</c:v>
                </c:pt>
                <c:pt idx="14">
                  <c:v>-80</c:v>
                </c:pt>
                <c:pt idx="15">
                  <c:v>-75</c:v>
                </c:pt>
                <c:pt idx="16">
                  <c:v>-70</c:v>
                </c:pt>
                <c:pt idx="17">
                  <c:v>-65</c:v>
                </c:pt>
                <c:pt idx="18">
                  <c:v>-60</c:v>
                </c:pt>
                <c:pt idx="19">
                  <c:v>-55</c:v>
                </c:pt>
                <c:pt idx="20">
                  <c:v>-50</c:v>
                </c:pt>
                <c:pt idx="21">
                  <c:v>-45</c:v>
                </c:pt>
                <c:pt idx="22">
                  <c:v>-40</c:v>
                </c:pt>
                <c:pt idx="23">
                  <c:v>-35</c:v>
                </c:pt>
                <c:pt idx="24">
                  <c:v>-30</c:v>
                </c:pt>
                <c:pt idx="25">
                  <c:v>-25</c:v>
                </c:pt>
                <c:pt idx="26">
                  <c:v>-20</c:v>
                </c:pt>
                <c:pt idx="27">
                  <c:v>-15</c:v>
                </c:pt>
                <c:pt idx="28">
                  <c:v>-10</c:v>
                </c:pt>
                <c:pt idx="29">
                  <c:v>-5</c:v>
                </c:pt>
                <c:pt idx="30">
                  <c:v>0</c:v>
                </c:pt>
                <c:pt idx="31">
                  <c:v>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30</c:v>
                </c:pt>
                <c:pt idx="37">
                  <c:v>35</c:v>
                </c:pt>
                <c:pt idx="38">
                  <c:v>40</c:v>
                </c:pt>
                <c:pt idx="39">
                  <c:v>45</c:v>
                </c:pt>
                <c:pt idx="40">
                  <c:v>50</c:v>
                </c:pt>
                <c:pt idx="41">
                  <c:v>55</c:v>
                </c:pt>
                <c:pt idx="42">
                  <c:v>60</c:v>
                </c:pt>
                <c:pt idx="43">
                  <c:v>65</c:v>
                </c:pt>
                <c:pt idx="44">
                  <c:v>70</c:v>
                </c:pt>
                <c:pt idx="45">
                  <c:v>75</c:v>
                </c:pt>
                <c:pt idx="46">
                  <c:v>80</c:v>
                </c:pt>
                <c:pt idx="47">
                  <c:v>85</c:v>
                </c:pt>
                <c:pt idx="48">
                  <c:v>90</c:v>
                </c:pt>
                <c:pt idx="49">
                  <c:v>95</c:v>
                </c:pt>
                <c:pt idx="50">
                  <c:v>100</c:v>
                </c:pt>
                <c:pt idx="51">
                  <c:v>105</c:v>
                </c:pt>
              </c:numCache>
            </c:numRef>
          </c:xVal>
          <c:yVal>
            <c:numRef>
              <c:f>Summary!$C$5:$C$56</c:f>
              <c:numCache>
                <c:formatCode>General</c:formatCode>
                <c:ptCount val="52"/>
                <c:pt idx="0">
                  <c:v>-399.14344177245971</c:v>
                </c:pt>
                <c:pt idx="1">
                  <c:v>-352.13213450113841</c:v>
                </c:pt>
                <c:pt idx="2">
                  <c:v>-314.07773386637297</c:v>
                </c:pt>
                <c:pt idx="3">
                  <c:v>-278.68039906819587</c:v>
                </c:pt>
                <c:pt idx="4">
                  <c:v>-247.18320770263603</c:v>
                </c:pt>
                <c:pt idx="5">
                  <c:v>-219.98289184570243</c:v>
                </c:pt>
                <c:pt idx="6">
                  <c:v>-192.2536061604811</c:v>
                </c:pt>
                <c:pt idx="7">
                  <c:v>-170.55459289550717</c:v>
                </c:pt>
                <c:pt idx="8">
                  <c:v>-152.28778940836534</c:v>
                </c:pt>
                <c:pt idx="9">
                  <c:v>-136.21825129191035</c:v>
                </c:pt>
                <c:pt idx="10">
                  <c:v>-125.86465479532843</c:v>
                </c:pt>
                <c:pt idx="11">
                  <c:v>-105.94481608072883</c:v>
                </c:pt>
                <c:pt idx="12">
                  <c:v>-92.59947942097952</c:v>
                </c:pt>
                <c:pt idx="13">
                  <c:v>-82.946771240234142</c:v>
                </c:pt>
                <c:pt idx="14">
                  <c:v>-72.861729685465306</c:v>
                </c:pt>
                <c:pt idx="15">
                  <c:v>-67.816156387328888</c:v>
                </c:pt>
                <c:pt idx="16">
                  <c:v>-58.686315282185774</c:v>
                </c:pt>
                <c:pt idx="17">
                  <c:v>-52.089432907104396</c:v>
                </c:pt>
                <c:pt idx="18">
                  <c:v>-44.66857541402176</c:v>
                </c:pt>
                <c:pt idx="19">
                  <c:v>-39.425656127929635</c:v>
                </c:pt>
                <c:pt idx="20">
                  <c:v>-33.320106188456165</c:v>
                </c:pt>
                <c:pt idx="21">
                  <c:v>-27.807615089416455</c:v>
                </c:pt>
                <c:pt idx="22">
                  <c:v>-24.029539171854598</c:v>
                </c:pt>
                <c:pt idx="23">
                  <c:v>-20.144651858011834</c:v>
                </c:pt>
                <c:pt idx="24">
                  <c:v>-15.26997763315833</c:v>
                </c:pt>
                <c:pt idx="25">
                  <c:v>-13.009642561276713</c:v>
                </c:pt>
                <c:pt idx="26">
                  <c:v>-9.6354158698270531</c:v>
                </c:pt>
                <c:pt idx="27">
                  <c:v>-7.2346999963124441</c:v>
                </c:pt>
                <c:pt idx="28">
                  <c:v>-3.6061602152883903</c:v>
                </c:pt>
                <c:pt idx="29">
                  <c:v>-1.6540527045726725</c:v>
                </c:pt>
                <c:pt idx="30">
                  <c:v>4.324340483546246</c:v>
                </c:pt>
                <c:pt idx="31">
                  <c:v>4.6966548164685467</c:v>
                </c:pt>
                <c:pt idx="32">
                  <c:v>9.556070168813033</c:v>
                </c:pt>
                <c:pt idx="33">
                  <c:v>10.860187943776419</c:v>
                </c:pt>
                <c:pt idx="34">
                  <c:v>13.382974211374888</c:v>
                </c:pt>
                <c:pt idx="35">
                  <c:v>14.594521840413389</c:v>
                </c:pt>
                <c:pt idx="36">
                  <c:v>18.635049152374226</c:v>
                </c:pt>
                <c:pt idx="37">
                  <c:v>21.719358539581258</c:v>
                </c:pt>
                <c:pt idx="38">
                  <c:v>24.187213071187283</c:v>
                </c:pt>
                <c:pt idx="39">
                  <c:v>25.650022220611525</c:v>
                </c:pt>
                <c:pt idx="40">
                  <c:v>28.268430264790805</c:v>
                </c:pt>
                <c:pt idx="41">
                  <c:v>31.900021807352644</c:v>
                </c:pt>
                <c:pt idx="42">
                  <c:v>35.58552799224848</c:v>
                </c:pt>
                <c:pt idx="43">
                  <c:v>37.392168617248451</c:v>
                </c:pt>
                <c:pt idx="44">
                  <c:v>41.300452740987069</c:v>
                </c:pt>
                <c:pt idx="45">
                  <c:v>46.273800277709867</c:v>
                </c:pt>
                <c:pt idx="46">
                  <c:v>49.190262985229339</c:v>
                </c:pt>
                <c:pt idx="47">
                  <c:v>52.401729202270353</c:v>
                </c:pt>
                <c:pt idx="48">
                  <c:v>57.545975367228053</c:v>
                </c:pt>
                <c:pt idx="49">
                  <c:v>61.870316187540553</c:v>
                </c:pt>
                <c:pt idx="50">
                  <c:v>66.609695688883335</c:v>
                </c:pt>
                <c:pt idx="51">
                  <c:v>74.71923230489071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6-4D87-AE58-E829CA0BCA2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Summary!$B$5:$B$56</c:f>
              <c:numCache>
                <c:formatCode>General</c:formatCode>
                <c:ptCount val="52"/>
                <c:pt idx="0">
                  <c:v>-150</c:v>
                </c:pt>
                <c:pt idx="1">
                  <c:v>-145</c:v>
                </c:pt>
                <c:pt idx="2">
                  <c:v>-140</c:v>
                </c:pt>
                <c:pt idx="3">
                  <c:v>-135</c:v>
                </c:pt>
                <c:pt idx="4">
                  <c:v>-130</c:v>
                </c:pt>
                <c:pt idx="5">
                  <c:v>-125</c:v>
                </c:pt>
                <c:pt idx="6">
                  <c:v>-120</c:v>
                </c:pt>
                <c:pt idx="7">
                  <c:v>-115</c:v>
                </c:pt>
                <c:pt idx="8">
                  <c:v>-110</c:v>
                </c:pt>
                <c:pt idx="9">
                  <c:v>-105</c:v>
                </c:pt>
                <c:pt idx="10">
                  <c:v>-100</c:v>
                </c:pt>
                <c:pt idx="11">
                  <c:v>-95</c:v>
                </c:pt>
                <c:pt idx="12">
                  <c:v>-90</c:v>
                </c:pt>
                <c:pt idx="13">
                  <c:v>-85</c:v>
                </c:pt>
                <c:pt idx="14">
                  <c:v>-80</c:v>
                </c:pt>
                <c:pt idx="15">
                  <c:v>-75</c:v>
                </c:pt>
                <c:pt idx="16">
                  <c:v>-70</c:v>
                </c:pt>
                <c:pt idx="17">
                  <c:v>-65</c:v>
                </c:pt>
                <c:pt idx="18">
                  <c:v>-60</c:v>
                </c:pt>
                <c:pt idx="19">
                  <c:v>-55</c:v>
                </c:pt>
                <c:pt idx="20">
                  <c:v>-50</c:v>
                </c:pt>
                <c:pt idx="21">
                  <c:v>-45</c:v>
                </c:pt>
                <c:pt idx="22">
                  <c:v>-40</c:v>
                </c:pt>
                <c:pt idx="23">
                  <c:v>-35</c:v>
                </c:pt>
                <c:pt idx="24">
                  <c:v>-30</c:v>
                </c:pt>
                <c:pt idx="25">
                  <c:v>-25</c:v>
                </c:pt>
                <c:pt idx="26">
                  <c:v>-20</c:v>
                </c:pt>
                <c:pt idx="27">
                  <c:v>-15</c:v>
                </c:pt>
                <c:pt idx="28">
                  <c:v>-10</c:v>
                </c:pt>
                <c:pt idx="29">
                  <c:v>-5</c:v>
                </c:pt>
                <c:pt idx="30">
                  <c:v>0</c:v>
                </c:pt>
                <c:pt idx="31">
                  <c:v>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30</c:v>
                </c:pt>
                <c:pt idx="37">
                  <c:v>35</c:v>
                </c:pt>
                <c:pt idx="38">
                  <c:v>40</c:v>
                </c:pt>
                <c:pt idx="39">
                  <c:v>45</c:v>
                </c:pt>
                <c:pt idx="40">
                  <c:v>50</c:v>
                </c:pt>
                <c:pt idx="41">
                  <c:v>55</c:v>
                </c:pt>
                <c:pt idx="42">
                  <c:v>60</c:v>
                </c:pt>
                <c:pt idx="43">
                  <c:v>65</c:v>
                </c:pt>
                <c:pt idx="44">
                  <c:v>70</c:v>
                </c:pt>
                <c:pt idx="45">
                  <c:v>75</c:v>
                </c:pt>
                <c:pt idx="46">
                  <c:v>80</c:v>
                </c:pt>
                <c:pt idx="47">
                  <c:v>85</c:v>
                </c:pt>
                <c:pt idx="48">
                  <c:v>90</c:v>
                </c:pt>
                <c:pt idx="49">
                  <c:v>95</c:v>
                </c:pt>
                <c:pt idx="50">
                  <c:v>100</c:v>
                </c:pt>
                <c:pt idx="51">
                  <c:v>105</c:v>
                </c:pt>
              </c:numCache>
            </c:numRef>
          </c:xVal>
          <c:yVal>
            <c:numRef>
              <c:f>Summary!$E$5:$E$56</c:f>
              <c:numCache>
                <c:formatCode>General</c:formatCode>
                <c:ptCount val="52"/>
                <c:pt idx="0">
                  <c:v>-600.66727294921759</c:v>
                </c:pt>
                <c:pt idx="1">
                  <c:v>-517.77034810383998</c:v>
                </c:pt>
                <c:pt idx="2">
                  <c:v>-442.86393636067595</c:v>
                </c:pt>
                <c:pt idx="3">
                  <c:v>-375.92567240397057</c:v>
                </c:pt>
                <c:pt idx="4">
                  <c:v>-321.85564778645761</c:v>
                </c:pt>
                <c:pt idx="5">
                  <c:v>-273.61448160807214</c:v>
                </c:pt>
                <c:pt idx="6">
                  <c:v>-234.32513529459567</c:v>
                </c:pt>
                <c:pt idx="7">
                  <c:v>-198.0244786580397</c:v>
                </c:pt>
                <c:pt idx="8">
                  <c:v>-169.31049245198511</c:v>
                </c:pt>
                <c:pt idx="9">
                  <c:v>-145.05715942382764</c:v>
                </c:pt>
                <c:pt idx="10">
                  <c:v>-122.60130844116175</c:v>
                </c:pt>
                <c:pt idx="11">
                  <c:v>-106.1543690999346</c:v>
                </c:pt>
                <c:pt idx="12">
                  <c:v>-91.933179473876649</c:v>
                </c:pt>
                <c:pt idx="13">
                  <c:v>-78.235875447590971</c:v>
                </c:pt>
                <c:pt idx="14">
                  <c:v>-67.393997192382642</c:v>
                </c:pt>
                <c:pt idx="15">
                  <c:v>-56.456497446695856</c:v>
                </c:pt>
                <c:pt idx="16">
                  <c:v>-49.681596120198485</c:v>
                </c:pt>
                <c:pt idx="17">
                  <c:v>-43.388872019449785</c:v>
                </c:pt>
                <c:pt idx="18">
                  <c:v>-36.506141408284449</c:v>
                </c:pt>
                <c:pt idx="19">
                  <c:v>-31.806434694925898</c:v>
                </c:pt>
                <c:pt idx="20">
                  <c:v>-27.647906303405712</c:v>
                </c:pt>
                <c:pt idx="21">
                  <c:v>-23.341876602172796</c:v>
                </c:pt>
                <c:pt idx="22">
                  <c:v>-19.018553288777628</c:v>
                </c:pt>
                <c:pt idx="23">
                  <c:v>-16.995237859090132</c:v>
                </c:pt>
                <c:pt idx="24">
                  <c:v>-13.806151330470998</c:v>
                </c:pt>
                <c:pt idx="25">
                  <c:v>-9.7951246261596374</c:v>
                </c:pt>
                <c:pt idx="26">
                  <c:v>-6.8674718777338386</c:v>
                </c:pt>
                <c:pt idx="27">
                  <c:v>-3.8238522132237649</c:v>
                </c:pt>
                <c:pt idx="28">
                  <c:v>-1.9948322653770376</c:v>
                </c:pt>
                <c:pt idx="29">
                  <c:v>1.9114174724866853</c:v>
                </c:pt>
                <c:pt idx="30">
                  <c:v>3.8055416653553489</c:v>
                </c:pt>
                <c:pt idx="31">
                  <c:v>4.9947098612785243</c:v>
                </c:pt>
                <c:pt idx="32">
                  <c:v>7.8521722157796132</c:v>
                </c:pt>
                <c:pt idx="33">
                  <c:v>10.643513139337273</c:v>
                </c:pt>
                <c:pt idx="34">
                  <c:v>11.415607676903381</c:v>
                </c:pt>
                <c:pt idx="35">
                  <c:v>14.589435625076268</c:v>
                </c:pt>
                <c:pt idx="36">
                  <c:v>18.830361588795942</c:v>
                </c:pt>
                <c:pt idx="37">
                  <c:v>22.042844835917109</c:v>
                </c:pt>
                <c:pt idx="38">
                  <c:v>24.332680225372268</c:v>
                </c:pt>
                <c:pt idx="39">
                  <c:v>26.932777818043977</c:v>
                </c:pt>
                <c:pt idx="40">
                  <c:v>28.91438589096062</c:v>
                </c:pt>
                <c:pt idx="41">
                  <c:v>32.77079016367589</c:v>
                </c:pt>
                <c:pt idx="42">
                  <c:v>36.432899284362712</c:v>
                </c:pt>
                <c:pt idx="43">
                  <c:v>36.108395512898682</c:v>
                </c:pt>
                <c:pt idx="44">
                  <c:v>42.041012636820369</c:v>
                </c:pt>
                <c:pt idx="45">
                  <c:v>45.275875790913794</c:v>
                </c:pt>
                <c:pt idx="46">
                  <c:v>46.669511731465541</c:v>
                </c:pt>
                <c:pt idx="47">
                  <c:v>53.669225629170533</c:v>
                </c:pt>
                <c:pt idx="48">
                  <c:v>56.072993087768374</c:v>
                </c:pt>
                <c:pt idx="49">
                  <c:v>59.386184946695785</c:v>
                </c:pt>
                <c:pt idx="50">
                  <c:v>65.922031911213978</c:v>
                </c:pt>
                <c:pt idx="51">
                  <c:v>70.661411794026449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6-4D87-AE58-E829CA0BC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047392"/>
        <c:axId val="650040176"/>
      </c:scatterChart>
      <c:valAx>
        <c:axId val="6500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040176"/>
        <c:crosses val="autoZero"/>
        <c:crossBetween val="midCat"/>
      </c:valAx>
      <c:valAx>
        <c:axId val="6500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0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4</xdr:row>
      <xdr:rowOff>176212</xdr:rowOff>
    </xdr:from>
    <xdr:to>
      <xdr:col>12</xdr:col>
      <xdr:colOff>509587</xdr:colOff>
      <xdr:row>19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EAAD51-8B58-4F88-863C-E8927850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5B6E-1960-4D1E-96F4-844C8F5FCABD}">
  <dimension ref="B1:AF56"/>
  <sheetViews>
    <sheetView topLeftCell="K1" workbookViewId="0">
      <selection activeCell="AB15" sqref="AB15"/>
    </sheetView>
  </sheetViews>
  <sheetFormatPr baseColWidth="10" defaultRowHeight="15" x14ac:dyDescent="0.25"/>
  <cols>
    <col min="1" max="5" width="11.42578125" style="1"/>
    <col min="7" max="17" width="11.42578125" style="1"/>
    <col min="18" max="18" width="2.28515625" customWidth="1"/>
    <col min="19" max="19" width="1.5703125" style="1" customWidth="1"/>
    <col min="20" max="20" width="11.42578125" style="1"/>
    <col min="21" max="21" width="6.5703125" style="1" customWidth="1"/>
    <col min="22" max="31" width="11.42578125" style="1"/>
    <col min="33" max="44" width="11.42578125" style="1"/>
    <col min="45" max="45" width="1.5703125" style="1" customWidth="1"/>
    <col min="46" max="16384" width="11.42578125" style="1"/>
  </cols>
  <sheetData>
    <row r="1" spans="2:32" x14ac:dyDescent="0.25">
      <c r="Z1" s="2"/>
    </row>
    <row r="2" spans="2:32" x14ac:dyDescent="0.25">
      <c r="B2" s="2" t="s">
        <v>11</v>
      </c>
      <c r="C2" s="1">
        <v>32.5</v>
      </c>
      <c r="D2" s="1">
        <v>33.700000000000003</v>
      </c>
      <c r="E2" s="1">
        <v>20.7</v>
      </c>
      <c r="F2" s="5" t="s">
        <v>22</v>
      </c>
      <c r="G2" s="1">
        <v>27.6</v>
      </c>
      <c r="H2" s="1">
        <v>29.7</v>
      </c>
      <c r="I2" s="1">
        <v>11.7</v>
      </c>
      <c r="J2" s="1">
        <v>45.3</v>
      </c>
      <c r="K2" s="1">
        <v>20.9</v>
      </c>
      <c r="L2" s="1">
        <v>24.4</v>
      </c>
      <c r="M2" s="1">
        <v>51</v>
      </c>
      <c r="N2" s="1">
        <v>24.6</v>
      </c>
      <c r="O2" s="1">
        <v>16</v>
      </c>
      <c r="P2" s="1">
        <v>14.8</v>
      </c>
      <c r="Q2" s="1">
        <v>16.8</v>
      </c>
    </row>
    <row r="3" spans="2:32" s="2" customFormat="1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21</v>
      </c>
    </row>
    <row r="4" spans="2:32" s="2" customFormat="1" x14ac:dyDescent="0.25">
      <c r="B4" s="2" t="s">
        <v>23</v>
      </c>
      <c r="C4" s="2" t="s">
        <v>24</v>
      </c>
      <c r="D4" s="2" t="s">
        <v>24</v>
      </c>
      <c r="E4" s="2" t="s">
        <v>24</v>
      </c>
      <c r="F4" s="2" t="s">
        <v>24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24</v>
      </c>
      <c r="L4" s="2" t="s">
        <v>24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</row>
    <row r="5" spans="2:32" x14ac:dyDescent="0.25">
      <c r="B5" s="1">
        <v>-150</v>
      </c>
      <c r="C5" s="1">
        <v>-284.11865234375</v>
      </c>
      <c r="D5" s="1">
        <v>-205.352767944335</v>
      </c>
      <c r="E5" s="1">
        <v>-311.43185424804602</v>
      </c>
      <c r="F5">
        <v>-387.81735229492102</v>
      </c>
      <c r="G5" s="1">
        <v>-254.88279724121</v>
      </c>
      <c r="H5" s="1">
        <v>-136.505111694335</v>
      </c>
      <c r="I5" s="1">
        <v>-745.97161865234295</v>
      </c>
      <c r="J5" s="1">
        <v>-405.73117065429602</v>
      </c>
      <c r="K5" s="1">
        <v>-169.525146484375</v>
      </c>
      <c r="L5" s="1">
        <v>-349.73141479492102</v>
      </c>
      <c r="M5" s="1">
        <v>-473.72433471679602</v>
      </c>
      <c r="N5" s="1">
        <v>-404.38839721679602</v>
      </c>
      <c r="O5" s="1">
        <v>-302.21554565429602</v>
      </c>
      <c r="P5" s="1">
        <v>-373.19943237304602</v>
      </c>
      <c r="Q5" s="1">
        <v>-1182.55603027343</v>
      </c>
      <c r="T5" s="1">
        <f>AVERAGE(C5:Q5)</f>
        <v>-399.14344177245971</v>
      </c>
      <c r="U5" s="1">
        <f>COUNT(C5:Q5)</f>
        <v>15</v>
      </c>
      <c r="V5" s="1">
        <f>STDEV(C5:Q5)</f>
        <v>260.94466577550344</v>
      </c>
      <c r="W5" s="1">
        <f>CONFIDENCE(0.05,V5,U5)</f>
        <v>132.05379449375974</v>
      </c>
      <c r="X5" s="1">
        <f>V5/SQRT(U5)</f>
        <v>67.375622988679012</v>
      </c>
      <c r="AF5" s="1"/>
    </row>
    <row r="6" spans="2:32" x14ac:dyDescent="0.25">
      <c r="B6" s="1">
        <v>-145</v>
      </c>
      <c r="C6" s="1">
        <v>-262.451171875</v>
      </c>
      <c r="D6" s="1">
        <v>-183.258041381835</v>
      </c>
      <c r="E6" s="1">
        <v>-272.73556518554602</v>
      </c>
      <c r="F6">
        <v>-356.81149291992102</v>
      </c>
      <c r="G6" s="1">
        <v>-232.940658569335</v>
      </c>
      <c r="H6" s="1">
        <v>-126.281730651855</v>
      </c>
      <c r="I6" s="1">
        <v>-656.06683349609295</v>
      </c>
      <c r="J6" s="1">
        <v>-357.26925659179602</v>
      </c>
      <c r="K6" s="1">
        <v>-155.181884765625</v>
      </c>
      <c r="L6" s="1">
        <v>-308.95993041992102</v>
      </c>
      <c r="M6" s="1">
        <v>-427.36813354492102</v>
      </c>
      <c r="N6" s="1">
        <v>-349.70089721679602</v>
      </c>
      <c r="O6" s="1">
        <v>-269.04293823242102</v>
      </c>
      <c r="P6" s="1">
        <v>-315.73483276367102</v>
      </c>
      <c r="Q6" s="1">
        <v>-1008.17864990234</v>
      </c>
      <c r="T6" s="1">
        <f>AVERAGE(C6:Q6)</f>
        <v>-352.13213450113841</v>
      </c>
      <c r="U6" s="1">
        <f>COUNT(C6:Q6)</f>
        <v>15</v>
      </c>
      <c r="V6" s="1">
        <f>STDEV(C6:Q6)</f>
        <v>221.27064312935514</v>
      </c>
      <c r="W6" s="1">
        <f t="shared" ref="W6:W56" si="0">CONFIDENCE(0.05,V6,U6)</f>
        <v>111.97633777440089</v>
      </c>
      <c r="X6" s="1">
        <f t="shared" ref="X6:X56" si="1">V6/SQRT(U6)</f>
        <v>57.131834389639799</v>
      </c>
      <c r="AF6" s="1"/>
    </row>
    <row r="7" spans="2:32" x14ac:dyDescent="0.25">
      <c r="B7" s="1">
        <v>-140</v>
      </c>
      <c r="C7" s="1">
        <v>-230.40771484375</v>
      </c>
      <c r="D7" s="1">
        <v>-159.72898864746</v>
      </c>
      <c r="E7" s="1">
        <v>-246.70408630371</v>
      </c>
      <c r="F7">
        <v>-326.44650268554602</v>
      </c>
      <c r="G7" s="1">
        <v>-208.282455444335</v>
      </c>
      <c r="H7" s="1">
        <v>-116.394035339355</v>
      </c>
      <c r="I7" s="1">
        <v>-579.28460693359295</v>
      </c>
      <c r="J7" s="1">
        <v>-319.79367065429602</v>
      </c>
      <c r="K7" s="1">
        <v>-155.181884765625</v>
      </c>
      <c r="L7" s="1">
        <v>-271.68270874023398</v>
      </c>
      <c r="M7" s="1">
        <v>-391.41842651367102</v>
      </c>
      <c r="N7" s="1">
        <v>-311.15719604492102</v>
      </c>
      <c r="O7" s="1">
        <v>-239.837631225585</v>
      </c>
      <c r="P7" s="1">
        <v>-279.54098510742102</v>
      </c>
      <c r="Q7" s="1">
        <v>-875.30511474609295</v>
      </c>
      <c r="T7" s="1">
        <f>AVERAGE(C7:Q7)</f>
        <v>-314.07773386637297</v>
      </c>
      <c r="U7" s="1">
        <f>COUNT(C7:Q7)</f>
        <v>15</v>
      </c>
      <c r="V7" s="1">
        <f>STDEV(C7:Q7)</f>
        <v>191.02564138250449</v>
      </c>
      <c r="W7" s="1">
        <f t="shared" si="0"/>
        <v>96.67053631924442</v>
      </c>
      <c r="X7" s="1">
        <f t="shared" si="1"/>
        <v>49.322608518202017</v>
      </c>
      <c r="AF7" s="1"/>
    </row>
    <row r="8" spans="2:32" x14ac:dyDescent="0.25">
      <c r="B8" s="1">
        <v>-135</v>
      </c>
      <c r="C8" s="1">
        <v>-207.21435546875</v>
      </c>
      <c r="D8" s="1">
        <v>-150.360092163085</v>
      </c>
      <c r="E8" s="1">
        <v>-219.329818725585</v>
      </c>
      <c r="F8">
        <v>-315.55172729492102</v>
      </c>
      <c r="G8" s="1">
        <v>-189.239486694335</v>
      </c>
      <c r="H8" s="1">
        <v>-106.53685760498</v>
      </c>
      <c r="I8" s="1">
        <v>-507.62936401367102</v>
      </c>
      <c r="J8" s="1">
        <v>-280.76168823242102</v>
      </c>
      <c r="K8" s="1">
        <v>-129.852294921875</v>
      </c>
      <c r="L8" s="1">
        <v>-232.513412475585</v>
      </c>
      <c r="M8" s="1">
        <v>-356.59786987304602</v>
      </c>
      <c r="N8" s="1">
        <v>-270.08053588867102</v>
      </c>
      <c r="O8" s="1">
        <v>-214.263900756835</v>
      </c>
      <c r="P8" s="1">
        <v>-240.264877319335</v>
      </c>
      <c r="Q8" s="1">
        <v>-760.00970458984295</v>
      </c>
      <c r="T8" s="1">
        <f>AVERAGE(C8:Q8)</f>
        <v>-278.68039906819587</v>
      </c>
      <c r="U8" s="1">
        <f>COUNT(C8:Q8)</f>
        <v>15</v>
      </c>
      <c r="V8" s="1">
        <f>STDEV(C8:Q8)</f>
        <v>165.66746853479688</v>
      </c>
      <c r="W8" s="1">
        <f t="shared" si="0"/>
        <v>83.837766061164743</v>
      </c>
      <c r="X8" s="1">
        <f t="shared" si="1"/>
        <v>42.775156442907303</v>
      </c>
      <c r="AF8" s="1"/>
    </row>
    <row r="9" spans="2:32" x14ac:dyDescent="0.25">
      <c r="B9" s="1">
        <v>-130</v>
      </c>
      <c r="C9" s="1">
        <v>-183.41064453125</v>
      </c>
      <c r="D9" s="1">
        <v>-137.02391052246</v>
      </c>
      <c r="E9" s="1">
        <v>-186.76756286621</v>
      </c>
      <c r="F9">
        <v>-294.43356323242102</v>
      </c>
      <c r="G9" s="1">
        <v>-168.304428100585</v>
      </c>
      <c r="H9" s="1">
        <v>-97.106925964355398</v>
      </c>
      <c r="I9" s="1">
        <v>-440.79586791992102</v>
      </c>
      <c r="J9" s="1">
        <v>-268.55465698242102</v>
      </c>
      <c r="K9" s="1">
        <v>-125.42724609375</v>
      </c>
      <c r="L9" s="1">
        <v>-204.42198181152301</v>
      </c>
      <c r="M9" s="1">
        <v>-321.10592651367102</v>
      </c>
      <c r="N9" s="1">
        <v>-241.88230895996</v>
      </c>
      <c r="O9" s="1">
        <v>-184.905990600585</v>
      </c>
      <c r="P9" s="1">
        <v>-198.699935913085</v>
      </c>
      <c r="Q9" s="1">
        <v>-654.90716552734295</v>
      </c>
      <c r="T9" s="1">
        <f>AVERAGE(C9:Q9)</f>
        <v>-247.18320770263603</v>
      </c>
      <c r="U9" s="1">
        <f>COUNT(C9:Q9)</f>
        <v>15</v>
      </c>
      <c r="V9" s="1">
        <f>STDEV(C9:Q9)</f>
        <v>142.27378529956894</v>
      </c>
      <c r="W9" s="1">
        <f t="shared" si="0"/>
        <v>71.999146447247696</v>
      </c>
      <c r="X9" s="1">
        <f t="shared" si="1"/>
        <v>36.734933404474674</v>
      </c>
      <c r="AF9" s="1"/>
    </row>
    <row r="10" spans="2:32" x14ac:dyDescent="0.25">
      <c r="B10" s="1">
        <v>-125</v>
      </c>
      <c r="C10" s="1">
        <v>-159.60693359375</v>
      </c>
      <c r="D10" s="1">
        <v>-119.079582214355</v>
      </c>
      <c r="E10" s="1">
        <v>-170.34910583496</v>
      </c>
      <c r="F10">
        <v>-295.44064331054602</v>
      </c>
      <c r="G10" s="1">
        <v>-152.28269958496</v>
      </c>
      <c r="H10" s="1">
        <v>-89.324943542480398</v>
      </c>
      <c r="I10" s="1">
        <v>-394.10397338867102</v>
      </c>
      <c r="J10" s="1">
        <v>-221.25242614746</v>
      </c>
      <c r="K10" s="1">
        <v>-104.217529296875</v>
      </c>
      <c r="L10" s="1">
        <v>-178.253158569335</v>
      </c>
      <c r="M10" s="1">
        <v>-292.72457885742102</v>
      </c>
      <c r="N10" s="1">
        <v>-221.282943725585</v>
      </c>
      <c r="O10" s="1">
        <v>-168.51805114746</v>
      </c>
      <c r="P10" s="1">
        <v>-169.525131225585</v>
      </c>
      <c r="Q10" s="1">
        <v>-563.78167724609295</v>
      </c>
      <c r="T10" s="1">
        <f>AVERAGE(C10:Q10)</f>
        <v>-219.98289184570243</v>
      </c>
      <c r="U10" s="1">
        <f>COUNT(C10:Q10)</f>
        <v>15</v>
      </c>
      <c r="V10" s="1">
        <f>STDEV(C10:Q10)</f>
        <v>124.72453954000633</v>
      </c>
      <c r="W10" s="1">
        <f t="shared" si="0"/>
        <v>63.118165929149981</v>
      </c>
      <c r="X10" s="1">
        <f t="shared" si="1"/>
        <v>32.203737633455532</v>
      </c>
      <c r="AF10" s="1"/>
    </row>
    <row r="11" spans="2:32" x14ac:dyDescent="0.25">
      <c r="B11" s="1">
        <v>-120</v>
      </c>
      <c r="C11" s="1">
        <v>-140.380859375</v>
      </c>
      <c r="D11" s="1">
        <v>-107.971183776855</v>
      </c>
      <c r="E11" s="1">
        <v>-148.040756225585</v>
      </c>
      <c r="F11">
        <v>-240.692123413085</v>
      </c>
      <c r="G11" s="1">
        <v>-136.627182006835</v>
      </c>
      <c r="H11" s="1">
        <v>-80.291740417480398</v>
      </c>
      <c r="I11" s="1">
        <v>-339.90475463867102</v>
      </c>
      <c r="J11" s="1">
        <v>-200.80564880371</v>
      </c>
      <c r="K11" s="1">
        <v>-95.367431640625</v>
      </c>
      <c r="L11" s="1">
        <v>-154.76988220214801</v>
      </c>
      <c r="M11" s="1">
        <v>-263.36666870117102</v>
      </c>
      <c r="N11" s="1">
        <v>-191.558822631835</v>
      </c>
      <c r="O11" s="1">
        <v>-149.017318725585</v>
      </c>
      <c r="P11" s="1">
        <v>-152.40476989746</v>
      </c>
      <c r="Q11" s="1">
        <v>-482.60494995117102</v>
      </c>
      <c r="T11" s="1">
        <f>AVERAGE(C11:Q11)</f>
        <v>-192.2536061604811</v>
      </c>
      <c r="U11" s="1">
        <f>COUNT(C11:Q11)</f>
        <v>15</v>
      </c>
      <c r="V11" s="1">
        <f>STDEV(C11:Q11)</f>
        <v>105.29206050202455</v>
      </c>
      <c r="W11" s="1">
        <f t="shared" si="0"/>
        <v>53.284155389943777</v>
      </c>
      <c r="X11" s="1">
        <f t="shared" si="1"/>
        <v>27.186293120813655</v>
      </c>
      <c r="AF11" s="1"/>
    </row>
    <row r="12" spans="2:32" x14ac:dyDescent="0.25">
      <c r="B12" s="1">
        <v>-115</v>
      </c>
      <c r="C12" s="1">
        <v>-122.98583984375</v>
      </c>
      <c r="D12" s="1">
        <v>-95.367424011230398</v>
      </c>
      <c r="E12" s="1">
        <v>-132.08006286621</v>
      </c>
      <c r="F12">
        <v>-235.076889038085</v>
      </c>
      <c r="G12" s="1">
        <v>-121.91771697998</v>
      </c>
      <c r="H12" s="1">
        <v>-72.235099792480398</v>
      </c>
      <c r="I12" s="1">
        <v>-292.66354370117102</v>
      </c>
      <c r="J12" s="1">
        <v>-176.81883239746</v>
      </c>
      <c r="K12" s="1">
        <v>-85.44921875</v>
      </c>
      <c r="L12" s="1">
        <v>-135.467514038085</v>
      </c>
      <c r="M12" s="1">
        <v>-240.142807006835</v>
      </c>
      <c r="N12" s="1">
        <v>-165.679916381835</v>
      </c>
      <c r="O12" s="1">
        <v>-133.819564819335</v>
      </c>
      <c r="P12" s="1">
        <v>-125.03050994873</v>
      </c>
      <c r="Q12" s="1">
        <v>-423.58395385742102</v>
      </c>
      <c r="T12" s="1">
        <f>AVERAGE(C12:Q12)</f>
        <v>-170.55459289550717</v>
      </c>
      <c r="U12" s="1">
        <f>COUNT(C12:Q12)</f>
        <v>15</v>
      </c>
      <c r="V12" s="1">
        <f>STDEV(C12:Q12)</f>
        <v>93.092691722007231</v>
      </c>
      <c r="W12" s="1">
        <f t="shared" si="0"/>
        <v>47.110536423476951</v>
      </c>
      <c r="X12" s="1">
        <f t="shared" si="1"/>
        <v>24.036429646197004</v>
      </c>
      <c r="AF12" s="1"/>
    </row>
    <row r="13" spans="2:32" x14ac:dyDescent="0.25">
      <c r="B13" s="1">
        <v>-110</v>
      </c>
      <c r="C13" s="1">
        <v>-108.0322265625</v>
      </c>
      <c r="D13" s="1">
        <v>-85.571281433105398</v>
      </c>
      <c r="E13" s="1">
        <v>-111.206047058105</v>
      </c>
      <c r="F13">
        <v>-207.58055114746</v>
      </c>
      <c r="G13" s="1">
        <v>-106.96410369873</v>
      </c>
      <c r="H13" s="1">
        <v>-66.467277526855398</v>
      </c>
      <c r="I13" s="1">
        <v>-258.05661010742102</v>
      </c>
      <c r="J13" s="1">
        <v>-162.53660583496</v>
      </c>
      <c r="K13" s="1">
        <v>-89.569091796875</v>
      </c>
      <c r="L13" s="1">
        <v>-116.043083190917</v>
      </c>
      <c r="M13" s="1">
        <v>-214.263900756835</v>
      </c>
      <c r="N13" s="1">
        <v>-155.33445739746</v>
      </c>
      <c r="O13" s="1">
        <v>-118.347160339355</v>
      </c>
      <c r="P13" s="1">
        <v>-115.57006072998</v>
      </c>
      <c r="Q13" s="1">
        <v>-368.77438354492102</v>
      </c>
      <c r="T13" s="1">
        <f>AVERAGE(C13:Q13)</f>
        <v>-152.28778940836534</v>
      </c>
      <c r="U13" s="1">
        <f>COUNT(C13:Q13)</f>
        <v>15</v>
      </c>
      <c r="V13" s="1">
        <f>STDEV(C13:Q13)</f>
        <v>80.325392896172033</v>
      </c>
      <c r="W13" s="1">
        <f t="shared" si="0"/>
        <v>40.649510480000721</v>
      </c>
      <c r="X13" s="1">
        <f t="shared" si="1"/>
        <v>20.739927264296121</v>
      </c>
      <c r="AF13" s="1"/>
    </row>
    <row r="14" spans="2:32" x14ac:dyDescent="0.25">
      <c r="B14" s="1">
        <v>-105</v>
      </c>
      <c r="C14" s="1">
        <v>-95.52001953125</v>
      </c>
      <c r="D14" s="1">
        <v>-76.843254089355398</v>
      </c>
      <c r="E14" s="1">
        <v>-98.754875183105398</v>
      </c>
      <c r="F14">
        <v>-208.43504333496</v>
      </c>
      <c r="G14" s="1">
        <v>-100.37230682373</v>
      </c>
      <c r="H14" s="1">
        <v>-57.800289154052699</v>
      </c>
      <c r="I14" s="1">
        <v>-226.62351989746</v>
      </c>
      <c r="J14" s="1">
        <v>-142.33396911621</v>
      </c>
      <c r="K14" s="1">
        <v>-76.141357421875</v>
      </c>
      <c r="L14" s="1">
        <v>-102.111808776855</v>
      </c>
      <c r="M14" s="1">
        <v>-197.357162475585</v>
      </c>
      <c r="N14" s="1">
        <v>-136.71873474121</v>
      </c>
      <c r="O14" s="1">
        <v>-107.482902526855</v>
      </c>
      <c r="P14" s="1">
        <v>-98.052970886230398</v>
      </c>
      <c r="Q14" s="1">
        <v>-318.72555541992102</v>
      </c>
      <c r="T14" s="1">
        <f>AVERAGE(C14:Q14)</f>
        <v>-136.21825129191035</v>
      </c>
      <c r="U14" s="1">
        <f>COUNT(C14:Q14)</f>
        <v>15</v>
      </c>
      <c r="V14" s="1">
        <f>STDEV(C14:Q14)</f>
        <v>71.487887875302377</v>
      </c>
      <c r="W14" s="1">
        <f t="shared" si="0"/>
        <v>36.177198051635123</v>
      </c>
      <c r="X14" s="1">
        <f t="shared" si="1"/>
        <v>18.458093279772616</v>
      </c>
      <c r="AF14" s="1"/>
    </row>
    <row r="15" spans="2:32" x14ac:dyDescent="0.25">
      <c r="B15" s="1">
        <v>-100</v>
      </c>
      <c r="C15" s="1">
        <v>-84.8388671875</v>
      </c>
      <c r="D15" s="1">
        <v>-74.432365417480398</v>
      </c>
      <c r="E15" s="1">
        <v>-85.968009948730398</v>
      </c>
      <c r="F15">
        <v>-171.478256225585</v>
      </c>
      <c r="G15" s="1">
        <v>-85.998527526855398</v>
      </c>
      <c r="H15" s="1">
        <v>-51.452632904052699</v>
      </c>
      <c r="I15" s="1">
        <v>-192.26072692871</v>
      </c>
      <c r="J15" s="1">
        <v>-123.01634979248</v>
      </c>
      <c r="K15" s="1">
        <v>-68.05419921875</v>
      </c>
      <c r="L15" s="1">
        <v>-90.637199401855398</v>
      </c>
      <c r="M15" s="1">
        <v>-175.53709411621</v>
      </c>
      <c r="N15" s="1">
        <v>-223.907455444335</v>
      </c>
      <c r="O15" s="1">
        <v>-90.484611511230398</v>
      </c>
      <c r="P15" s="1">
        <v>-86.334220886230398</v>
      </c>
      <c r="Q15" s="1">
        <v>-283.56930541992102</v>
      </c>
      <c r="T15" s="1">
        <f>AVERAGE(C15:Q15)</f>
        <v>-125.86465479532843</v>
      </c>
      <c r="U15" s="1">
        <f>COUNT(C15:Q15)</f>
        <v>15</v>
      </c>
      <c r="V15" s="1">
        <f>STDEV(C15:Q15)</f>
        <v>67.555094318593376</v>
      </c>
      <c r="W15" s="1">
        <f t="shared" si="0"/>
        <v>34.186966480583067</v>
      </c>
      <c r="X15" s="1">
        <f t="shared" si="1"/>
        <v>17.442650349825563</v>
      </c>
      <c r="AF15" s="1"/>
    </row>
    <row r="16" spans="2:32" x14ac:dyDescent="0.25">
      <c r="B16" s="1">
        <v>-95</v>
      </c>
      <c r="C16" s="1">
        <v>-70.49560546875</v>
      </c>
      <c r="D16" s="1">
        <v>-63.964839935302699</v>
      </c>
      <c r="E16" s="1">
        <v>-76.721183776855398</v>
      </c>
      <c r="F16">
        <v>-178.16160583496</v>
      </c>
      <c r="G16" s="1">
        <v>-77.239982604980398</v>
      </c>
      <c r="H16" s="1">
        <v>-45.135494232177699</v>
      </c>
      <c r="I16" s="1">
        <v>-163.75730895996</v>
      </c>
      <c r="J16" s="1">
        <v>-104.736320495605</v>
      </c>
      <c r="K16" s="1">
        <v>-59.051513671875</v>
      </c>
      <c r="L16" s="1">
        <v>-71.777336120605398</v>
      </c>
      <c r="M16" s="1">
        <v>-158.93553161621</v>
      </c>
      <c r="N16" s="1">
        <v>-118.43871307373</v>
      </c>
      <c r="O16" s="1">
        <v>-81.939689636230398</v>
      </c>
      <c r="P16" s="1">
        <v>-71.319572448730398</v>
      </c>
      <c r="Q16" s="1">
        <v>-247.49754333496</v>
      </c>
      <c r="T16" s="1">
        <f>AVERAGE(C16:Q16)</f>
        <v>-105.94481608072883</v>
      </c>
      <c r="U16" s="1">
        <f>COUNT(C16:Q16)</f>
        <v>15</v>
      </c>
      <c r="V16" s="1">
        <f>STDEV(C16:Q16)</f>
        <v>56.755475694693587</v>
      </c>
      <c r="W16" s="1">
        <f t="shared" si="0"/>
        <v>28.721705812643698</v>
      </c>
      <c r="X16" s="1">
        <f t="shared" si="1"/>
        <v>14.654200811441871</v>
      </c>
      <c r="AF16" s="1"/>
    </row>
    <row r="17" spans="2:32" x14ac:dyDescent="0.25">
      <c r="B17" s="1">
        <v>-90</v>
      </c>
      <c r="C17" s="1">
        <v>-60.11962890625</v>
      </c>
      <c r="D17" s="1">
        <v>-52.734371185302699</v>
      </c>
      <c r="E17" s="1">
        <v>-66.711418151855398</v>
      </c>
      <c r="F17">
        <v>-157.22654724121</v>
      </c>
      <c r="G17" s="1">
        <v>-64.697257995605398</v>
      </c>
      <c r="H17" s="1">
        <v>-43.151851654052699</v>
      </c>
      <c r="I17" s="1">
        <v>-144.53123474121</v>
      </c>
      <c r="J17" s="1">
        <v>-94.604484558105398</v>
      </c>
      <c r="K17" s="1">
        <v>-53.40576171875</v>
      </c>
      <c r="L17" s="1">
        <v>-67.611686706542898</v>
      </c>
      <c r="M17" s="1">
        <v>-138.67185974121</v>
      </c>
      <c r="N17" s="1">
        <v>-104.309074401855</v>
      </c>
      <c r="O17" s="1">
        <v>-69.885246276855398</v>
      </c>
      <c r="P17" s="1">
        <v>-60.638423919677699</v>
      </c>
      <c r="Q17" s="1">
        <v>-210.69334411621</v>
      </c>
      <c r="T17" s="1">
        <f>AVERAGE(C17:Q17)</f>
        <v>-92.59947942097952</v>
      </c>
      <c r="U17" s="1">
        <f>COUNT(C17:Q17)</f>
        <v>15</v>
      </c>
      <c r="V17" s="1">
        <f>STDEV(C17:Q17)</f>
        <v>48.784854744136865</v>
      </c>
      <c r="W17" s="1">
        <f t="shared" si="0"/>
        <v>24.688089191800387</v>
      </c>
      <c r="X17" s="1">
        <f t="shared" si="1"/>
        <v>12.596195331412664</v>
      </c>
      <c r="AF17" s="1"/>
    </row>
    <row r="18" spans="2:32" x14ac:dyDescent="0.25">
      <c r="B18" s="1">
        <v>-85</v>
      </c>
      <c r="C18" s="1">
        <v>-55.84716796875</v>
      </c>
      <c r="D18" s="1">
        <v>-51.574703216552699</v>
      </c>
      <c r="E18" s="1">
        <v>-58.715816497802699</v>
      </c>
      <c r="F18">
        <v>-132.781967163085</v>
      </c>
      <c r="G18" s="1">
        <v>-59.326168060302699</v>
      </c>
      <c r="H18" s="1">
        <v>-33.935543060302699</v>
      </c>
      <c r="I18" s="1">
        <v>-127.624504089355</v>
      </c>
      <c r="J18" s="1">
        <v>-85.632316589355398</v>
      </c>
      <c r="K18" s="1">
        <v>-52.642822265625</v>
      </c>
      <c r="L18" s="1">
        <v>-64.117424011230398</v>
      </c>
      <c r="M18" s="1">
        <v>-126.159660339355</v>
      </c>
      <c r="N18" s="1">
        <v>-97.412101745605398</v>
      </c>
      <c r="O18" s="1">
        <v>-61.279293060302699</v>
      </c>
      <c r="P18" s="1">
        <v>-50.018306732177699</v>
      </c>
      <c r="Q18" s="1">
        <v>-187.13377380371</v>
      </c>
      <c r="T18" s="1">
        <f>AVERAGE(C18:Q18)</f>
        <v>-82.946771240234142</v>
      </c>
      <c r="U18" s="1">
        <f>COUNT(C18:Q18)</f>
        <v>15</v>
      </c>
      <c r="V18" s="1">
        <f>STDEV(C18:Q18)</f>
        <v>42.687230039931357</v>
      </c>
      <c r="W18" s="1">
        <f t="shared" si="0"/>
        <v>21.60232203424534</v>
      </c>
      <c r="X18" s="1">
        <f t="shared" si="1"/>
        <v>11.021795402691941</v>
      </c>
      <c r="AF18" s="1"/>
    </row>
    <row r="19" spans="2:32" x14ac:dyDescent="0.25">
      <c r="B19" s="1">
        <v>-80</v>
      </c>
      <c r="C19" s="1">
        <v>-47.30224609375</v>
      </c>
      <c r="D19" s="1">
        <v>-43.945308685302699</v>
      </c>
      <c r="E19" s="1">
        <v>-52.429195404052699</v>
      </c>
      <c r="F19">
        <v>-120.605461120605</v>
      </c>
      <c r="G19" s="1">
        <v>-51.666255950927699</v>
      </c>
      <c r="H19" s="1">
        <v>-33.691402435302699</v>
      </c>
      <c r="I19" s="1">
        <v>-106.933586120605</v>
      </c>
      <c r="J19" s="1">
        <v>-85.479728698730398</v>
      </c>
      <c r="K19" s="1">
        <v>-41.351318359375</v>
      </c>
      <c r="L19" s="1">
        <v>-55.664058685302699</v>
      </c>
      <c r="M19" s="1">
        <v>-114.28832244873</v>
      </c>
      <c r="N19" s="1">
        <v>-78.491203308105398</v>
      </c>
      <c r="O19" s="1">
        <v>-54.168697357177699</v>
      </c>
      <c r="P19" s="1">
        <v>-49.621578216552699</v>
      </c>
      <c r="Q19" s="1">
        <v>-157.28758239746</v>
      </c>
      <c r="T19" s="1">
        <f>AVERAGE(C19:Q19)</f>
        <v>-72.861729685465306</v>
      </c>
      <c r="U19" s="1">
        <f>COUNT(C19:Q19)</f>
        <v>15</v>
      </c>
      <c r="V19" s="1">
        <f>STDEV(C19:Q19)</f>
        <v>36.394510057228537</v>
      </c>
      <c r="W19" s="1">
        <f t="shared" si="0"/>
        <v>18.417824857677179</v>
      </c>
      <c r="X19" s="1">
        <f t="shared" si="1"/>
        <v>9.3970220896682974</v>
      </c>
      <c r="AF19" s="1"/>
    </row>
    <row r="20" spans="2:32" x14ac:dyDescent="0.25">
      <c r="B20" s="1">
        <v>-75</v>
      </c>
      <c r="C20" s="1">
        <v>-39.6728515625</v>
      </c>
      <c r="D20" s="1">
        <v>-45.410152435302699</v>
      </c>
      <c r="E20" s="1">
        <v>-46.081539154052699</v>
      </c>
      <c r="F20">
        <v>-142.63914489746</v>
      </c>
      <c r="G20" s="1">
        <v>-44.128414154052699</v>
      </c>
      <c r="H20" s="1">
        <v>-29.8461894989013</v>
      </c>
      <c r="I20" s="1">
        <v>-100.463859558105</v>
      </c>
      <c r="J20" s="1">
        <v>-68.786613464355398</v>
      </c>
      <c r="K20" s="1">
        <v>-38.14697265625</v>
      </c>
      <c r="L20" s="1">
        <v>-49.774166107177699</v>
      </c>
      <c r="M20" s="1">
        <v>-102.81371307373</v>
      </c>
      <c r="N20" s="1">
        <v>-75.714103698730398</v>
      </c>
      <c r="O20" s="1">
        <v>-49.835201263427699</v>
      </c>
      <c r="P20" s="1">
        <v>-37.872310638427699</v>
      </c>
      <c r="Q20" s="1">
        <v>-146.05711364746</v>
      </c>
      <c r="T20" s="1">
        <f>AVERAGE(C20:Q20)</f>
        <v>-67.816156387328888</v>
      </c>
      <c r="U20" s="1">
        <f>COUNT(C20:Q20)</f>
        <v>15</v>
      </c>
      <c r="V20" s="1">
        <f>STDEV(C20:Q20)</f>
        <v>38.049935332197798</v>
      </c>
      <c r="W20" s="1">
        <f t="shared" si="0"/>
        <v>19.255570241016944</v>
      </c>
      <c r="X20" s="1">
        <f t="shared" si="1"/>
        <v>9.8244510577247492</v>
      </c>
      <c r="AF20" s="1"/>
    </row>
    <row r="21" spans="2:32" x14ac:dyDescent="0.25">
      <c r="B21" s="1">
        <v>-70</v>
      </c>
      <c r="C21" s="1">
        <v>-34.48486328125</v>
      </c>
      <c r="D21" s="1">
        <v>-38.482662200927699</v>
      </c>
      <c r="E21" s="1">
        <v>-40.100093841552699</v>
      </c>
      <c r="F21">
        <v>-114.624015808105</v>
      </c>
      <c r="G21" s="1">
        <v>-39.184566497802699</v>
      </c>
      <c r="H21" s="1">
        <v>-23.8647441864013</v>
      </c>
      <c r="I21" s="1">
        <v>-84.594718933105398</v>
      </c>
      <c r="J21" s="1">
        <v>-65.460197448730398</v>
      </c>
      <c r="K21" s="1">
        <v>-35.247802734375</v>
      </c>
      <c r="L21" s="1">
        <v>-45.242305755615199</v>
      </c>
      <c r="M21" s="1">
        <v>-92.742912292480398</v>
      </c>
      <c r="N21" s="1">
        <v>-65.368644714355398</v>
      </c>
      <c r="O21" s="1">
        <v>-40.893550872802699</v>
      </c>
      <c r="P21" s="1">
        <v>-33.111568450927699</v>
      </c>
      <c r="Q21" s="1">
        <v>-126.892082214355</v>
      </c>
      <c r="T21" s="1">
        <f>AVERAGE(C21:Q21)</f>
        <v>-58.686315282185774</v>
      </c>
      <c r="U21" s="1">
        <f>COUNT(C21:Q21)</f>
        <v>15</v>
      </c>
      <c r="V21" s="1">
        <f>STDEV(C21:Q21)</f>
        <v>31.999609479430131</v>
      </c>
      <c r="W21" s="1">
        <f t="shared" si="0"/>
        <v>16.193739165040729</v>
      </c>
      <c r="X21" s="1">
        <f t="shared" si="1"/>
        <v>8.2622636399315912</v>
      </c>
      <c r="AF21" s="1"/>
    </row>
    <row r="22" spans="2:32" x14ac:dyDescent="0.25">
      <c r="B22" s="1">
        <v>-65</v>
      </c>
      <c r="C22" s="1">
        <v>-26.85546875</v>
      </c>
      <c r="D22" s="1">
        <v>-36.132808685302699</v>
      </c>
      <c r="E22" s="1">
        <v>-33.966060638427699</v>
      </c>
      <c r="F22">
        <v>-104.52269744873</v>
      </c>
      <c r="G22" s="1">
        <v>-31.7382793426513</v>
      </c>
      <c r="H22" s="1">
        <v>-24.6276836395263</v>
      </c>
      <c r="I22" s="1">
        <v>-75.317375183105398</v>
      </c>
      <c r="J22" s="1">
        <v>-57.525630950927699</v>
      </c>
      <c r="K22" s="1">
        <v>-33.26416015625</v>
      </c>
      <c r="L22" s="1">
        <v>-41.381832122802699</v>
      </c>
      <c r="M22" s="1">
        <v>-81.878654479980398</v>
      </c>
      <c r="N22" s="1">
        <v>-58.502193450927699</v>
      </c>
      <c r="O22" s="1">
        <v>-38.879390716552699</v>
      </c>
      <c r="P22" s="1">
        <v>-26.3366680145263</v>
      </c>
      <c r="Q22" s="1">
        <v>-110.412590026855</v>
      </c>
      <c r="T22" s="1">
        <f>AVERAGE(C22:Q22)</f>
        <v>-52.089432907104396</v>
      </c>
      <c r="U22" s="1">
        <f>COUNT(C22:Q22)</f>
        <v>15</v>
      </c>
      <c r="V22" s="1">
        <f>STDEV(C22:Q22)</f>
        <v>28.464693583732764</v>
      </c>
      <c r="W22" s="1">
        <f t="shared" si="0"/>
        <v>14.404857771907587</v>
      </c>
      <c r="X22" s="1">
        <f t="shared" si="1"/>
        <v>7.3495522803129401</v>
      </c>
      <c r="AF22" s="1"/>
    </row>
    <row r="23" spans="2:32" x14ac:dyDescent="0.25">
      <c r="B23" s="1">
        <v>-60</v>
      </c>
      <c r="C23" s="1">
        <v>-26.55029296875</v>
      </c>
      <c r="D23" s="1">
        <v>-24.5666484832763</v>
      </c>
      <c r="E23" s="1">
        <v>-27.3437480926513</v>
      </c>
      <c r="F23">
        <v>-96.740715026855398</v>
      </c>
      <c r="G23" s="1">
        <v>-29.0527324676513</v>
      </c>
      <c r="H23" s="1">
        <v>-19.8364238739013</v>
      </c>
      <c r="I23" s="1">
        <v>-66.101066589355398</v>
      </c>
      <c r="J23" s="1">
        <v>-47.668453216552699</v>
      </c>
      <c r="K23" s="1">
        <v>-27.4658203125</v>
      </c>
      <c r="L23" s="1">
        <v>-34.042354583740199</v>
      </c>
      <c r="M23" s="1">
        <v>-68.054191589355398</v>
      </c>
      <c r="N23" s="1">
        <v>-50.903316497802699</v>
      </c>
      <c r="O23" s="1">
        <v>-33.172603607177699</v>
      </c>
      <c r="P23" s="1">
        <v>-24.4140605926513</v>
      </c>
      <c r="Q23" s="1">
        <v>-94.116203308105398</v>
      </c>
      <c r="T23" s="1">
        <f>AVERAGE(C23:Q23)</f>
        <v>-44.66857541402176</v>
      </c>
      <c r="U23" s="1">
        <f>COUNT(C23:Q23)</f>
        <v>15</v>
      </c>
      <c r="V23" s="1">
        <f>STDEV(C23:Q23)</f>
        <v>25.43189683364572</v>
      </c>
      <c r="W23" s="1">
        <f t="shared" si="0"/>
        <v>12.870079057090363</v>
      </c>
      <c r="X23" s="1">
        <f t="shared" si="1"/>
        <v>6.5664875266116667</v>
      </c>
      <c r="AF23" s="1"/>
    </row>
    <row r="24" spans="2:32" x14ac:dyDescent="0.25">
      <c r="B24" s="1">
        <v>-55</v>
      </c>
      <c r="C24" s="1">
        <v>-19.53125</v>
      </c>
      <c r="D24" s="1">
        <v>-26.0620098114013</v>
      </c>
      <c r="E24" s="1">
        <v>-24.3835430145263</v>
      </c>
      <c r="F24">
        <v>-78.369132995605398</v>
      </c>
      <c r="G24" s="1">
        <v>-25.5737285614013</v>
      </c>
      <c r="H24" s="1">
        <v>-17.8527812957763</v>
      </c>
      <c r="I24" s="1">
        <v>-54.382320404052699</v>
      </c>
      <c r="J24" s="1">
        <v>-43.273921966552699</v>
      </c>
      <c r="K24" s="1">
        <v>-28.99169921875</v>
      </c>
      <c r="L24" s="1">
        <v>-35.110469818115199</v>
      </c>
      <c r="M24" s="1">
        <v>-61.737056732177699</v>
      </c>
      <c r="N24" s="1">
        <v>-44.494625091552699</v>
      </c>
      <c r="O24" s="1">
        <v>-27.3437480926513</v>
      </c>
      <c r="P24" s="1">
        <v>-21.2707500457763</v>
      </c>
      <c r="Q24" s="1">
        <v>-83.007804870605398</v>
      </c>
      <c r="T24" s="1">
        <f>AVERAGE(C24:Q24)</f>
        <v>-39.425656127929635</v>
      </c>
      <c r="U24" s="1">
        <f>COUNT(C24:Q24)</f>
        <v>15</v>
      </c>
      <c r="V24" s="1">
        <f>STDEV(C24:Q24)</f>
        <v>21.110200506903308</v>
      </c>
      <c r="W24" s="1">
        <f t="shared" si="0"/>
        <v>10.683039146157441</v>
      </c>
      <c r="X24" s="1">
        <f t="shared" si="1"/>
        <v>5.4506303332223922</v>
      </c>
      <c r="AF24" s="1"/>
    </row>
    <row r="25" spans="2:32" x14ac:dyDescent="0.25">
      <c r="B25" s="1">
        <v>-50</v>
      </c>
      <c r="C25" s="1">
        <v>-15.869140625</v>
      </c>
      <c r="D25" s="1">
        <v>-19.1650371551513</v>
      </c>
      <c r="E25" s="1">
        <v>-20.9655742645263</v>
      </c>
      <c r="F25">
        <v>-68.145744323730398</v>
      </c>
      <c r="G25" s="1">
        <v>-20.8740215301513</v>
      </c>
      <c r="H25" s="1">
        <v>-15.9301748275756</v>
      </c>
      <c r="I25" s="1">
        <v>-45.776363372802699</v>
      </c>
      <c r="J25" s="1">
        <v>-36.987300872802699</v>
      </c>
      <c r="K25" s="1">
        <v>-26.2451171875</v>
      </c>
      <c r="L25" s="1">
        <v>-25.9246807098388</v>
      </c>
      <c r="M25" s="1">
        <v>-48.034664154052699</v>
      </c>
      <c r="N25" s="1">
        <v>-42.663570404052699</v>
      </c>
      <c r="O25" s="1">
        <v>-22.5219707489013</v>
      </c>
      <c r="P25" s="1">
        <v>-16.1743144989013</v>
      </c>
      <c r="Q25" s="1">
        <v>-74.523918151855398</v>
      </c>
      <c r="T25" s="1">
        <f>AVERAGE(C25:Q25)</f>
        <v>-33.320106188456165</v>
      </c>
      <c r="U25" s="1">
        <f>COUNT(C25:Q25)</f>
        <v>15</v>
      </c>
      <c r="V25" s="1">
        <f>STDEV(C25:Q25)</f>
        <v>18.923117860679888</v>
      </c>
      <c r="W25" s="1">
        <f t="shared" si="0"/>
        <v>9.5762429545321712</v>
      </c>
      <c r="X25" s="1">
        <f t="shared" si="1"/>
        <v>4.8859280221822221</v>
      </c>
      <c r="AF25" s="1"/>
    </row>
    <row r="26" spans="2:32" x14ac:dyDescent="0.25">
      <c r="B26" s="1">
        <v>-45</v>
      </c>
      <c r="C26" s="1">
        <v>-18.310546875</v>
      </c>
      <c r="D26" s="1">
        <v>-15.1062002182006</v>
      </c>
      <c r="E26" s="1">
        <v>-21.0266094207763</v>
      </c>
      <c r="F26">
        <v>-61.309810638427699</v>
      </c>
      <c r="G26" s="1">
        <v>-18.7988262176513</v>
      </c>
      <c r="H26" s="1">
        <v>-15.0451650619506</v>
      </c>
      <c r="I26" s="1">
        <v>-36.987300872802699</v>
      </c>
      <c r="J26" s="1">
        <v>-32.470699310302699</v>
      </c>
      <c r="K26" s="1">
        <v>-18.00537109375</v>
      </c>
      <c r="L26" s="1">
        <v>-18.4936504364013</v>
      </c>
      <c r="M26" s="1">
        <v>-38.085933685302699</v>
      </c>
      <c r="N26" s="1">
        <v>-31.3110332489013</v>
      </c>
      <c r="O26" s="1">
        <v>-20.7214336395263</v>
      </c>
      <c r="P26" s="1">
        <v>-13.4582509994506</v>
      </c>
      <c r="Q26" s="1">
        <v>-57.983394622802699</v>
      </c>
      <c r="T26" s="1">
        <f>AVERAGE(C26:Q26)</f>
        <v>-27.807615089416455</v>
      </c>
      <c r="U26" s="1">
        <f>COUNT(C26:Q26)</f>
        <v>15</v>
      </c>
      <c r="V26" s="1">
        <f>STDEV(C26:Q26)</f>
        <v>15.206662935081098</v>
      </c>
      <c r="W26" s="1">
        <f t="shared" si="0"/>
        <v>7.6954918246640256</v>
      </c>
      <c r="X26" s="1">
        <f t="shared" si="1"/>
        <v>3.9263434865972462</v>
      </c>
      <c r="AF26" s="1"/>
    </row>
    <row r="27" spans="2:32" x14ac:dyDescent="0.25">
      <c r="B27" s="1">
        <v>-40</v>
      </c>
      <c r="C27" s="1">
        <v>-10.68115234375</v>
      </c>
      <c r="D27" s="1">
        <v>-15.8691396713256</v>
      </c>
      <c r="E27" s="1">
        <v>-15.8996572494506</v>
      </c>
      <c r="F27">
        <v>-64.727775573730398</v>
      </c>
      <c r="G27" s="1">
        <v>-15.1672353744506</v>
      </c>
      <c r="H27" s="1">
        <v>-12.7258291244506</v>
      </c>
      <c r="I27" s="1">
        <v>-30.5786113739013</v>
      </c>
      <c r="J27" s="1">
        <v>-31.0974102020263</v>
      </c>
      <c r="K27" s="1">
        <v>-16.78466796875</v>
      </c>
      <c r="L27" s="1">
        <v>-14.6179189682006</v>
      </c>
      <c r="M27" s="1">
        <v>-32.012935638427699</v>
      </c>
      <c r="N27" s="1">
        <v>-26.7944316864013</v>
      </c>
      <c r="O27" s="1">
        <v>-14.9230947494506</v>
      </c>
      <c r="P27" s="1">
        <v>-11.9323720932006</v>
      </c>
      <c r="Q27" s="1">
        <v>-46.630855560302699</v>
      </c>
      <c r="T27" s="1">
        <f>AVERAGE(C27:Q27)</f>
        <v>-24.029539171854598</v>
      </c>
      <c r="U27" s="1">
        <f>COUNT(C27:Q27)</f>
        <v>15</v>
      </c>
      <c r="V27" s="1">
        <f>STDEV(C27:Q27)</f>
        <v>15.163176027706529</v>
      </c>
      <c r="W27" s="1">
        <f t="shared" si="0"/>
        <v>7.6734848174981796</v>
      </c>
      <c r="X27" s="1">
        <f t="shared" si="1"/>
        <v>3.9151152153945943</v>
      </c>
      <c r="AF27" s="1"/>
    </row>
    <row r="28" spans="2:32" x14ac:dyDescent="0.25">
      <c r="B28" s="1">
        <v>-35</v>
      </c>
      <c r="C28" s="1">
        <v>-11.29150390625</v>
      </c>
      <c r="D28" s="1">
        <v>-15.2282705307006</v>
      </c>
      <c r="E28" s="1">
        <v>-11.2304677963256</v>
      </c>
      <c r="F28">
        <v>-55.816646575927699</v>
      </c>
      <c r="G28" s="1">
        <v>-12.1154775619506</v>
      </c>
      <c r="H28" s="1">
        <v>-6.13403272628784</v>
      </c>
      <c r="I28" s="1">
        <v>-24.9633769989013</v>
      </c>
      <c r="J28" s="1">
        <v>-23.1018047332763</v>
      </c>
      <c r="K28" s="1">
        <v>-12.8173828125</v>
      </c>
      <c r="L28" s="1">
        <v>-16.3116436004638</v>
      </c>
      <c r="M28" s="1">
        <v>-24.4140605926513</v>
      </c>
      <c r="N28" s="1">
        <v>-29.2358379364013</v>
      </c>
      <c r="O28" s="1">
        <v>-10.8337392807006</v>
      </c>
      <c r="P28" s="1">
        <v>-7.96508741378784</v>
      </c>
      <c r="Q28" s="1">
        <v>-40.710445404052699</v>
      </c>
      <c r="T28" s="1">
        <f>AVERAGE(C28:Q28)</f>
        <v>-20.144651858011834</v>
      </c>
      <c r="U28" s="1">
        <f>COUNT(C28:Q28)</f>
        <v>15</v>
      </c>
      <c r="V28" s="1">
        <f>STDEV(C28:Q28)</f>
        <v>13.560652003310963</v>
      </c>
      <c r="W28" s="1">
        <f t="shared" si="0"/>
        <v>6.8625106687838082</v>
      </c>
      <c r="X28" s="1">
        <f t="shared" si="1"/>
        <v>3.5013452915025067</v>
      </c>
      <c r="AF28" s="1"/>
    </row>
    <row r="29" spans="2:32" x14ac:dyDescent="0.25">
      <c r="B29" s="1">
        <v>-30</v>
      </c>
      <c r="C29" s="1">
        <v>-9.46044921875</v>
      </c>
      <c r="D29" s="1">
        <v>-10.1013174057006</v>
      </c>
      <c r="E29" s="1">
        <v>-7.23266553878784</v>
      </c>
      <c r="F29">
        <v>-48.309322357177699</v>
      </c>
      <c r="G29" s="1">
        <v>-4.60815382003784</v>
      </c>
      <c r="H29" s="1">
        <v>-9.55200099945068</v>
      </c>
      <c r="I29" s="1">
        <v>-20.5078105926513</v>
      </c>
      <c r="J29" s="1">
        <v>-13.8854970932006</v>
      </c>
      <c r="K29" s="1">
        <v>-11.749267578125</v>
      </c>
      <c r="L29" s="1">
        <v>-10.7879629135131</v>
      </c>
      <c r="M29" s="1">
        <v>-17.5476055145263</v>
      </c>
      <c r="N29" s="1">
        <v>-15.6860342025756</v>
      </c>
      <c r="O29" s="1">
        <v>-7.84301710128784</v>
      </c>
      <c r="P29" s="1">
        <v>-4.18090772628784</v>
      </c>
      <c r="Q29" s="1">
        <v>-37.597652435302699</v>
      </c>
      <c r="T29" s="1">
        <f>AVERAGE(C29:Q29)</f>
        <v>-15.26997763315833</v>
      </c>
      <c r="U29" s="1">
        <f>COUNT(C29:Q29)</f>
        <v>15</v>
      </c>
      <c r="V29" s="1">
        <f>STDEV(C29:Q29)</f>
        <v>12.267496548684333</v>
      </c>
      <c r="W29" s="1">
        <f t="shared" si="0"/>
        <v>6.2080957408286874</v>
      </c>
      <c r="X29" s="1">
        <f t="shared" si="1"/>
        <v>3.1674539888474258</v>
      </c>
      <c r="AF29" s="1"/>
    </row>
    <row r="30" spans="2:32" x14ac:dyDescent="0.25">
      <c r="B30" s="1">
        <v>-25</v>
      </c>
      <c r="C30" s="1">
        <v>-5.79833984375</v>
      </c>
      <c r="D30" s="1">
        <v>-3.99780249595642</v>
      </c>
      <c r="E30" s="1">
        <v>-10.5590810775756</v>
      </c>
      <c r="F30">
        <v>-41.015621185302699</v>
      </c>
      <c r="G30" s="1">
        <v>-9.94872951507568</v>
      </c>
      <c r="H30" s="1">
        <v>-9.24682521820068</v>
      </c>
      <c r="I30" s="1">
        <v>-21.6674785614013</v>
      </c>
      <c r="J30" s="1">
        <v>-15.1062002182006</v>
      </c>
      <c r="K30" s="1">
        <v>-12.054443359375</v>
      </c>
      <c r="L30" s="1">
        <v>-7.55310010910034</v>
      </c>
      <c r="M30" s="1">
        <v>-12.2680654525756</v>
      </c>
      <c r="N30" s="1">
        <v>-11.2609853744506</v>
      </c>
      <c r="O30" s="1">
        <v>-10.1623525619506</v>
      </c>
      <c r="P30" s="1">
        <v>1.67846667766571</v>
      </c>
      <c r="Q30" s="1">
        <v>-26.1840801239013</v>
      </c>
      <c r="T30" s="1">
        <f>AVERAGE(C30:Q30)</f>
        <v>-13.009642561276713</v>
      </c>
      <c r="U30" s="1">
        <f>COUNT(C30:Q30)</f>
        <v>15</v>
      </c>
      <c r="V30" s="1">
        <f>STDEV(C30:Q30)</f>
        <v>10.205549323176035</v>
      </c>
      <c r="W30" s="1">
        <f t="shared" si="0"/>
        <v>5.1646256458756579</v>
      </c>
      <c r="X30" s="1">
        <f t="shared" si="1"/>
        <v>2.6350615045039438</v>
      </c>
      <c r="AF30" s="1"/>
    </row>
    <row r="31" spans="2:32" x14ac:dyDescent="0.25">
      <c r="B31" s="1">
        <v>-20</v>
      </c>
      <c r="C31" s="1">
        <v>-5.79833984375</v>
      </c>
      <c r="D31" s="1">
        <v>-10.0707998275756</v>
      </c>
      <c r="E31" s="1">
        <v>-8.94164943695068</v>
      </c>
      <c r="F31">
        <v>-36.834712982177699</v>
      </c>
      <c r="G31" s="1">
        <v>-6.43920850753784</v>
      </c>
      <c r="H31" s="1">
        <v>-6.10351514816284</v>
      </c>
      <c r="I31" s="1">
        <v>-16.9067363739013</v>
      </c>
      <c r="J31" s="1">
        <v>-5.06591749191284</v>
      </c>
      <c r="K31" s="1">
        <v>-10.223388671875</v>
      </c>
      <c r="L31" s="1">
        <v>-7.26318311691284</v>
      </c>
      <c r="M31" s="1">
        <v>-9.91821193695068</v>
      </c>
      <c r="N31" s="1">
        <v>-0.488281220197678</v>
      </c>
      <c r="O31" s="1">
        <v>-4.94384717941284</v>
      </c>
      <c r="P31" s="1">
        <v>-3.0517576262355E-2</v>
      </c>
      <c r="Q31" s="1">
        <v>-15.5029287338256</v>
      </c>
      <c r="T31" s="1">
        <f>AVERAGE(C31:Q31)</f>
        <v>-9.6354158698270531</v>
      </c>
      <c r="U31" s="1">
        <f>COUNT(C31:Q31)</f>
        <v>15</v>
      </c>
      <c r="V31" s="1">
        <f>STDEV(C31:Q31)</f>
        <v>8.8238884762526073</v>
      </c>
      <c r="W31" s="1">
        <f t="shared" si="0"/>
        <v>4.4654216326513776</v>
      </c>
      <c r="X31" s="1">
        <f t="shared" si="1"/>
        <v>2.2783182078211923</v>
      </c>
      <c r="AF31" s="1"/>
    </row>
    <row r="32" spans="2:32" x14ac:dyDescent="0.25">
      <c r="B32" s="1">
        <v>-15</v>
      </c>
      <c r="C32" s="1">
        <v>-6.40869140625</v>
      </c>
      <c r="D32" s="1">
        <v>-3.14331030845642</v>
      </c>
      <c r="E32" s="1">
        <v>-7.14111280441284</v>
      </c>
      <c r="F32">
        <v>-25.6652812957763</v>
      </c>
      <c r="G32" s="1">
        <v>-3.90624976158142</v>
      </c>
      <c r="H32" s="1">
        <v>-4.88281202316284</v>
      </c>
      <c r="I32" s="1">
        <v>-9.88769435882568</v>
      </c>
      <c r="J32" s="1">
        <v>-5.76782178878784</v>
      </c>
      <c r="K32" s="1">
        <v>-7.62939453125</v>
      </c>
      <c r="L32" s="1">
        <v>-13.3056631088256</v>
      </c>
      <c r="M32" s="1">
        <v>-1.89208972454071</v>
      </c>
      <c r="N32" s="1">
        <v>3.84521460533142</v>
      </c>
      <c r="O32" s="1">
        <v>-5.61523389816284</v>
      </c>
      <c r="P32" s="1">
        <v>1.19018542766571</v>
      </c>
      <c r="Q32" s="1">
        <v>-18.3105449676513</v>
      </c>
      <c r="T32" s="1">
        <f>AVERAGE(C32:Q32)</f>
        <v>-7.2346999963124441</v>
      </c>
      <c r="U32" s="1">
        <f>COUNT(C32:Q32)</f>
        <v>15</v>
      </c>
      <c r="V32" s="1">
        <f>STDEV(C32:Q32)</f>
        <v>7.4042120724744267</v>
      </c>
      <c r="W32" s="1">
        <f t="shared" si="0"/>
        <v>3.7469794467764173</v>
      </c>
      <c r="X32" s="1">
        <f t="shared" si="1"/>
        <v>1.9117593365654237</v>
      </c>
      <c r="AF32" s="1"/>
    </row>
    <row r="33" spans="2:32" x14ac:dyDescent="0.25">
      <c r="B33" s="1">
        <v>-10</v>
      </c>
      <c r="C33" s="1">
        <v>-2.13623046875</v>
      </c>
      <c r="D33" s="1">
        <v>-6.43920850753784</v>
      </c>
      <c r="E33" s="1">
        <v>-1.89208972454071</v>
      </c>
      <c r="F33">
        <v>-16.1132793426513</v>
      </c>
      <c r="G33" s="1">
        <v>-6.19506788253784</v>
      </c>
      <c r="H33" s="1">
        <v>-0.793456971645355</v>
      </c>
      <c r="I33" s="1">
        <v>-12.8173818588256</v>
      </c>
      <c r="J33" s="1">
        <v>-6.103515252471E-2</v>
      </c>
      <c r="K33" s="1">
        <v>-7.62939453125</v>
      </c>
      <c r="L33" s="1">
        <v>-5.87463331222534</v>
      </c>
      <c r="M33" s="1">
        <v>5.85937452316284</v>
      </c>
      <c r="N33" s="1">
        <v>2.47192358970642</v>
      </c>
      <c r="O33" s="1">
        <v>-2.86865210533142</v>
      </c>
      <c r="P33" s="1">
        <v>5.52368116378784</v>
      </c>
      <c r="Q33" s="1">
        <v>-5.12695264816284</v>
      </c>
      <c r="T33" s="1">
        <f>AVERAGE(C33:Q33)</f>
        <v>-3.6061602152883903</v>
      </c>
      <c r="U33" s="1">
        <f>COUNT(C33:Q33)</f>
        <v>15</v>
      </c>
      <c r="V33" s="1">
        <f>STDEV(C33:Q33)</f>
        <v>6.0690299739384086</v>
      </c>
      <c r="W33" s="1">
        <f t="shared" si="0"/>
        <v>3.0712964933509173</v>
      </c>
      <c r="X33" s="1">
        <f t="shared" si="1"/>
        <v>1.5670168011131393</v>
      </c>
      <c r="AF33" s="1"/>
    </row>
    <row r="34" spans="2:32" x14ac:dyDescent="0.25">
      <c r="B34" s="1">
        <v>-5</v>
      </c>
      <c r="C34" s="1">
        <v>-5.4931640625</v>
      </c>
      <c r="D34" s="1">
        <v>-1.49536120891571</v>
      </c>
      <c r="E34" s="1">
        <v>-3.02123999595642</v>
      </c>
      <c r="F34">
        <v>-13.1225576400756</v>
      </c>
      <c r="G34" s="1">
        <v>-1.19018542766571</v>
      </c>
      <c r="H34" s="1">
        <v>0.671386659145355</v>
      </c>
      <c r="I34" s="1">
        <v>-6.28662061691284</v>
      </c>
      <c r="J34" s="1">
        <v>-0.396728485822678</v>
      </c>
      <c r="K34" s="1">
        <v>-8.23974609375</v>
      </c>
      <c r="L34" s="1">
        <v>-1.19018542766571</v>
      </c>
      <c r="M34" s="1">
        <v>9.00268459320068</v>
      </c>
      <c r="N34" s="1">
        <v>3.84521460533142</v>
      </c>
      <c r="O34" s="1">
        <v>-1.00707995891571</v>
      </c>
      <c r="P34" s="1">
        <v>8.23974514007568</v>
      </c>
      <c r="Q34" s="1">
        <v>-5.12695264816284</v>
      </c>
      <c r="T34" s="1">
        <f>AVERAGE(C34:Q34)</f>
        <v>-1.6540527045726725</v>
      </c>
      <c r="U34" s="1">
        <f>COUNT(C34:Q34)</f>
        <v>15</v>
      </c>
      <c r="V34" s="1">
        <f>STDEV(C34:Q34)</f>
        <v>5.8222818359551294</v>
      </c>
      <c r="W34" s="1">
        <f t="shared" si="0"/>
        <v>2.9464270011613563</v>
      </c>
      <c r="X34" s="1">
        <f t="shared" si="1"/>
        <v>1.5033067058386773</v>
      </c>
      <c r="AF34" s="1"/>
    </row>
    <row r="35" spans="2:32" x14ac:dyDescent="0.25">
      <c r="B35" s="1">
        <v>0</v>
      </c>
      <c r="C35" s="1">
        <v>2.74658203125</v>
      </c>
      <c r="D35" s="1">
        <v>4.30297803878784</v>
      </c>
      <c r="E35" s="1">
        <v>-0.213623031973839</v>
      </c>
      <c r="F35">
        <v>-0.335693329572678</v>
      </c>
      <c r="G35" s="1">
        <v>1.77001941204071</v>
      </c>
      <c r="H35" s="1">
        <v>1.06811511516571</v>
      </c>
      <c r="I35" s="1">
        <v>-0.366210907697678</v>
      </c>
      <c r="J35" s="1">
        <v>6.53076124191284</v>
      </c>
      <c r="K35" s="1">
        <v>-3.0517578125</v>
      </c>
      <c r="L35" s="1">
        <v>1.29699695110321</v>
      </c>
      <c r="M35" s="1">
        <v>14.8925771713256</v>
      </c>
      <c r="N35" s="1">
        <v>15.9606924057006</v>
      </c>
      <c r="O35" s="1">
        <v>6.19506788253784</v>
      </c>
      <c r="P35" s="1">
        <v>8.69750881195068</v>
      </c>
      <c r="Q35" s="1">
        <v>5.37109327316284</v>
      </c>
      <c r="T35" s="1">
        <f>AVERAGE(C35:Q35)</f>
        <v>4.324340483546246</v>
      </c>
      <c r="U35" s="1">
        <f>COUNT(C35:Q35)</f>
        <v>15</v>
      </c>
      <c r="V35" s="1">
        <f>STDEV(C35:Q35)</f>
        <v>5.4979203348194323</v>
      </c>
      <c r="W35" s="1">
        <f t="shared" si="0"/>
        <v>2.7822804496870637</v>
      </c>
      <c r="X35" s="1">
        <f t="shared" si="1"/>
        <v>1.4195569263687178</v>
      </c>
      <c r="AF35" s="1"/>
    </row>
    <row r="36" spans="2:32" x14ac:dyDescent="0.25">
      <c r="B36" s="1">
        <v>5</v>
      </c>
      <c r="C36" s="1">
        <v>-3.35693359375</v>
      </c>
      <c r="D36" s="1">
        <v>-5.00488233566284</v>
      </c>
      <c r="E36" s="1">
        <v>4.05883741378784</v>
      </c>
      <c r="F36">
        <v>8.45336818695068</v>
      </c>
      <c r="G36" s="1">
        <v>-0.610351502895355</v>
      </c>
      <c r="H36" s="1">
        <v>5.31005811691284</v>
      </c>
      <c r="I36" s="1">
        <v>5.24902296066284</v>
      </c>
      <c r="J36" s="1">
        <v>6.46972608566284</v>
      </c>
      <c r="K36" s="1">
        <v>-2.13623046875</v>
      </c>
      <c r="L36" s="1">
        <v>2.76184058189392</v>
      </c>
      <c r="M36" s="1">
        <v>16.9372539520263</v>
      </c>
      <c r="N36" s="1">
        <v>11.2304677963256</v>
      </c>
      <c r="O36" s="1">
        <v>5.27954053878784</v>
      </c>
      <c r="P36" s="1">
        <v>7.99560499191284</v>
      </c>
      <c r="Q36" s="1">
        <v>7.81249952316284</v>
      </c>
      <c r="T36" s="1">
        <f>AVERAGE(C36:Q36)</f>
        <v>4.6966548164685467</v>
      </c>
      <c r="U36" s="1">
        <f>COUNT(C36:Q36)</f>
        <v>15</v>
      </c>
      <c r="V36" s="1">
        <f>STDEV(C36:Q36)</f>
        <v>5.790234455625991</v>
      </c>
      <c r="W36" s="1">
        <f t="shared" si="0"/>
        <v>2.9302090870550441</v>
      </c>
      <c r="X36" s="1">
        <f t="shared" si="1"/>
        <v>1.4950321078183888</v>
      </c>
      <c r="AF36" s="1"/>
    </row>
    <row r="37" spans="2:32" x14ac:dyDescent="0.25">
      <c r="B37" s="1">
        <v>10</v>
      </c>
      <c r="C37" s="1">
        <v>3.35693359375</v>
      </c>
      <c r="D37" s="1">
        <v>8.51440334320068</v>
      </c>
      <c r="E37" s="1">
        <v>5.67626905441284</v>
      </c>
      <c r="F37">
        <v>16.4184551239013</v>
      </c>
      <c r="G37" s="1">
        <v>1.52587878704071</v>
      </c>
      <c r="H37" s="1">
        <v>3.93676733970642</v>
      </c>
      <c r="I37" s="1">
        <v>6.28662061691284</v>
      </c>
      <c r="J37" s="1">
        <v>11.3525381088256</v>
      </c>
      <c r="K37" s="1">
        <v>6.866455078125</v>
      </c>
      <c r="L37" s="1">
        <v>1.55639636516571</v>
      </c>
      <c r="M37" s="1">
        <v>26.5808086395263</v>
      </c>
      <c r="N37" s="1">
        <v>17.7612285614013</v>
      </c>
      <c r="O37" s="1">
        <v>10.6811513900756</v>
      </c>
      <c r="P37" s="1">
        <v>12.0849599838256</v>
      </c>
      <c r="Q37" s="1">
        <v>10.7421865463256</v>
      </c>
      <c r="T37" s="1">
        <f>AVERAGE(C37:Q37)</f>
        <v>9.556070168813033</v>
      </c>
      <c r="U37" s="1">
        <f>COUNT(C37:Q37)</f>
        <v>15</v>
      </c>
      <c r="V37" s="1">
        <f>STDEV(C37:Q37)</f>
        <v>6.8091314812871326</v>
      </c>
      <c r="W37" s="1">
        <f t="shared" si="0"/>
        <v>3.4458326505300501</v>
      </c>
      <c r="X37" s="1">
        <f t="shared" si="1"/>
        <v>1.7581101886107802</v>
      </c>
      <c r="AF37" s="1"/>
    </row>
    <row r="38" spans="2:32" x14ac:dyDescent="0.25">
      <c r="B38" s="1">
        <v>15</v>
      </c>
      <c r="C38" s="1">
        <v>3.662109375</v>
      </c>
      <c r="D38" s="1">
        <v>6.98852491378784</v>
      </c>
      <c r="E38" s="1">
        <v>2.01415991783142</v>
      </c>
      <c r="F38">
        <v>24.8718242645263</v>
      </c>
      <c r="G38" s="1">
        <v>3.90624976158142</v>
      </c>
      <c r="H38" s="1">
        <v>6.68334913253784</v>
      </c>
      <c r="I38" s="1">
        <v>6.22558546066284</v>
      </c>
      <c r="J38" s="1">
        <v>14.7399892807006</v>
      </c>
      <c r="K38" s="1">
        <v>1.983642578125</v>
      </c>
      <c r="L38" s="1">
        <v>4.57763624191284</v>
      </c>
      <c r="M38" s="1">
        <v>31.3415508270263</v>
      </c>
      <c r="N38" s="1">
        <v>18.2800273895263</v>
      </c>
      <c r="O38" s="1">
        <v>8.42285060882568</v>
      </c>
      <c r="P38" s="1">
        <v>12.9699697494506</v>
      </c>
      <c r="Q38" s="1">
        <v>16.2353496551513</v>
      </c>
      <c r="T38" s="1">
        <f>AVERAGE(C38:Q38)</f>
        <v>10.860187943776419</v>
      </c>
      <c r="U38" s="1">
        <f>COUNT(C38:Q38)</f>
        <v>15</v>
      </c>
      <c r="V38" s="1">
        <f>STDEV(C38:Q38)</f>
        <v>8.7660213472843047</v>
      </c>
      <c r="W38" s="1">
        <f t="shared" si="0"/>
        <v>4.4361373629997489</v>
      </c>
      <c r="X38" s="1">
        <f t="shared" si="1"/>
        <v>2.2633769793687208</v>
      </c>
      <c r="AF38" s="1"/>
    </row>
    <row r="39" spans="2:32" x14ac:dyDescent="0.25">
      <c r="B39" s="1">
        <v>20</v>
      </c>
      <c r="C39" s="1">
        <v>8.85009765625</v>
      </c>
      <c r="D39" s="1">
        <v>5.52368116378784</v>
      </c>
      <c r="E39" s="1">
        <v>3.29589819908142</v>
      </c>
      <c r="F39">
        <v>28.8391094207763</v>
      </c>
      <c r="G39" s="1">
        <v>3.69262671470642</v>
      </c>
      <c r="H39" s="1">
        <v>7.41577100753784</v>
      </c>
      <c r="I39" s="1">
        <v>6.65283155441284</v>
      </c>
      <c r="J39" s="1">
        <v>19.8669414520263</v>
      </c>
      <c r="K39" s="1">
        <v>4.730224609375</v>
      </c>
      <c r="L39" s="1">
        <v>6.65283155441284</v>
      </c>
      <c r="M39" s="1">
        <v>37.048336029052699</v>
      </c>
      <c r="N39" s="1">
        <v>22.4914531707763</v>
      </c>
      <c r="O39" s="1">
        <v>11.9934072494506</v>
      </c>
      <c r="P39" s="1">
        <v>12.2680654525756</v>
      </c>
      <c r="Q39" s="1">
        <v>21.4233379364013</v>
      </c>
      <c r="T39" s="1">
        <f>AVERAGE(C39:Q39)</f>
        <v>13.382974211374888</v>
      </c>
      <c r="U39" s="1">
        <f>COUNT(C39:Q39)</f>
        <v>15</v>
      </c>
      <c r="V39" s="1">
        <f>STDEV(C39:Q39)</f>
        <v>10.249751483712657</v>
      </c>
      <c r="W39" s="1">
        <f t="shared" si="0"/>
        <v>5.1869946144320229</v>
      </c>
      <c r="X39" s="1">
        <f t="shared" si="1"/>
        <v>2.6464744532789255</v>
      </c>
      <c r="AF39" s="1"/>
    </row>
    <row r="40" spans="2:32" x14ac:dyDescent="0.25">
      <c r="B40" s="1">
        <v>25</v>
      </c>
      <c r="C40" s="1">
        <v>5.79833984375</v>
      </c>
      <c r="D40" s="1">
        <v>8.11767482757568</v>
      </c>
      <c r="E40" s="1">
        <v>4.42504835128784</v>
      </c>
      <c r="F40">
        <v>33.599849700927699</v>
      </c>
      <c r="G40" s="1">
        <v>5.12695264816284</v>
      </c>
      <c r="H40" s="1">
        <v>6.83593702316284</v>
      </c>
      <c r="I40" s="1">
        <v>9.33837795257568</v>
      </c>
      <c r="J40" s="1">
        <v>28.2592754364013</v>
      </c>
      <c r="K40" s="1">
        <v>6.561279296875</v>
      </c>
      <c r="L40" s="1">
        <v>4.59289503097534</v>
      </c>
      <c r="M40" s="1">
        <v>38.543697357177699</v>
      </c>
      <c r="N40" s="1">
        <v>26.1535625457763</v>
      </c>
      <c r="O40" s="1">
        <v>13.3666982650756</v>
      </c>
      <c r="P40" s="1">
        <v>8.66699123382568</v>
      </c>
      <c r="Q40" s="1">
        <v>19.5312480926513</v>
      </c>
      <c r="T40" s="1">
        <f>AVERAGE(C40:Q40)</f>
        <v>14.594521840413389</v>
      </c>
      <c r="U40" s="1">
        <f>COUNT(C40:Q40)</f>
        <v>15</v>
      </c>
      <c r="V40" s="1">
        <f>STDEV(C40:Q40)</f>
        <v>11.59088458887404</v>
      </c>
      <c r="W40" s="1">
        <f t="shared" si="0"/>
        <v>5.8656891373931614</v>
      </c>
      <c r="X40" s="1">
        <f t="shared" si="1"/>
        <v>2.9927535320347571</v>
      </c>
      <c r="AF40" s="1"/>
    </row>
    <row r="41" spans="2:32" x14ac:dyDescent="0.25">
      <c r="B41" s="1">
        <v>30</v>
      </c>
      <c r="C41" s="1">
        <v>3.35693359375</v>
      </c>
      <c r="D41" s="1">
        <v>7.23266553878784</v>
      </c>
      <c r="E41" s="1">
        <v>10.5590810775756</v>
      </c>
      <c r="F41">
        <v>50.079341888427699</v>
      </c>
      <c r="G41" s="1">
        <v>6.22558546066284</v>
      </c>
      <c r="H41" s="1">
        <v>9.67407131195068</v>
      </c>
      <c r="I41" s="1">
        <v>11.9018545150756</v>
      </c>
      <c r="J41" s="1">
        <v>26.2756328582763</v>
      </c>
      <c r="K41" s="1">
        <v>10.3759765625</v>
      </c>
      <c r="L41" s="1">
        <v>5.96618604660034</v>
      </c>
      <c r="M41" s="1">
        <v>49.560543060302699</v>
      </c>
      <c r="N41" s="1">
        <v>30.6091289520263</v>
      </c>
      <c r="O41" s="1">
        <v>13.8244619369506</v>
      </c>
      <c r="P41" s="1">
        <v>14.5874013900756</v>
      </c>
      <c r="Q41" s="1">
        <v>29.2968730926513</v>
      </c>
      <c r="T41" s="1">
        <f>AVERAGE(C41:Q41)</f>
        <v>18.635049152374226</v>
      </c>
      <c r="U41" s="1">
        <f>COUNT(C41:Q41)</f>
        <v>15</v>
      </c>
      <c r="V41" s="1">
        <f>STDEV(C41:Q41)</f>
        <v>15.205931971970374</v>
      </c>
      <c r="W41" s="1">
        <f t="shared" si="0"/>
        <v>7.695121913088637</v>
      </c>
      <c r="X41" s="1">
        <f t="shared" si="1"/>
        <v>3.9261547527336109</v>
      </c>
      <c r="AF41" s="1"/>
    </row>
    <row r="42" spans="2:32" x14ac:dyDescent="0.25">
      <c r="B42" s="1">
        <v>35</v>
      </c>
      <c r="C42" s="1">
        <v>9.46044921875</v>
      </c>
      <c r="D42" s="1">
        <v>8.14819240570068</v>
      </c>
      <c r="E42" s="1">
        <v>9.73510646820068</v>
      </c>
      <c r="F42">
        <v>66.345207214355398</v>
      </c>
      <c r="G42" s="1">
        <v>7.65991163253784</v>
      </c>
      <c r="H42" s="1">
        <v>11.0473623275756</v>
      </c>
      <c r="I42" s="1">
        <v>12.1459951400756</v>
      </c>
      <c r="J42" s="1">
        <v>34.057613372802699</v>
      </c>
      <c r="K42" s="1">
        <v>9.918212890625</v>
      </c>
      <c r="L42" s="1">
        <v>16.9525127410888</v>
      </c>
      <c r="M42" s="1">
        <v>55.786128997802699</v>
      </c>
      <c r="N42" s="1">
        <v>27.3132305145263</v>
      </c>
      <c r="O42" s="1">
        <v>14.9841299057006</v>
      </c>
      <c r="P42" s="1">
        <v>14.8315420150756</v>
      </c>
      <c r="Q42" s="1">
        <v>27.4047832489013</v>
      </c>
      <c r="T42" s="1">
        <f>AVERAGE(C42:Q42)</f>
        <v>21.719358539581258</v>
      </c>
      <c r="U42" s="1">
        <f>COUNT(C42:Q42)</f>
        <v>15</v>
      </c>
      <c r="V42" s="1">
        <f>STDEV(C42:Q42)</f>
        <v>17.936281927153122</v>
      </c>
      <c r="W42" s="1">
        <f t="shared" si="0"/>
        <v>9.0768442441668302</v>
      </c>
      <c r="X42" s="1">
        <f t="shared" si="1"/>
        <v>4.6311280797830072</v>
      </c>
      <c r="AF42" s="1"/>
    </row>
    <row r="43" spans="2:32" x14ac:dyDescent="0.25">
      <c r="B43" s="1">
        <v>40</v>
      </c>
      <c r="C43" s="1">
        <v>17.39501953125</v>
      </c>
      <c r="D43" s="1">
        <v>10.4064931869506</v>
      </c>
      <c r="E43" s="1">
        <v>13.3056631088256</v>
      </c>
      <c r="F43">
        <v>64.971916198730398</v>
      </c>
      <c r="G43" s="1">
        <v>8.88061428070068</v>
      </c>
      <c r="H43" s="1">
        <v>12.6037588119506</v>
      </c>
      <c r="I43" s="1">
        <v>14.9536123275756</v>
      </c>
      <c r="J43" s="1">
        <v>35.308834075927699</v>
      </c>
      <c r="K43" s="1">
        <v>13.580322265625</v>
      </c>
      <c r="L43" s="1">
        <v>13.1072988510131</v>
      </c>
      <c r="M43" s="1">
        <v>53.344722747802699</v>
      </c>
      <c r="N43" s="1">
        <v>40.374752044677699</v>
      </c>
      <c r="O43" s="1">
        <v>16.8762187957763</v>
      </c>
      <c r="P43" s="1">
        <v>12.9699697494506</v>
      </c>
      <c r="Q43" s="1">
        <v>34.729000091552699</v>
      </c>
      <c r="T43" s="1">
        <f>AVERAGE(C43:Q43)</f>
        <v>24.187213071187283</v>
      </c>
      <c r="U43" s="1">
        <f>COUNT(C43:Q43)</f>
        <v>15</v>
      </c>
      <c r="V43" s="1">
        <f>STDEV(C43:Q43)</f>
        <v>17.38869576731603</v>
      </c>
      <c r="W43" s="1">
        <f t="shared" si="0"/>
        <v>8.7997325047723756</v>
      </c>
      <c r="X43" s="1">
        <f t="shared" si="1"/>
        <v>4.4897419412721584</v>
      </c>
      <c r="AF43" s="1"/>
    </row>
    <row r="44" spans="2:32" x14ac:dyDescent="0.25">
      <c r="B44" s="1">
        <v>45</v>
      </c>
      <c r="C44" s="1">
        <v>11.90185546875</v>
      </c>
      <c r="D44" s="1">
        <v>11.1999502182006</v>
      </c>
      <c r="E44" s="1">
        <v>15.9606924057006</v>
      </c>
      <c r="F44">
        <v>71.624748229980398</v>
      </c>
      <c r="G44" s="1">
        <v>11.1694326400756</v>
      </c>
      <c r="H44" s="1">
        <v>7.50732374191284</v>
      </c>
      <c r="I44" s="1">
        <v>22.4609355926513</v>
      </c>
      <c r="J44" s="1">
        <v>38.604732513427699</v>
      </c>
      <c r="K44" s="1">
        <v>11.5966796875</v>
      </c>
      <c r="L44" s="1">
        <v>9.26208400726318</v>
      </c>
      <c r="M44" s="1">
        <v>59.631343841552699</v>
      </c>
      <c r="N44" s="1">
        <v>41.107173919677699</v>
      </c>
      <c r="O44" s="1">
        <v>16.6931133270263</v>
      </c>
      <c r="P44" s="1">
        <v>19.0429668426513</v>
      </c>
      <c r="Q44" s="1">
        <v>36.987300872802699</v>
      </c>
      <c r="T44" s="1">
        <f>AVERAGE(C44:Q44)</f>
        <v>25.650022220611525</v>
      </c>
      <c r="U44" s="1">
        <f>COUNT(C44:Q44)</f>
        <v>15</v>
      </c>
      <c r="V44" s="1">
        <f>STDEV(C44:Q44)</f>
        <v>19.701963257348908</v>
      </c>
      <c r="W44" s="1">
        <f t="shared" si="0"/>
        <v>9.970385864671691</v>
      </c>
      <c r="X44" s="1">
        <f t="shared" si="1"/>
        <v>5.0870250388868499</v>
      </c>
      <c r="AF44" s="1"/>
    </row>
    <row r="45" spans="2:32" x14ac:dyDescent="0.25">
      <c r="B45" s="1">
        <v>50</v>
      </c>
      <c r="C45" s="1">
        <v>12.8173828125</v>
      </c>
      <c r="D45" s="1">
        <v>11.4746084213256</v>
      </c>
      <c r="E45" s="1">
        <v>22.4609355926513</v>
      </c>
      <c r="F45">
        <v>75.073234558105398</v>
      </c>
      <c r="G45" s="1">
        <v>9.85717678070068</v>
      </c>
      <c r="H45" s="1">
        <v>10.6506338119506</v>
      </c>
      <c r="I45" s="1">
        <v>21.9726543426513</v>
      </c>
      <c r="J45" s="1">
        <v>45.074459075927699</v>
      </c>
      <c r="K45" s="1">
        <v>17.39501953125</v>
      </c>
      <c r="L45" s="1">
        <v>18.9971904754638</v>
      </c>
      <c r="M45" s="1">
        <v>61.248775482177699</v>
      </c>
      <c r="N45" s="1">
        <v>41.290279388427699</v>
      </c>
      <c r="O45" s="1">
        <v>18.3410625457763</v>
      </c>
      <c r="P45" s="1">
        <v>17.9443340301513</v>
      </c>
      <c r="Q45" s="1">
        <v>39.428707122802699</v>
      </c>
      <c r="T45" s="1">
        <f>AVERAGE(C45:Q45)</f>
        <v>28.268430264790805</v>
      </c>
      <c r="U45" s="1">
        <f>COUNT(C45:Q45)</f>
        <v>15</v>
      </c>
      <c r="V45" s="1">
        <f>STDEV(C45:Q45)</f>
        <v>19.834627855386525</v>
      </c>
      <c r="W45" s="1">
        <f t="shared" si="0"/>
        <v>10.03752218077071</v>
      </c>
      <c r="X45" s="1">
        <f t="shared" si="1"/>
        <v>5.1212788908089166</v>
      </c>
      <c r="AF45" s="1"/>
    </row>
    <row r="46" spans="2:32" x14ac:dyDescent="0.25">
      <c r="B46" s="1">
        <v>55</v>
      </c>
      <c r="C46" s="1">
        <v>12.8173828125</v>
      </c>
      <c r="D46" s="1">
        <v>15.4418935775756</v>
      </c>
      <c r="E46" s="1">
        <v>17.1813945770263</v>
      </c>
      <c r="F46">
        <v>87.280265808105398</v>
      </c>
      <c r="G46" s="1">
        <v>13.3666982650756</v>
      </c>
      <c r="H46" s="1">
        <v>14.3432607650756</v>
      </c>
      <c r="I46" s="1">
        <v>20.7519512176513</v>
      </c>
      <c r="J46" s="1">
        <v>48.736568450927699</v>
      </c>
      <c r="K46" s="1">
        <v>17.547607421875</v>
      </c>
      <c r="L46" s="1">
        <v>19.6685771942138</v>
      </c>
      <c r="M46" s="1">
        <v>68.145744323730398</v>
      </c>
      <c r="N46" s="1">
        <v>50.445552825927699</v>
      </c>
      <c r="O46" s="1">
        <v>21.7285137176513</v>
      </c>
      <c r="P46" s="1">
        <v>24.1699199676513</v>
      </c>
      <c r="Q46" s="1">
        <v>46.874996185302699</v>
      </c>
      <c r="T46" s="1">
        <f>AVERAGE(C46:Q46)</f>
        <v>31.900021807352644</v>
      </c>
      <c r="U46" s="1">
        <f>COUNT(C46:Q46)</f>
        <v>15</v>
      </c>
      <c r="V46" s="1">
        <f>STDEV(C46:Q46)</f>
        <v>22.95780647800229</v>
      </c>
      <c r="W46" s="1">
        <f t="shared" si="0"/>
        <v>11.618039593427946</v>
      </c>
      <c r="X46" s="1">
        <f t="shared" si="1"/>
        <v>5.9276801436503748</v>
      </c>
      <c r="AF46" s="1"/>
    </row>
    <row r="47" spans="2:32" x14ac:dyDescent="0.25">
      <c r="B47" s="1">
        <v>60</v>
      </c>
      <c r="C47" s="1">
        <v>18.61572265625</v>
      </c>
      <c r="D47" s="1">
        <v>14.8315420150756</v>
      </c>
      <c r="E47" s="1">
        <v>18.5241680145263</v>
      </c>
      <c r="F47">
        <v>96.374504089355398</v>
      </c>
      <c r="G47" s="1">
        <v>10.8337392807006</v>
      </c>
      <c r="H47" s="1">
        <v>18.9514141082763</v>
      </c>
      <c r="I47" s="1">
        <v>25.9399394989013</v>
      </c>
      <c r="J47" s="1">
        <v>54.290767669677699</v>
      </c>
      <c r="K47" s="1">
        <v>24.10888671875</v>
      </c>
      <c r="L47" s="1">
        <v>15.4113759994506</v>
      </c>
      <c r="M47" s="1">
        <v>80.810539245605398</v>
      </c>
      <c r="N47" s="1">
        <v>56.823726654052699</v>
      </c>
      <c r="O47" s="1">
        <v>23.5595684051513</v>
      </c>
      <c r="P47" s="1">
        <v>22.0336894989013</v>
      </c>
      <c r="Q47" s="1">
        <v>52.673336029052699</v>
      </c>
      <c r="T47" s="1">
        <f>AVERAGE(C47:Q47)</f>
        <v>35.58552799224848</v>
      </c>
      <c r="U47" s="1">
        <f>COUNT(C47:Q47)</f>
        <v>15</v>
      </c>
      <c r="V47" s="1">
        <f>STDEV(C47:Q47)</f>
        <v>26.3122753089315</v>
      </c>
      <c r="W47" s="1">
        <f t="shared" si="0"/>
        <v>13.315603850274437</v>
      </c>
      <c r="X47" s="1">
        <f t="shared" si="1"/>
        <v>6.7938002714877541</v>
      </c>
      <c r="AF47" s="1"/>
    </row>
    <row r="48" spans="2:32" x14ac:dyDescent="0.25">
      <c r="B48" s="1">
        <v>65</v>
      </c>
      <c r="C48" s="1">
        <v>29.296875</v>
      </c>
      <c r="D48" s="1">
        <v>13.1835927963256</v>
      </c>
      <c r="E48" s="1">
        <v>22.6440410614013</v>
      </c>
      <c r="F48">
        <v>111.206047058105</v>
      </c>
      <c r="G48" s="1">
        <v>13.2141103744506</v>
      </c>
      <c r="H48" s="1">
        <v>15.5029287338256</v>
      </c>
      <c r="I48" s="1">
        <v>27.7709941864013</v>
      </c>
      <c r="J48" s="1">
        <v>42.968746185302699</v>
      </c>
      <c r="K48" s="1">
        <v>24.566650390625</v>
      </c>
      <c r="L48" s="1">
        <v>22.9186992645263</v>
      </c>
      <c r="M48" s="1">
        <v>81.115715026855398</v>
      </c>
      <c r="N48" s="1">
        <v>61.218257904052699</v>
      </c>
      <c r="O48" s="1">
        <v>16.9372539520263</v>
      </c>
      <c r="P48" s="1">
        <v>28.2897930145263</v>
      </c>
      <c r="Q48" s="1">
        <v>50.048824310302699</v>
      </c>
      <c r="T48" s="1">
        <f>AVERAGE(C48:Q48)</f>
        <v>37.392168617248451</v>
      </c>
      <c r="U48" s="1">
        <f>COUNT(C48:Q48)</f>
        <v>15</v>
      </c>
      <c r="V48" s="1">
        <f>STDEV(C48:Q48)</f>
        <v>28.055838913429056</v>
      </c>
      <c r="W48" s="1">
        <f t="shared" si="0"/>
        <v>14.197952562906115</v>
      </c>
      <c r="X48" s="1">
        <f t="shared" si="1"/>
        <v>7.2439864583725813</v>
      </c>
      <c r="AF48" s="1"/>
    </row>
    <row r="49" spans="2:32" x14ac:dyDescent="0.25">
      <c r="B49" s="1">
        <v>70</v>
      </c>
      <c r="C49" s="1">
        <v>28.6865234375</v>
      </c>
      <c r="D49" s="1">
        <v>20.6603984832763</v>
      </c>
      <c r="E49" s="1">
        <v>17.9443340301513</v>
      </c>
      <c r="F49">
        <v>110.19896697998</v>
      </c>
      <c r="G49" s="1">
        <v>13.3666982650756</v>
      </c>
      <c r="H49" s="1">
        <v>23.2849102020263</v>
      </c>
      <c r="I49" s="1">
        <v>34.729000091552699</v>
      </c>
      <c r="J49" s="1">
        <v>54.016109466552699</v>
      </c>
      <c r="K49" s="1">
        <v>27.008056640625</v>
      </c>
      <c r="L49" s="1">
        <v>24.0173320770263</v>
      </c>
      <c r="M49" s="1">
        <v>88.348381042480398</v>
      </c>
      <c r="N49" s="1">
        <v>59.326168060302699</v>
      </c>
      <c r="O49" s="1">
        <v>25.4211406707763</v>
      </c>
      <c r="P49" s="1">
        <v>32.501216888427699</v>
      </c>
      <c r="Q49" s="1">
        <v>59.997554779052699</v>
      </c>
      <c r="T49" s="1">
        <f>AVERAGE(C49:Q49)</f>
        <v>41.300452740987069</v>
      </c>
      <c r="U49" s="1">
        <f>COUNT(C49:Q49)</f>
        <v>15</v>
      </c>
      <c r="V49" s="1">
        <f>STDEV(C49:Q49)</f>
        <v>27.913049265575008</v>
      </c>
      <c r="W49" s="1">
        <f t="shared" si="0"/>
        <v>14.125692358783848</v>
      </c>
      <c r="X49" s="1">
        <f t="shared" si="1"/>
        <v>7.207118329829278</v>
      </c>
      <c r="AF49" s="1"/>
    </row>
    <row r="50" spans="2:32" x14ac:dyDescent="0.25">
      <c r="B50" s="1">
        <v>75</v>
      </c>
      <c r="C50" s="1">
        <v>37.53662109375</v>
      </c>
      <c r="D50" s="1">
        <v>20.7519512176513</v>
      </c>
      <c r="E50" s="1">
        <v>23.4680156707763</v>
      </c>
      <c r="F50">
        <v>125.610343933105</v>
      </c>
      <c r="G50" s="1">
        <v>19.1955547332763</v>
      </c>
      <c r="H50" s="1">
        <v>25.9704570770263</v>
      </c>
      <c r="I50" s="1">
        <v>35.400386810302699</v>
      </c>
      <c r="J50" s="1">
        <v>51.391597747802699</v>
      </c>
      <c r="K50" s="1">
        <v>33.87451171875</v>
      </c>
      <c r="L50" s="1">
        <v>27.9388408660888</v>
      </c>
      <c r="M50" s="1">
        <v>96.954338073730398</v>
      </c>
      <c r="N50" s="1">
        <v>70.983879089355398</v>
      </c>
      <c r="O50" s="1">
        <v>28.7170391082763</v>
      </c>
      <c r="P50" s="1">
        <v>29.6020488739013</v>
      </c>
      <c r="Q50" s="1">
        <v>66.711418151855398</v>
      </c>
      <c r="T50" s="1">
        <f>AVERAGE(C50:Q50)</f>
        <v>46.273800277709867</v>
      </c>
      <c r="U50" s="1">
        <f>COUNT(C50:Q50)</f>
        <v>15</v>
      </c>
      <c r="V50" s="1">
        <f>STDEV(C50:Q50)</f>
        <v>31.058557056553944</v>
      </c>
      <c r="W50" s="1">
        <f t="shared" si="0"/>
        <v>15.717509682100243</v>
      </c>
      <c r="X50" s="1">
        <f t="shared" si="1"/>
        <v>8.0192849491510856</v>
      </c>
      <c r="AF50" s="1"/>
    </row>
    <row r="51" spans="2:32" x14ac:dyDescent="0.25">
      <c r="B51" s="1">
        <v>80</v>
      </c>
      <c r="C51" s="1">
        <v>42.724609375</v>
      </c>
      <c r="D51" s="1">
        <v>21.7895488739013</v>
      </c>
      <c r="E51" s="1">
        <v>19.5312480926513</v>
      </c>
      <c r="F51">
        <v>144.71434020996</v>
      </c>
      <c r="G51" s="1">
        <v>18.4020977020263</v>
      </c>
      <c r="H51" s="1">
        <v>30.7617168426513</v>
      </c>
      <c r="I51" s="1">
        <v>42.968746185302699</v>
      </c>
      <c r="J51" s="1">
        <v>47.851558685302699</v>
      </c>
      <c r="K51" s="1">
        <v>33.721923828125</v>
      </c>
      <c r="L51" s="1">
        <v>27.0385723114013</v>
      </c>
      <c r="M51" s="1">
        <v>102.539054870605</v>
      </c>
      <c r="N51" s="1">
        <v>72.570793151855398</v>
      </c>
      <c r="O51" s="1">
        <v>27.6794414520263</v>
      </c>
      <c r="P51" s="1">
        <v>30.3039531707763</v>
      </c>
      <c r="Q51" s="1">
        <v>75.256340026855398</v>
      </c>
      <c r="T51" s="1">
        <f>AVERAGE(C51:Q51)</f>
        <v>49.190262985229339</v>
      </c>
      <c r="U51" s="1">
        <f>COUNT(C51:Q51)</f>
        <v>15</v>
      </c>
      <c r="V51" s="1">
        <f>STDEV(C51:Q51)</f>
        <v>35.603661885956008</v>
      </c>
      <c r="W51" s="1">
        <f t="shared" si="0"/>
        <v>18.017607817123316</v>
      </c>
      <c r="X51" s="1">
        <f t="shared" si="1"/>
        <v>9.1928259698871582</v>
      </c>
      <c r="AF51" s="1"/>
    </row>
    <row r="52" spans="2:32" x14ac:dyDescent="0.25">
      <c r="B52" s="1">
        <v>85</v>
      </c>
      <c r="C52" s="1">
        <v>48.52294921875</v>
      </c>
      <c r="D52" s="1">
        <v>20.1415996551513</v>
      </c>
      <c r="E52" s="1">
        <v>25.6347637176513</v>
      </c>
      <c r="F52">
        <v>143.49363708496</v>
      </c>
      <c r="G52" s="1">
        <v>18.7072734832763</v>
      </c>
      <c r="H52" s="1">
        <v>33.782955169677699</v>
      </c>
      <c r="I52" s="1">
        <v>38.757320404052699</v>
      </c>
      <c r="J52" s="1">
        <v>59.265132904052699</v>
      </c>
      <c r="K52" s="1">
        <v>37.841796875</v>
      </c>
      <c r="L52" s="1">
        <v>36.972042083740199</v>
      </c>
      <c r="M52" s="1">
        <v>108.12377166748</v>
      </c>
      <c r="N52" s="1">
        <v>81.451408386230398</v>
      </c>
      <c r="O52" s="1">
        <v>29.1442852020263</v>
      </c>
      <c r="P52" s="1">
        <v>31.1279277801513</v>
      </c>
      <c r="Q52" s="1">
        <v>73.059074401855398</v>
      </c>
      <c r="T52" s="1">
        <f>AVERAGE(C52:Q52)</f>
        <v>52.401729202270353</v>
      </c>
      <c r="U52" s="1">
        <f>COUNT(C52:Q52)</f>
        <v>15</v>
      </c>
      <c r="V52" s="1">
        <f>STDEV(C52:Q52)</f>
        <v>35.460565925129451</v>
      </c>
      <c r="W52" s="1">
        <f t="shared" si="0"/>
        <v>17.945192600097442</v>
      </c>
      <c r="X52" s="1">
        <f t="shared" si="1"/>
        <v>9.1558787516744378</v>
      </c>
      <c r="AF52" s="1"/>
    </row>
    <row r="53" spans="2:32" x14ac:dyDescent="0.25">
      <c r="B53" s="1">
        <v>90</v>
      </c>
      <c r="C53" s="1">
        <v>53.40576171875</v>
      </c>
      <c r="D53" s="1">
        <v>24.1699199676513</v>
      </c>
      <c r="E53" s="1">
        <v>24.7802715301513</v>
      </c>
      <c r="F53">
        <v>165.16111755371</v>
      </c>
      <c r="G53" s="1">
        <v>21.7895488739013</v>
      </c>
      <c r="H53" s="1">
        <v>34.606929779052699</v>
      </c>
      <c r="I53" s="1">
        <v>44.189449310302699</v>
      </c>
      <c r="J53" s="1">
        <v>57.739253997802699</v>
      </c>
      <c r="K53" s="1">
        <v>35.858154296875</v>
      </c>
      <c r="L53" s="1">
        <v>40.130611419677699</v>
      </c>
      <c r="M53" s="1">
        <v>109.58861541748</v>
      </c>
      <c r="N53" s="1">
        <v>93.994132995605398</v>
      </c>
      <c r="O53" s="1">
        <v>33.752437591552699</v>
      </c>
      <c r="P53" s="1">
        <v>39.367671966552699</v>
      </c>
      <c r="Q53" s="1">
        <v>84.655754089355398</v>
      </c>
      <c r="T53" s="1">
        <f>AVERAGE(C53:Q53)</f>
        <v>57.545975367228053</v>
      </c>
      <c r="U53" s="1">
        <f>COUNT(C53:Q53)</f>
        <v>15</v>
      </c>
      <c r="V53" s="1">
        <f>STDEV(C53:Q53)</f>
        <v>39.830850328728928</v>
      </c>
      <c r="W53" s="1">
        <f t="shared" si="0"/>
        <v>20.156821018701379</v>
      </c>
      <c r="X53" s="1">
        <f t="shared" si="1"/>
        <v>10.284281332563157</v>
      </c>
      <c r="AF53" s="1"/>
    </row>
    <row r="54" spans="2:32" x14ac:dyDescent="0.25">
      <c r="B54" s="1">
        <v>95</v>
      </c>
      <c r="C54" s="1">
        <v>56.45751953125</v>
      </c>
      <c r="D54" s="1">
        <v>28.2287578582763</v>
      </c>
      <c r="E54" s="1">
        <v>26.7028789520263</v>
      </c>
      <c r="F54">
        <v>173.27879333496</v>
      </c>
      <c r="G54" s="1">
        <v>23.7731914520263</v>
      </c>
      <c r="H54" s="1">
        <v>38.848873138427699</v>
      </c>
      <c r="I54" s="1">
        <v>43.273921966552699</v>
      </c>
      <c r="J54" s="1">
        <v>56.610103607177699</v>
      </c>
      <c r="K54" s="1">
        <v>45.013427734375</v>
      </c>
      <c r="L54" s="1">
        <v>52.536006927490199</v>
      </c>
      <c r="M54" s="1">
        <v>123.413078308105</v>
      </c>
      <c r="N54" s="1">
        <v>96.801750183105398</v>
      </c>
      <c r="O54" s="1">
        <v>35.644527435302699</v>
      </c>
      <c r="P54" s="1">
        <v>41.168209075927699</v>
      </c>
      <c r="Q54" s="1">
        <v>86.303703308105398</v>
      </c>
      <c r="T54" s="1">
        <f>AVERAGE(C54:Q54)</f>
        <v>61.870316187540553</v>
      </c>
      <c r="U54" s="1">
        <f>COUNT(C54:Q54)</f>
        <v>15</v>
      </c>
      <c r="V54" s="1">
        <f>STDEV(C54:Q54)</f>
        <v>41.624927295427831</v>
      </c>
      <c r="W54" s="1">
        <f t="shared" si="0"/>
        <v>21.064732549915689</v>
      </c>
      <c r="X54" s="1">
        <f t="shared" si="1"/>
        <v>10.747510013485767</v>
      </c>
      <c r="AF54" s="1"/>
    </row>
    <row r="55" spans="2:32" x14ac:dyDescent="0.25">
      <c r="B55" s="1">
        <v>100</v>
      </c>
      <c r="C55" s="1">
        <v>64.697265625</v>
      </c>
      <c r="D55" s="1">
        <v>27.7709941864013</v>
      </c>
      <c r="E55" s="1">
        <v>39.245601654052699</v>
      </c>
      <c r="F55">
        <v>201.080307006835</v>
      </c>
      <c r="G55" s="1">
        <v>25.1770000457763</v>
      </c>
      <c r="H55" s="1">
        <v>39.459224700927699</v>
      </c>
      <c r="I55" s="1">
        <v>51.879878997802699</v>
      </c>
      <c r="J55" s="1">
        <v>65.368644714355398</v>
      </c>
      <c r="K55" s="1">
        <v>40.740966796875</v>
      </c>
      <c r="L55" s="1">
        <v>50.964351654052699</v>
      </c>
      <c r="M55" s="1">
        <v>124.267570495605</v>
      </c>
      <c r="N55" s="1">
        <v>98.449699401855398</v>
      </c>
      <c r="O55" s="1">
        <v>38.452144622802699</v>
      </c>
      <c r="P55" s="1">
        <v>42.419429779052699</v>
      </c>
      <c r="Q55" s="1">
        <v>89.172355651855398</v>
      </c>
      <c r="T55" s="1">
        <f>AVERAGE(C55:Q55)</f>
        <v>66.609695688883335</v>
      </c>
      <c r="U55" s="1">
        <f>COUNT(C55:Q55)</f>
        <v>15</v>
      </c>
      <c r="V55" s="1">
        <f>STDEV(C55:Q55)</f>
        <v>46.410312649909791</v>
      </c>
      <c r="W55" s="1">
        <f t="shared" si="0"/>
        <v>23.486427173548545</v>
      </c>
      <c r="X55" s="1">
        <f t="shared" si="1"/>
        <v>11.983091199025335</v>
      </c>
      <c r="AF55" s="1"/>
    </row>
    <row r="56" spans="2:32" x14ac:dyDescent="0.25">
      <c r="B56" s="1">
        <v>105</v>
      </c>
      <c r="C56" s="1">
        <v>75.37841796875</v>
      </c>
      <c r="D56" s="1">
        <v>26.9165019989013</v>
      </c>
      <c r="E56" s="1">
        <v>36.560054779052699</v>
      </c>
      <c r="F56">
        <v>200.25633239746</v>
      </c>
      <c r="G56" s="1">
        <v>32.775875091552699</v>
      </c>
      <c r="H56" s="1">
        <v>46.966548919677699</v>
      </c>
      <c r="I56" s="1">
        <v>54.077144622802699</v>
      </c>
      <c r="J56" s="1">
        <v>79.589836120605398</v>
      </c>
      <c r="K56" s="1">
        <v>48.52294921875</v>
      </c>
      <c r="L56" s="1">
        <v>55.084224700927699</v>
      </c>
      <c r="M56" s="1">
        <v>145.44676208496</v>
      </c>
      <c r="N56" s="1">
        <v>130.157455444335</v>
      </c>
      <c r="O56" s="1">
        <v>45.257564544677699</v>
      </c>
      <c r="P56" s="1">
        <v>43.579097747802699</v>
      </c>
      <c r="Q56" s="1">
        <v>100.219718933105</v>
      </c>
      <c r="T56" s="1">
        <f>AVERAGE(C56:Q56)</f>
        <v>74.71923230489071</v>
      </c>
      <c r="U56" s="1">
        <f>COUNT(C56:Q56)</f>
        <v>15</v>
      </c>
      <c r="V56" s="1">
        <f>STDEV(C56:Q56)</f>
        <v>49.364553929244316</v>
      </c>
      <c r="W56" s="1">
        <f t="shared" si="0"/>
        <v>24.981452065614555</v>
      </c>
      <c r="X56" s="1">
        <f t="shared" si="1"/>
        <v>12.745873017394743</v>
      </c>
      <c r="AF56" s="1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B013-BB8E-41E6-AF49-424919FA0742}">
  <dimension ref="B1:AJ56"/>
  <sheetViews>
    <sheetView topLeftCell="I1" workbookViewId="0">
      <selection activeCell="P26" sqref="P26"/>
    </sheetView>
  </sheetViews>
  <sheetFormatPr baseColWidth="10" defaultRowHeight="15" x14ac:dyDescent="0.25"/>
  <cols>
    <col min="1" max="1" width="11.42578125" style="1"/>
    <col min="2" max="3" width="11.85546875" style="1" customWidth="1"/>
    <col min="4" max="5" width="11.42578125" style="1"/>
    <col min="6" max="6" width="11.42578125" style="5"/>
    <col min="7" max="17" width="11.42578125" style="1"/>
    <col min="18" max="18" width="1.5703125" customWidth="1"/>
    <col min="19" max="19" width="1.28515625" style="1" customWidth="1"/>
    <col min="20" max="20" width="11.42578125" style="1"/>
    <col min="21" max="21" width="6.85546875" style="1" customWidth="1"/>
    <col min="22" max="25" width="11.42578125" style="1"/>
    <col min="26" max="27" width="11.85546875" style="1" customWidth="1"/>
    <col min="28" max="31" width="11.42578125" style="1"/>
    <col min="32" max="32" width="11.42578125" style="4"/>
    <col min="33" max="35" width="11.42578125" style="1"/>
    <col min="37" max="44" width="11.42578125" style="1"/>
    <col min="45" max="45" width="1.28515625" style="1" customWidth="1"/>
    <col min="46" max="16384" width="11.42578125" style="1"/>
  </cols>
  <sheetData>
    <row r="1" spans="2:32" x14ac:dyDescent="0.25">
      <c r="Z1" s="2"/>
    </row>
    <row r="2" spans="2:32" x14ac:dyDescent="0.25">
      <c r="B2" s="2" t="s">
        <v>11</v>
      </c>
      <c r="C2" s="1">
        <v>32.5</v>
      </c>
      <c r="D2" s="1">
        <v>33.700000000000003</v>
      </c>
      <c r="E2" s="1">
        <v>20.7</v>
      </c>
      <c r="F2" s="5">
        <v>44.7</v>
      </c>
      <c r="G2" s="1">
        <v>27.6</v>
      </c>
      <c r="H2" s="1">
        <v>29.7</v>
      </c>
      <c r="I2" s="1">
        <v>11.7</v>
      </c>
      <c r="J2" s="1">
        <v>45.3</v>
      </c>
      <c r="K2" s="1">
        <v>20.9</v>
      </c>
      <c r="L2" s="1">
        <v>24.4</v>
      </c>
      <c r="M2" s="1">
        <v>51</v>
      </c>
      <c r="N2" s="1">
        <v>24.6</v>
      </c>
      <c r="O2" s="1">
        <v>16</v>
      </c>
      <c r="P2" s="1">
        <v>14.8</v>
      </c>
      <c r="Q2" s="1">
        <v>16.8</v>
      </c>
    </row>
    <row r="3" spans="2:32" s="2" customFormat="1" ht="17.25" customHeight="1" x14ac:dyDescent="0.25">
      <c r="B3" s="2" t="s">
        <v>25</v>
      </c>
      <c r="C3" s="2" t="s">
        <v>1</v>
      </c>
      <c r="D3" s="2" t="s">
        <v>2</v>
      </c>
      <c r="E3" s="2" t="s">
        <v>3</v>
      </c>
      <c r="F3" s="6" t="s">
        <v>4</v>
      </c>
      <c r="G3" s="2" t="s">
        <v>5</v>
      </c>
      <c r="H3" s="2" t="s">
        <v>6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21</v>
      </c>
      <c r="AF3" s="3"/>
    </row>
    <row r="4" spans="2:32" s="2" customFormat="1" ht="17.25" customHeight="1" x14ac:dyDescent="0.25">
      <c r="B4" s="2" t="s">
        <v>23</v>
      </c>
      <c r="C4" s="2" t="s">
        <v>24</v>
      </c>
      <c r="D4" s="2" t="s">
        <v>24</v>
      </c>
      <c r="E4" s="2" t="s">
        <v>24</v>
      </c>
      <c r="F4" s="2" t="s">
        <v>24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24</v>
      </c>
      <c r="L4" s="2" t="s">
        <v>24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  <c r="AF4" s="3"/>
    </row>
    <row r="5" spans="2:32" x14ac:dyDescent="0.25">
      <c r="B5" s="1">
        <v>-150</v>
      </c>
      <c r="C5" s="1">
        <v>-502.62451171875</v>
      </c>
      <c r="D5" s="1">
        <v>-356.59786987304602</v>
      </c>
      <c r="E5" s="1">
        <v>-392.15084838867102</v>
      </c>
      <c r="F5" s="5">
        <v>-531.55511474609295</v>
      </c>
      <c r="G5" s="1">
        <v>-410.36984252929602</v>
      </c>
      <c r="H5" s="1">
        <v>-299.25534057617102</v>
      </c>
      <c r="I5" s="1">
        <v>-952.33148193359295</v>
      </c>
      <c r="J5" s="1">
        <v>-522.30828857421795</v>
      </c>
      <c r="K5" s="1">
        <v>-357.666015625</v>
      </c>
      <c r="L5" s="1">
        <v>-464.20285034179602</v>
      </c>
      <c r="M5" s="1">
        <v>-990.08172607421795</v>
      </c>
      <c r="N5" s="1">
        <v>-764.34320068359295</v>
      </c>
      <c r="O5" s="1">
        <v>-334.89987182617102</v>
      </c>
      <c r="P5" s="1">
        <v>-546.47821044921795</v>
      </c>
      <c r="Q5" s="1">
        <v>-1585.14392089843</v>
      </c>
      <c r="T5" s="1">
        <f>AVERAGE(C5:Q5)</f>
        <v>-600.66727294921759</v>
      </c>
      <c r="U5" s="1">
        <f>COUNT(C5:Q5)</f>
        <v>15</v>
      </c>
      <c r="V5" s="1">
        <f>STDEV(C5:Q5)</f>
        <v>345.70596189511269</v>
      </c>
      <c r="W5" s="1">
        <f>CONFIDENCE(0.05,V5,U5)</f>
        <v>174.94814048676514</v>
      </c>
      <c r="X5" s="1">
        <f>V5/SQRT(U5)</f>
        <v>89.260895540292481</v>
      </c>
    </row>
    <row r="6" spans="2:32" x14ac:dyDescent="0.25">
      <c r="B6" s="1">
        <v>-145</v>
      </c>
      <c r="C6" s="1">
        <v>-428.77197265625</v>
      </c>
      <c r="D6" s="1">
        <v>-297.91256713867102</v>
      </c>
      <c r="E6" s="1">
        <v>-344.78756713867102</v>
      </c>
      <c r="F6" s="5">
        <v>-477.99679565429602</v>
      </c>
      <c r="G6" s="1">
        <v>-353.88180541992102</v>
      </c>
      <c r="H6" s="1">
        <v>-255.18797302246</v>
      </c>
      <c r="I6" s="1">
        <v>-812.98822021484295</v>
      </c>
      <c r="J6" s="1">
        <v>-455.01705932617102</v>
      </c>
      <c r="K6" s="1">
        <v>-302.1240234375</v>
      </c>
      <c r="L6" s="1">
        <v>-407.88265991210898</v>
      </c>
      <c r="M6" s="1">
        <v>-852.14227294921795</v>
      </c>
      <c r="N6" s="1">
        <v>-658.11151123046795</v>
      </c>
      <c r="O6" s="1">
        <v>-295.16598510742102</v>
      </c>
      <c r="P6" s="1">
        <v>-461.18161010742102</v>
      </c>
      <c r="Q6" s="1">
        <v>-1363.40319824218</v>
      </c>
      <c r="T6" s="1">
        <f>AVERAGE(C6:Q6)</f>
        <v>-517.77034810383998</v>
      </c>
      <c r="U6" s="1">
        <f>COUNT(C6:Q6)</f>
        <v>15</v>
      </c>
      <c r="V6" s="1">
        <f>STDEV(C6:Q6)</f>
        <v>296.71925530200383</v>
      </c>
      <c r="W6" s="1">
        <f t="shared" ref="W6:W56" si="0">CONFIDENCE(0.05,V6,U6)</f>
        <v>150.15790204235171</v>
      </c>
      <c r="X6" s="1">
        <f t="shared" ref="X6:X56" si="1">V6/SQRT(U6)</f>
        <v>76.612582285581837</v>
      </c>
    </row>
    <row r="7" spans="2:32" x14ac:dyDescent="0.25">
      <c r="B7" s="1">
        <v>-140</v>
      </c>
      <c r="C7" s="1">
        <v>-368.65234375</v>
      </c>
      <c r="D7" s="1">
        <v>-250.67137145996</v>
      </c>
      <c r="E7" s="1">
        <v>-295.04391479492102</v>
      </c>
      <c r="F7" s="5">
        <v>-403.28976440429602</v>
      </c>
      <c r="G7" s="1">
        <v>-296.44772338867102</v>
      </c>
      <c r="H7" s="1">
        <v>-214.202865600585</v>
      </c>
      <c r="I7" s="1">
        <v>-687.37786865234295</v>
      </c>
      <c r="J7" s="1">
        <v>-383.97213745117102</v>
      </c>
      <c r="K7" s="1">
        <v>-261.383056640625</v>
      </c>
      <c r="L7" s="1">
        <v>-339.43173217773398</v>
      </c>
      <c r="M7" s="1">
        <v>-777.89300537109295</v>
      </c>
      <c r="N7" s="1">
        <v>-561.18768310546795</v>
      </c>
      <c r="O7" s="1">
        <v>-260.89474487304602</v>
      </c>
      <c r="P7" s="1">
        <v>-382.47677612304602</v>
      </c>
      <c r="Q7" s="1">
        <v>-1160.03405761718</v>
      </c>
      <c r="T7" s="1">
        <f>AVERAGE(C7:Q7)</f>
        <v>-442.86393636067595</v>
      </c>
      <c r="U7" s="1">
        <f>COUNT(C7:Q7)</f>
        <v>15</v>
      </c>
      <c r="V7" s="1">
        <f>STDEV(C7:Q7)</f>
        <v>256.87851650641642</v>
      </c>
      <c r="W7" s="1">
        <f t="shared" si="0"/>
        <v>129.99607686092293</v>
      </c>
      <c r="X7" s="1">
        <f t="shared" si="1"/>
        <v>66.325747761854515</v>
      </c>
    </row>
    <row r="8" spans="2:32" x14ac:dyDescent="0.25">
      <c r="B8" s="1">
        <v>-135</v>
      </c>
      <c r="C8" s="1">
        <v>-313.1103515625</v>
      </c>
      <c r="D8" s="1">
        <v>-208.648666381835</v>
      </c>
      <c r="E8" s="1">
        <v>-249.81687927246</v>
      </c>
      <c r="F8" s="5">
        <v>-354.82785034179602</v>
      </c>
      <c r="G8" s="1">
        <v>-254.45555114746</v>
      </c>
      <c r="H8" s="1">
        <v>-182.769760131835</v>
      </c>
      <c r="I8" s="1">
        <v>-584.16741943359295</v>
      </c>
      <c r="J8" s="1">
        <v>-326.78219604492102</v>
      </c>
      <c r="K8" s="1">
        <v>-218.048095703125</v>
      </c>
      <c r="L8" s="1">
        <v>-292.51095581054602</v>
      </c>
      <c r="M8" s="1">
        <v>-629.60809326171795</v>
      </c>
      <c r="N8" s="1">
        <v>-481.44528198242102</v>
      </c>
      <c r="O8" s="1">
        <v>-226.531967163085</v>
      </c>
      <c r="P8" s="1">
        <v>-323.97457885742102</v>
      </c>
      <c r="Q8" s="1">
        <v>-992.18743896484295</v>
      </c>
      <c r="T8" s="1">
        <f>AVERAGE(C8:Q8)</f>
        <v>-375.92567240397057</v>
      </c>
      <c r="U8" s="1">
        <f>COUNT(C8:Q8)</f>
        <v>15</v>
      </c>
      <c r="V8" s="1">
        <f>STDEV(C8:Q8)</f>
        <v>216.84231818692137</v>
      </c>
      <c r="W8" s="1">
        <f t="shared" si="0"/>
        <v>109.73533733025755</v>
      </c>
      <c r="X8" s="1">
        <f t="shared" si="1"/>
        <v>55.988445806063744</v>
      </c>
    </row>
    <row r="9" spans="2:32" x14ac:dyDescent="0.25">
      <c r="B9" s="1">
        <v>-130</v>
      </c>
      <c r="C9" s="1">
        <v>-267.63916015625</v>
      </c>
      <c r="D9" s="1">
        <v>-180.72508239746</v>
      </c>
      <c r="E9" s="1">
        <v>-212.21922302246</v>
      </c>
      <c r="F9" s="5">
        <v>-334.13693237304602</v>
      </c>
      <c r="G9" s="1">
        <v>-220.09275817871</v>
      </c>
      <c r="H9" s="1">
        <v>-159.088119506835</v>
      </c>
      <c r="I9" s="1">
        <v>-501.15963745117102</v>
      </c>
      <c r="J9" s="1">
        <v>-268.61569213867102</v>
      </c>
      <c r="K9" s="1">
        <v>-184.63134765625</v>
      </c>
      <c r="L9" s="1">
        <v>-249.37437438964801</v>
      </c>
      <c r="M9" s="1">
        <v>-528.86956787109295</v>
      </c>
      <c r="N9" s="1">
        <v>-404.41891479492102</v>
      </c>
      <c r="O9" s="1">
        <v>-189.57518005371</v>
      </c>
      <c r="P9" s="1">
        <v>-277.19113159179602</v>
      </c>
      <c r="Q9" s="1">
        <v>-850.09759521484295</v>
      </c>
      <c r="T9" s="1">
        <f>AVERAGE(C9:Q9)</f>
        <v>-321.85564778645761</v>
      </c>
      <c r="U9" s="1">
        <f>COUNT(C9:Q9)</f>
        <v>15</v>
      </c>
      <c r="V9" s="1">
        <f>STDEV(C9:Q9)</f>
        <v>184.99994267094459</v>
      </c>
      <c r="W9" s="1">
        <f t="shared" si="0"/>
        <v>93.621168067270958</v>
      </c>
      <c r="X9" s="1">
        <f t="shared" si="1"/>
        <v>47.766779800926351</v>
      </c>
    </row>
    <row r="10" spans="2:32" x14ac:dyDescent="0.25">
      <c r="B10" s="1">
        <v>-125</v>
      </c>
      <c r="C10" s="1">
        <v>-225.2197265625</v>
      </c>
      <c r="D10" s="1">
        <v>-150.543197631835</v>
      </c>
      <c r="E10" s="1">
        <v>-180.90818786621</v>
      </c>
      <c r="F10" s="5">
        <v>-300.10983276367102</v>
      </c>
      <c r="G10" s="1">
        <v>-185.516342163085</v>
      </c>
      <c r="H10" s="1">
        <v>-131.22557067871</v>
      </c>
      <c r="I10" s="1">
        <v>-426.75778198242102</v>
      </c>
      <c r="J10" s="1">
        <v>-226.531967163085</v>
      </c>
      <c r="K10" s="1">
        <v>-154.11376953125</v>
      </c>
      <c r="L10" s="1">
        <v>-211.73094177246</v>
      </c>
      <c r="M10" s="1">
        <v>-454.34567260742102</v>
      </c>
      <c r="N10" s="1">
        <v>-346.46603393554602</v>
      </c>
      <c r="O10" s="1">
        <v>-166.38182067871</v>
      </c>
      <c r="P10" s="1">
        <v>-225.128158569335</v>
      </c>
      <c r="Q10" s="1">
        <v>-719.23822021484295</v>
      </c>
      <c r="T10" s="1">
        <f>AVERAGE(C10:Q10)</f>
        <v>-273.61448160807214</v>
      </c>
      <c r="U10" s="1">
        <f>COUNT(C10:Q10)</f>
        <v>15</v>
      </c>
      <c r="V10" s="1">
        <f>STDEV(C10:Q10)</f>
        <v>157.88828776808421</v>
      </c>
      <c r="W10" s="1">
        <f t="shared" si="0"/>
        <v>79.901029760216304</v>
      </c>
      <c r="X10" s="1">
        <f t="shared" si="1"/>
        <v>40.766580605799625</v>
      </c>
    </row>
    <row r="11" spans="2:32" x14ac:dyDescent="0.25">
      <c r="B11" s="1">
        <v>-120</v>
      </c>
      <c r="C11" s="1">
        <v>-187.68310546875</v>
      </c>
      <c r="D11" s="1">
        <v>-125.488273620605</v>
      </c>
      <c r="E11" s="1">
        <v>-155.33445739746</v>
      </c>
      <c r="F11" s="5">
        <v>-259.42990112304602</v>
      </c>
      <c r="G11" s="1">
        <v>-157.40965270996</v>
      </c>
      <c r="H11" s="1">
        <v>-118.01146697998</v>
      </c>
      <c r="I11" s="1">
        <v>-366.27194213867102</v>
      </c>
      <c r="J11" s="1">
        <v>-197.418197631835</v>
      </c>
      <c r="K11" s="1">
        <v>-126.495361328125</v>
      </c>
      <c r="L11" s="1">
        <v>-180.09947204589801</v>
      </c>
      <c r="M11" s="1">
        <v>-400.48214721679602</v>
      </c>
      <c r="N11" s="1">
        <v>-290.16110229492102</v>
      </c>
      <c r="O11" s="1">
        <v>-145.538314819335</v>
      </c>
      <c r="P11" s="1">
        <v>-196.41111755371</v>
      </c>
      <c r="Q11" s="1">
        <v>-608.64251708984295</v>
      </c>
      <c r="T11" s="1">
        <f>AVERAGE(C11:Q11)</f>
        <v>-234.32513529459567</v>
      </c>
      <c r="U11" s="1">
        <f>COUNT(C11:Q11)</f>
        <v>15</v>
      </c>
      <c r="V11" s="1">
        <f>STDEV(C11:Q11)</f>
        <v>134.65172688004569</v>
      </c>
      <c r="W11" s="1">
        <f t="shared" si="0"/>
        <v>68.141923563768287</v>
      </c>
      <c r="X11" s="1">
        <f t="shared" si="1"/>
        <v>34.766926382965764</v>
      </c>
    </row>
    <row r="12" spans="2:32" x14ac:dyDescent="0.25">
      <c r="B12" s="1">
        <v>-115</v>
      </c>
      <c r="C12" s="1">
        <v>-156.8603515625</v>
      </c>
      <c r="D12" s="1">
        <v>-110.19896697998</v>
      </c>
      <c r="E12" s="1">
        <v>-135.55906677246</v>
      </c>
      <c r="F12" s="5">
        <v>-230.22459411621</v>
      </c>
      <c r="G12" s="1">
        <v>-135.92527770996</v>
      </c>
      <c r="H12" s="1">
        <v>-93.200675964355398</v>
      </c>
      <c r="I12" s="1">
        <v>-308.83786010742102</v>
      </c>
      <c r="J12" s="1">
        <v>-166.961654663085</v>
      </c>
      <c r="K12" s="1">
        <v>-109.55810546875</v>
      </c>
      <c r="L12" s="1">
        <v>-156.06687927246</v>
      </c>
      <c r="M12" s="1">
        <v>-325.37838745117102</v>
      </c>
      <c r="N12" s="1">
        <v>-243.22508239746</v>
      </c>
      <c r="O12" s="1">
        <v>-126.037590026855</v>
      </c>
      <c r="P12" s="1">
        <v>-157.134994506835</v>
      </c>
      <c r="Q12" s="1">
        <v>-515.19769287109295</v>
      </c>
      <c r="T12" s="1">
        <f>AVERAGE(C12:Q12)</f>
        <v>-198.0244786580397</v>
      </c>
      <c r="U12" s="1">
        <f>COUNT(C12:Q12)</f>
        <v>15</v>
      </c>
      <c r="V12" s="1">
        <f>STDEV(C12:Q12)</f>
        <v>112.67436891607537</v>
      </c>
      <c r="W12" s="1">
        <f t="shared" si="0"/>
        <v>57.020050259844346</v>
      </c>
      <c r="X12" s="1">
        <f t="shared" si="1"/>
        <v>29.092396957092703</v>
      </c>
    </row>
    <row r="13" spans="2:32" x14ac:dyDescent="0.25">
      <c r="B13" s="1">
        <v>-110</v>
      </c>
      <c r="C13" s="1">
        <v>-130.0048828125</v>
      </c>
      <c r="D13" s="1">
        <v>-91.796867370605398</v>
      </c>
      <c r="E13" s="1">
        <v>-115.112297058105</v>
      </c>
      <c r="F13" s="5">
        <v>-201.751693725585</v>
      </c>
      <c r="G13" s="1">
        <v>-117.95043182373</v>
      </c>
      <c r="H13" s="1">
        <v>-85.266105651855398</v>
      </c>
      <c r="I13" s="1">
        <v>-266.17428588867102</v>
      </c>
      <c r="J13" s="1">
        <v>-145.843490600585</v>
      </c>
      <c r="K13" s="1">
        <v>-95.062255859375</v>
      </c>
      <c r="L13" s="1">
        <v>-128.09751892089801</v>
      </c>
      <c r="M13" s="1">
        <v>-283.90499877929602</v>
      </c>
      <c r="N13" s="1">
        <v>-206.695541381835</v>
      </c>
      <c r="O13" s="1">
        <v>-102.69164276123</v>
      </c>
      <c r="P13" s="1">
        <v>-135.833724975585</v>
      </c>
      <c r="Q13" s="1">
        <v>-433.47164916992102</v>
      </c>
      <c r="T13" s="1">
        <f>AVERAGE(C13:Q13)</f>
        <v>-169.31049245198511</v>
      </c>
      <c r="U13" s="1">
        <f>COUNT(C13:Q13)</f>
        <v>15</v>
      </c>
      <c r="V13" s="1">
        <f>STDEV(C13:Q13)</f>
        <v>95.714796879368279</v>
      </c>
      <c r="W13" s="1">
        <f t="shared" si="0"/>
        <v>48.437480335367752</v>
      </c>
      <c r="X13" s="1">
        <f t="shared" si="1"/>
        <v>24.713454286627933</v>
      </c>
    </row>
    <row r="14" spans="2:32" x14ac:dyDescent="0.25">
      <c r="B14" s="1">
        <v>-105</v>
      </c>
      <c r="C14" s="1">
        <v>-113.22021484375</v>
      </c>
      <c r="D14" s="1">
        <v>-75.805656433105398</v>
      </c>
      <c r="E14" s="1">
        <v>-101.684562683105</v>
      </c>
      <c r="F14" s="5">
        <v>-185.882553100585</v>
      </c>
      <c r="G14" s="1">
        <v>-98.785392761230398</v>
      </c>
      <c r="H14" s="1">
        <v>-70.770256042480398</v>
      </c>
      <c r="I14" s="1">
        <v>-230.65184020996</v>
      </c>
      <c r="J14" s="1">
        <v>-120.94115447998</v>
      </c>
      <c r="K14" s="1">
        <v>-82.09228515625</v>
      </c>
      <c r="L14" s="1">
        <v>-108.444206237792</v>
      </c>
      <c r="M14" s="1">
        <v>-243.743881225585</v>
      </c>
      <c r="N14" s="1">
        <v>-173.82810974121</v>
      </c>
      <c r="O14" s="1">
        <v>-87.280265808105398</v>
      </c>
      <c r="P14" s="1">
        <v>-109.252922058105</v>
      </c>
      <c r="Q14" s="1">
        <v>-373.47409057617102</v>
      </c>
      <c r="T14" s="1">
        <f>AVERAGE(C14:Q14)</f>
        <v>-145.05715942382764</v>
      </c>
      <c r="U14" s="1">
        <f>COUNT(C14:Q14)</f>
        <v>15</v>
      </c>
      <c r="V14" s="1">
        <f>STDEV(C14:Q14)</f>
        <v>83.491332211330644</v>
      </c>
      <c r="W14" s="1">
        <f t="shared" si="0"/>
        <v>42.251667391164972</v>
      </c>
      <c r="X14" s="1">
        <f t="shared" si="1"/>
        <v>21.557369280476962</v>
      </c>
    </row>
    <row r="15" spans="2:32" x14ac:dyDescent="0.25">
      <c r="B15" s="1">
        <v>-100</v>
      </c>
      <c r="C15" s="1">
        <v>-94.29931640625</v>
      </c>
      <c r="D15" s="1">
        <v>-64.605705261230398</v>
      </c>
      <c r="E15" s="1">
        <v>-81.878654479980398</v>
      </c>
      <c r="F15" s="5">
        <v>-153.594955444335</v>
      </c>
      <c r="G15" s="1">
        <v>-84.625236511230398</v>
      </c>
      <c r="H15" s="1">
        <v>-57.891841888427699</v>
      </c>
      <c r="I15" s="1">
        <v>-192.38279724121</v>
      </c>
      <c r="J15" s="1">
        <v>-110.961906433105</v>
      </c>
      <c r="K15" s="1">
        <v>-64.544677734375</v>
      </c>
      <c r="L15" s="1">
        <v>-96.496574401855398</v>
      </c>
      <c r="M15" s="1">
        <v>-201.507553100585</v>
      </c>
      <c r="N15" s="1">
        <v>-150.63475036621</v>
      </c>
      <c r="O15" s="1">
        <v>-74.981681823730398</v>
      </c>
      <c r="P15" s="1">
        <v>-98.175041198730398</v>
      </c>
      <c r="Q15" s="1">
        <v>-312.43893432617102</v>
      </c>
      <c r="T15" s="1">
        <f>AVERAGE(C15:Q15)</f>
        <v>-122.60130844116175</v>
      </c>
      <c r="U15" s="1">
        <f>COUNT(C15:Q15)</f>
        <v>15</v>
      </c>
      <c r="V15" s="1">
        <f>STDEV(C15:Q15)</f>
        <v>69.377104494985957</v>
      </c>
      <c r="W15" s="1">
        <f t="shared" si="0"/>
        <v>35.109013906552988</v>
      </c>
      <c r="X15" s="1">
        <f t="shared" si="1"/>
        <v>17.913091354478155</v>
      </c>
    </row>
    <row r="16" spans="2:32" x14ac:dyDescent="0.25">
      <c r="B16" s="1">
        <v>-95</v>
      </c>
      <c r="C16" s="1">
        <v>-84.8388671875</v>
      </c>
      <c r="D16" s="1">
        <v>-59.875484466552699</v>
      </c>
      <c r="E16" s="1">
        <v>-74.981681823730398</v>
      </c>
      <c r="F16" s="5">
        <v>-133.78904724121</v>
      </c>
      <c r="G16" s="1">
        <v>-75.530998229980398</v>
      </c>
      <c r="H16" s="1">
        <v>-54.504390716552699</v>
      </c>
      <c r="I16" s="1">
        <v>-170.95945739746</v>
      </c>
      <c r="J16" s="1">
        <v>-92.712394714355398</v>
      </c>
      <c r="K16" s="1">
        <v>-59.814453125</v>
      </c>
      <c r="L16" s="1">
        <v>-77.270500183105398</v>
      </c>
      <c r="M16" s="1">
        <v>-172.60740661621</v>
      </c>
      <c r="N16" s="1">
        <v>-126.49535369873</v>
      </c>
      <c r="O16" s="1">
        <v>-64.636222839355398</v>
      </c>
      <c r="P16" s="1">
        <v>-74.462882995605398</v>
      </c>
      <c r="Q16" s="1">
        <v>-269.83639526367102</v>
      </c>
      <c r="T16" s="1">
        <f>AVERAGE(C16:Q16)</f>
        <v>-106.1543690999346</v>
      </c>
      <c r="U16" s="1">
        <f>COUNT(C16:Q16)</f>
        <v>15</v>
      </c>
      <c r="V16" s="1">
        <f>STDEV(C16:Q16)</f>
        <v>59.551139429541884</v>
      </c>
      <c r="W16" s="1">
        <f t="shared" si="0"/>
        <v>30.13648086933302</v>
      </c>
      <c r="X16" s="1">
        <f t="shared" si="1"/>
        <v>15.376038083886105</v>
      </c>
    </row>
    <row r="17" spans="2:24" x14ac:dyDescent="0.25">
      <c r="B17" s="1">
        <v>-90</v>
      </c>
      <c r="C17" s="1">
        <v>-68.359375</v>
      </c>
      <c r="D17" s="1">
        <v>-53.649898529052699</v>
      </c>
      <c r="E17" s="1">
        <v>-61.462398529052699</v>
      </c>
      <c r="F17" s="5">
        <v>-149.688705444335</v>
      </c>
      <c r="G17" s="1">
        <v>-62.866207122802699</v>
      </c>
      <c r="H17" s="1">
        <v>-44.036861419677699</v>
      </c>
      <c r="I17" s="1">
        <v>-144.16502380371</v>
      </c>
      <c r="J17" s="1">
        <v>-73.242179870605398</v>
      </c>
      <c r="K17" s="1">
        <v>-52.032470703125</v>
      </c>
      <c r="L17" s="1">
        <v>-68.634025573730398</v>
      </c>
      <c r="M17" s="1">
        <v>-145.75193786621</v>
      </c>
      <c r="N17" s="1">
        <v>-107.421867370605</v>
      </c>
      <c r="O17" s="1">
        <v>-53.283687591552699</v>
      </c>
      <c r="P17" s="1">
        <v>-66.864006042480398</v>
      </c>
      <c r="Q17" s="1">
        <v>-227.53904724121</v>
      </c>
      <c r="T17" s="1">
        <f>AVERAGE(C17:Q17)</f>
        <v>-91.933179473876649</v>
      </c>
      <c r="U17" s="1">
        <f>COUNT(C17:Q17)</f>
        <v>15</v>
      </c>
      <c r="V17" s="1">
        <f>STDEV(C17:Q17)</f>
        <v>52.293431515009267</v>
      </c>
      <c r="W17" s="1">
        <f t="shared" si="0"/>
        <v>26.463641393603083</v>
      </c>
      <c r="X17" s="1">
        <f t="shared" si="1"/>
        <v>13.502105958244599</v>
      </c>
    </row>
    <row r="18" spans="2:24" x14ac:dyDescent="0.25">
      <c r="B18" s="1">
        <v>-85</v>
      </c>
      <c r="C18" s="1">
        <v>-56.7626953125</v>
      </c>
      <c r="D18" s="1">
        <v>-41.320796966552699</v>
      </c>
      <c r="E18" s="1">
        <v>-54.290767669677699</v>
      </c>
      <c r="F18" s="5">
        <v>-125.732414245605</v>
      </c>
      <c r="G18" s="1">
        <v>-54.351802825927699</v>
      </c>
      <c r="H18" s="1">
        <v>-38.787837982177699</v>
      </c>
      <c r="I18" s="1">
        <v>-123.352043151855</v>
      </c>
      <c r="J18" s="1">
        <v>-63.293453216552699</v>
      </c>
      <c r="K18" s="1">
        <v>-44.5556640625</v>
      </c>
      <c r="L18" s="1">
        <v>-59.097286224365199</v>
      </c>
      <c r="M18" s="1">
        <v>-127.10570526123</v>
      </c>
      <c r="N18" s="1">
        <v>-89.447013854980398</v>
      </c>
      <c r="O18" s="1">
        <v>-46.844478607177699</v>
      </c>
      <c r="P18" s="1">
        <v>-53.833003997802699</v>
      </c>
      <c r="Q18" s="1">
        <v>-194.76316833496</v>
      </c>
      <c r="T18" s="1">
        <f>AVERAGE(C18:Q18)</f>
        <v>-78.235875447590971</v>
      </c>
      <c r="U18" s="1">
        <f>COUNT(C18:Q18)</f>
        <v>15</v>
      </c>
      <c r="V18" s="1">
        <f>STDEV(C18:Q18)</f>
        <v>44.890798507545924</v>
      </c>
      <c r="W18" s="1">
        <f t="shared" si="0"/>
        <v>22.717461049294791</v>
      </c>
      <c r="X18" s="1">
        <f t="shared" si="1"/>
        <v>11.590754334511875</v>
      </c>
    </row>
    <row r="19" spans="2:24" x14ac:dyDescent="0.25">
      <c r="B19" s="1">
        <v>-80</v>
      </c>
      <c r="C19" s="1">
        <v>-48.2177734375</v>
      </c>
      <c r="D19" s="1">
        <v>-37.322994232177699</v>
      </c>
      <c r="E19" s="1">
        <v>-49.102779388427699</v>
      </c>
      <c r="F19" s="5">
        <v>-109.03929901123</v>
      </c>
      <c r="G19" s="1">
        <v>-44.128414154052699</v>
      </c>
      <c r="H19" s="1">
        <v>-36.407466888427699</v>
      </c>
      <c r="I19" s="1">
        <v>-112.426750183105</v>
      </c>
      <c r="J19" s="1">
        <v>-55.084224700927699</v>
      </c>
      <c r="K19" s="1">
        <v>-38.604736328125</v>
      </c>
      <c r="L19" s="1">
        <v>-49.514766693115199</v>
      </c>
      <c r="M19" s="1">
        <v>-106.04857635498</v>
      </c>
      <c r="N19" s="1">
        <v>-72.174064636230398</v>
      </c>
      <c r="O19" s="1">
        <v>-40.191646575927699</v>
      </c>
      <c r="P19" s="1">
        <v>-45.898433685302699</v>
      </c>
      <c r="Q19" s="1">
        <v>-166.74803161621</v>
      </c>
      <c r="T19" s="1">
        <f>AVERAGE(C19:Q19)</f>
        <v>-67.393997192382642</v>
      </c>
      <c r="U19" s="1">
        <f>COUNT(C19:Q19)</f>
        <v>15</v>
      </c>
      <c r="V19" s="1">
        <f>STDEV(C19:Q19)</f>
        <v>38.50843097776557</v>
      </c>
      <c r="W19" s="1">
        <f t="shared" si="0"/>
        <v>19.487596788009785</v>
      </c>
      <c r="X19" s="1">
        <f t="shared" si="1"/>
        <v>9.9428341243642571</v>
      </c>
    </row>
    <row r="20" spans="2:24" x14ac:dyDescent="0.25">
      <c r="B20" s="1">
        <v>-75</v>
      </c>
      <c r="C20" s="1">
        <v>-42.724609375</v>
      </c>
      <c r="D20" s="1">
        <v>-31.2194805145263</v>
      </c>
      <c r="E20" s="1">
        <v>-38.970943450927699</v>
      </c>
      <c r="F20" s="5">
        <v>-86.730949401855398</v>
      </c>
      <c r="G20" s="1">
        <v>-36.804195404052699</v>
      </c>
      <c r="H20" s="1">
        <v>-29.1748027801513</v>
      </c>
      <c r="I20" s="1">
        <v>-93.811027526855398</v>
      </c>
      <c r="J20" s="1">
        <v>-48.370357513427699</v>
      </c>
      <c r="K20" s="1">
        <v>-27.923583984375</v>
      </c>
      <c r="L20" s="1">
        <v>-42.587276458740199</v>
      </c>
      <c r="M20" s="1">
        <v>-87.799064636230398</v>
      </c>
      <c r="N20" s="1">
        <v>-72.570793151855398</v>
      </c>
      <c r="O20" s="1">
        <v>-32.196041107177699</v>
      </c>
      <c r="P20" s="1">
        <v>-36.254878997802699</v>
      </c>
      <c r="Q20" s="1">
        <v>-139.70945739746</v>
      </c>
      <c r="T20" s="1">
        <f>AVERAGE(C20:Q20)</f>
        <v>-56.456497446695856</v>
      </c>
      <c r="U20" s="1">
        <f>COUNT(C20:Q20)</f>
        <v>15</v>
      </c>
      <c r="V20" s="1">
        <f>STDEV(C20:Q20)</f>
        <v>32.530479318019026</v>
      </c>
      <c r="W20" s="1">
        <f t="shared" si="0"/>
        <v>16.462391434132389</v>
      </c>
      <c r="X20" s="1">
        <f t="shared" si="1"/>
        <v>8.399333642855499</v>
      </c>
    </row>
    <row r="21" spans="2:24" x14ac:dyDescent="0.25">
      <c r="B21" s="1">
        <v>-70</v>
      </c>
      <c r="C21" s="1">
        <v>-34.7900390625</v>
      </c>
      <c r="D21" s="1">
        <v>-27.6489238739013</v>
      </c>
      <c r="E21" s="1">
        <v>-36.895748138427699</v>
      </c>
      <c r="F21" s="5">
        <v>-91.186515808105398</v>
      </c>
      <c r="G21" s="1">
        <v>-33.355709075927699</v>
      </c>
      <c r="H21" s="1">
        <v>-28.0761699676513</v>
      </c>
      <c r="I21" s="1">
        <v>-82.275382995605398</v>
      </c>
      <c r="J21" s="1">
        <v>-40.557857513427699</v>
      </c>
      <c r="K21" s="1">
        <v>-28.38134765625</v>
      </c>
      <c r="L21" s="1">
        <v>-33.523555755615199</v>
      </c>
      <c r="M21" s="1">
        <v>-77.087394714355398</v>
      </c>
      <c r="N21" s="1">
        <v>-55.908199310302699</v>
      </c>
      <c r="O21" s="1">
        <v>-27.6489238739013</v>
      </c>
      <c r="P21" s="1">
        <v>-28.1982402801513</v>
      </c>
      <c r="Q21" s="1">
        <v>-119.689933776855</v>
      </c>
      <c r="T21" s="1">
        <f>AVERAGE(C21:Q21)</f>
        <v>-49.681596120198485</v>
      </c>
      <c r="U21" s="1">
        <f>COUNT(C21:Q21)</f>
        <v>15</v>
      </c>
      <c r="V21" s="1">
        <f>STDEV(C21:Q21)</f>
        <v>29.06277904777718</v>
      </c>
      <c r="W21" s="1">
        <f t="shared" si="0"/>
        <v>14.707525215688845</v>
      </c>
      <c r="X21" s="1">
        <f t="shared" si="1"/>
        <v>7.503977283103124</v>
      </c>
    </row>
    <row r="22" spans="2:24" x14ac:dyDescent="0.25">
      <c r="B22" s="1">
        <v>-65</v>
      </c>
      <c r="C22" s="1">
        <v>-32.04345703125</v>
      </c>
      <c r="D22" s="1">
        <v>-25.7568340301513</v>
      </c>
      <c r="E22" s="1">
        <v>-29.4494609832763</v>
      </c>
      <c r="F22" s="5">
        <v>-76.477043151855398</v>
      </c>
      <c r="G22" s="1">
        <v>-28.8696269989013</v>
      </c>
      <c r="H22" s="1">
        <v>-23.7121562957763</v>
      </c>
      <c r="I22" s="1">
        <v>-72.631828308105398</v>
      </c>
      <c r="J22" s="1">
        <v>-38.391109466552699</v>
      </c>
      <c r="K22" s="1">
        <v>-24.4140625</v>
      </c>
      <c r="L22" s="1">
        <v>-33.370967864990199</v>
      </c>
      <c r="M22" s="1">
        <v>-63.446041107177699</v>
      </c>
      <c r="N22" s="1">
        <v>-47.241207122802699</v>
      </c>
      <c r="O22" s="1">
        <v>-19.6533184051513</v>
      </c>
      <c r="P22" s="1">
        <v>-27.4658184051513</v>
      </c>
      <c r="Q22" s="1">
        <v>-107.910148620605</v>
      </c>
      <c r="T22" s="1">
        <f>AVERAGE(C22:Q22)</f>
        <v>-43.388872019449785</v>
      </c>
      <c r="U22" s="1">
        <f>COUNT(C22:Q22)</f>
        <v>15</v>
      </c>
      <c r="V22" s="1">
        <f>STDEV(C22:Q22)</f>
        <v>25.44503710807593</v>
      </c>
      <c r="W22" s="1">
        <f t="shared" si="0"/>
        <v>12.876728831263911</v>
      </c>
      <c r="X22" s="1">
        <f t="shared" si="1"/>
        <v>6.5698803308805207</v>
      </c>
    </row>
    <row r="23" spans="2:24" x14ac:dyDescent="0.25">
      <c r="B23" s="1">
        <v>-60</v>
      </c>
      <c r="C23" s="1">
        <v>-26.55029296875</v>
      </c>
      <c r="D23" s="1">
        <v>-18.9819316864013</v>
      </c>
      <c r="E23" s="1">
        <v>-26.3671855926513</v>
      </c>
      <c r="F23" s="5">
        <v>-71.624748229980398</v>
      </c>
      <c r="G23" s="1">
        <v>-24.6887187957763</v>
      </c>
      <c r="H23" s="1">
        <v>-18.9514141082763</v>
      </c>
      <c r="I23" s="1">
        <v>-58.532711029052699</v>
      </c>
      <c r="J23" s="1">
        <v>-24.6276836395263</v>
      </c>
      <c r="K23" s="1">
        <v>-23.040771484375</v>
      </c>
      <c r="L23" s="1">
        <v>-25.1312236785888</v>
      </c>
      <c r="M23" s="1">
        <v>-54.870601654052699</v>
      </c>
      <c r="N23" s="1">
        <v>-42.144771575927699</v>
      </c>
      <c r="O23" s="1">
        <v>-20.1415996551513</v>
      </c>
      <c r="P23" s="1">
        <v>-24.1699199676513</v>
      </c>
      <c r="Q23" s="1">
        <v>-87.768547058105398</v>
      </c>
      <c r="T23" s="1">
        <f>AVERAGE(C23:Q23)</f>
        <v>-36.506141408284449</v>
      </c>
      <c r="U23" s="1">
        <f>COUNT(C23:Q23)</f>
        <v>15</v>
      </c>
      <c r="V23" s="1">
        <f>STDEV(C23:Q23)</f>
        <v>21.620074303953931</v>
      </c>
      <c r="W23" s="1">
        <f t="shared" si="0"/>
        <v>10.94106614745051</v>
      </c>
      <c r="X23" s="1">
        <f t="shared" si="1"/>
        <v>5.5822791815320318</v>
      </c>
    </row>
    <row r="24" spans="2:24" x14ac:dyDescent="0.25">
      <c r="B24" s="1">
        <v>-55</v>
      </c>
      <c r="C24" s="1">
        <v>-21.3623046875</v>
      </c>
      <c r="D24" s="1">
        <v>-21.1486797332763</v>
      </c>
      <c r="E24" s="1">
        <v>-23.9868144989013</v>
      </c>
      <c r="F24" s="5">
        <v>-58.349605560302699</v>
      </c>
      <c r="G24" s="1">
        <v>-19.5007305145263</v>
      </c>
      <c r="H24" s="1">
        <v>-20.0500469207763</v>
      </c>
      <c r="I24" s="1">
        <v>-56.091304779052699</v>
      </c>
      <c r="J24" s="1">
        <v>-22.0642070770263</v>
      </c>
      <c r="K24" s="1">
        <v>-18.463134765625</v>
      </c>
      <c r="L24" s="1">
        <v>-23.3001689910888</v>
      </c>
      <c r="M24" s="1">
        <v>-46.234127044677699</v>
      </c>
      <c r="N24" s="1">
        <v>-35.064693450927699</v>
      </c>
      <c r="O24" s="1">
        <v>-17.6086406707763</v>
      </c>
      <c r="P24" s="1">
        <v>-15.4418935775756</v>
      </c>
      <c r="Q24" s="1">
        <v>-78.430168151855398</v>
      </c>
      <c r="T24" s="1">
        <f>AVERAGE(C24:Q24)</f>
        <v>-31.806434694925898</v>
      </c>
      <c r="U24" s="1">
        <f>COUNT(C24:Q24)</f>
        <v>15</v>
      </c>
      <c r="V24" s="1">
        <f>STDEV(C24:Q24)</f>
        <v>19.039406021930521</v>
      </c>
      <c r="W24" s="1">
        <f t="shared" si="0"/>
        <v>9.6350918024371879</v>
      </c>
      <c r="X24" s="1">
        <f t="shared" si="1"/>
        <v>4.9159534963078739</v>
      </c>
    </row>
    <row r="25" spans="2:24" x14ac:dyDescent="0.25">
      <c r="B25" s="1">
        <v>-50</v>
      </c>
      <c r="C25" s="1">
        <v>-21.05712890625</v>
      </c>
      <c r="D25" s="1">
        <v>-18.7072734832763</v>
      </c>
      <c r="E25" s="1">
        <v>-17.0593242645263</v>
      </c>
      <c r="F25" s="5">
        <v>-53.375240325927699</v>
      </c>
      <c r="G25" s="1">
        <v>-19.5312480926513</v>
      </c>
      <c r="H25" s="1">
        <v>-15.6555166244506</v>
      </c>
      <c r="I25" s="1">
        <v>-49.255367279052699</v>
      </c>
      <c r="J25" s="1">
        <v>-14.6484365463256</v>
      </c>
      <c r="K25" s="1">
        <v>-15.411376953125</v>
      </c>
      <c r="L25" s="1">
        <v>-21.3470439910888</v>
      </c>
      <c r="M25" s="1">
        <v>-40.130611419677699</v>
      </c>
      <c r="N25" s="1">
        <v>-31.6162090301513</v>
      </c>
      <c r="O25" s="1">
        <v>-13.3666982650756</v>
      </c>
      <c r="P25" s="1">
        <v>-16.6015605926513</v>
      </c>
      <c r="Q25" s="1">
        <v>-66.955558776855398</v>
      </c>
      <c r="T25" s="1">
        <f>AVERAGE(C25:Q25)</f>
        <v>-27.647906303405712</v>
      </c>
      <c r="U25" s="1">
        <f>COUNT(C25:Q25)</f>
        <v>15</v>
      </c>
      <c r="V25" s="1">
        <f>STDEV(C25:Q25)</f>
        <v>16.850218844412268</v>
      </c>
      <c r="W25" s="1">
        <f t="shared" si="0"/>
        <v>8.5272305906004995</v>
      </c>
      <c r="X25" s="1">
        <f t="shared" si="1"/>
        <v>4.3507077976239401</v>
      </c>
    </row>
    <row r="26" spans="2:24" x14ac:dyDescent="0.25">
      <c r="B26" s="1">
        <v>-45</v>
      </c>
      <c r="C26" s="1">
        <v>-16.17431640625</v>
      </c>
      <c r="D26" s="1">
        <v>-10.5895986557006</v>
      </c>
      <c r="E26" s="1">
        <v>-18.4631328582763</v>
      </c>
      <c r="F26" s="5">
        <v>-51.879878997802699</v>
      </c>
      <c r="G26" s="1">
        <v>-14.5568838119506</v>
      </c>
      <c r="H26" s="1">
        <v>-14.4958486557006</v>
      </c>
      <c r="I26" s="1">
        <v>-38.574214935302699</v>
      </c>
      <c r="J26" s="1">
        <v>-15.5639638900756</v>
      </c>
      <c r="K26" s="1">
        <v>-12.8173828125</v>
      </c>
      <c r="L26" s="1">
        <v>-20.6909160614013</v>
      </c>
      <c r="M26" s="1">
        <v>-27.8930644989013</v>
      </c>
      <c r="N26" s="1">
        <v>-28.3508281707763</v>
      </c>
      <c r="O26" s="1">
        <v>-14.4653310775756</v>
      </c>
      <c r="P26" s="1">
        <v>-14.0380849838256</v>
      </c>
      <c r="Q26" s="1">
        <v>-51.574703216552699</v>
      </c>
      <c r="T26" s="1">
        <f>AVERAGE(C26:Q26)</f>
        <v>-23.341876602172796</v>
      </c>
      <c r="U26" s="1">
        <f>COUNT(C26:Q26)</f>
        <v>15</v>
      </c>
      <c r="V26" s="1">
        <f>STDEV(C26:Q26)</f>
        <v>13.696204284438114</v>
      </c>
      <c r="W26" s="1">
        <f t="shared" si="0"/>
        <v>6.931108327302435</v>
      </c>
      <c r="X26" s="1">
        <f t="shared" si="1"/>
        <v>3.5363447399922321</v>
      </c>
    </row>
    <row r="27" spans="2:24" x14ac:dyDescent="0.25">
      <c r="B27" s="1">
        <v>-40</v>
      </c>
      <c r="C27" s="1">
        <v>-12.8173828125</v>
      </c>
      <c r="D27" s="1">
        <v>-12.0849599838256</v>
      </c>
      <c r="E27" s="1">
        <v>-15.2282705307006</v>
      </c>
      <c r="F27" s="5">
        <v>-43.823238372802699</v>
      </c>
      <c r="G27" s="1">
        <v>-15.8386220932006</v>
      </c>
      <c r="H27" s="1">
        <v>-10.6506338119506</v>
      </c>
      <c r="I27" s="1">
        <v>-31.0058574676513</v>
      </c>
      <c r="J27" s="1">
        <v>-7.38525342941284</v>
      </c>
      <c r="K27" s="1">
        <v>-14.6484375</v>
      </c>
      <c r="L27" s="1">
        <v>-17.2424297332763</v>
      </c>
      <c r="M27" s="1">
        <v>-27.6794414520263</v>
      </c>
      <c r="N27" s="1">
        <v>-17.7307109832763</v>
      </c>
      <c r="O27" s="1">
        <v>-8.91113185882568</v>
      </c>
      <c r="P27" s="1">
        <v>-7.08007764816284</v>
      </c>
      <c r="Q27" s="1">
        <v>-43.151851654052699</v>
      </c>
      <c r="T27" s="1">
        <f>AVERAGE(C27:Q27)</f>
        <v>-19.018553288777628</v>
      </c>
      <c r="U27" s="1">
        <f>COUNT(C27:Q27)</f>
        <v>15</v>
      </c>
      <c r="V27" s="1">
        <f>STDEV(C27:Q27)</f>
        <v>11.956338276697872</v>
      </c>
      <c r="W27" s="1">
        <f t="shared" si="0"/>
        <v>6.0506308224260863</v>
      </c>
      <c r="X27" s="1">
        <f t="shared" si="1"/>
        <v>3.0871132684848761</v>
      </c>
    </row>
    <row r="28" spans="2:24" x14ac:dyDescent="0.25">
      <c r="B28" s="1">
        <v>-35</v>
      </c>
      <c r="C28" s="1">
        <v>-8.544921875</v>
      </c>
      <c r="D28" s="1">
        <v>-8.69750881195068</v>
      </c>
      <c r="E28" s="1">
        <v>-13.4582509994506</v>
      </c>
      <c r="F28" s="5">
        <v>-42.297359466552699</v>
      </c>
      <c r="G28" s="1">
        <v>-11.9018545150756</v>
      </c>
      <c r="H28" s="1">
        <v>-10.9863271713256</v>
      </c>
      <c r="I28" s="1">
        <v>-31.9213848114013</v>
      </c>
      <c r="J28" s="1">
        <v>-7.72094678878784</v>
      </c>
      <c r="K28" s="1">
        <v>-12.969970703125</v>
      </c>
      <c r="L28" s="1">
        <v>-17.4713115692138</v>
      </c>
      <c r="M28" s="1">
        <v>-20.7824687957763</v>
      </c>
      <c r="N28" s="1">
        <v>-19.0124492645263</v>
      </c>
      <c r="O28" s="1">
        <v>-7.93456983566284</v>
      </c>
      <c r="P28" s="1">
        <v>-8.75854396820068</v>
      </c>
      <c r="Q28" s="1">
        <v>-32.470699310302699</v>
      </c>
      <c r="T28" s="1">
        <f>AVERAGE(C28:Q28)</f>
        <v>-16.995237859090132</v>
      </c>
      <c r="U28" s="1">
        <f>COUNT(C28:Q28)</f>
        <v>15</v>
      </c>
      <c r="V28" s="1">
        <f>STDEV(C28:Q28)</f>
        <v>10.6505871769166</v>
      </c>
      <c r="W28" s="1">
        <f t="shared" si="0"/>
        <v>5.3898417356744082</v>
      </c>
      <c r="X28" s="1">
        <f t="shared" si="1"/>
        <v>2.7499697842352173</v>
      </c>
    </row>
    <row r="29" spans="2:24" x14ac:dyDescent="0.25">
      <c r="B29" s="1">
        <v>-30</v>
      </c>
      <c r="C29" s="1">
        <v>-8.85009765625</v>
      </c>
      <c r="D29" s="1">
        <v>-11.9323720932006</v>
      </c>
      <c r="E29" s="1">
        <v>-11.6271963119506</v>
      </c>
      <c r="F29" s="5">
        <v>-40.344234466552699</v>
      </c>
      <c r="G29" s="1">
        <v>-12.0239248275756</v>
      </c>
      <c r="H29" s="1">
        <v>-3.63159155845642</v>
      </c>
      <c r="I29" s="1">
        <v>-24.7192363739013</v>
      </c>
      <c r="J29" s="1">
        <v>0.610351502895355</v>
      </c>
      <c r="K29" s="1">
        <v>-11.749267578125</v>
      </c>
      <c r="L29" s="1">
        <v>-13.9465322494506</v>
      </c>
      <c r="M29" s="1">
        <v>-14.0686025619506</v>
      </c>
      <c r="N29" s="1">
        <v>-16.4489727020263</v>
      </c>
      <c r="O29" s="1">
        <v>-7.04956007003784</v>
      </c>
      <c r="P29" s="1">
        <v>-2.07519507408142</v>
      </c>
      <c r="Q29" s="1">
        <v>-29.2358379364013</v>
      </c>
      <c r="T29" s="1">
        <f>AVERAGE(C29:Q29)</f>
        <v>-13.806151330470998</v>
      </c>
      <c r="U29" s="1">
        <f>COUNT(C29:Q29)</f>
        <v>15</v>
      </c>
      <c r="V29" s="1">
        <f>STDEV(C29:Q29)</f>
        <v>10.701689276079838</v>
      </c>
      <c r="W29" s="1">
        <f t="shared" si="0"/>
        <v>5.4157024907929188</v>
      </c>
      <c r="X29" s="1">
        <f t="shared" si="1"/>
        <v>2.7631642895029147</v>
      </c>
    </row>
    <row r="30" spans="2:24" x14ac:dyDescent="0.25">
      <c r="B30" s="1">
        <v>-25</v>
      </c>
      <c r="C30" s="1">
        <v>-8.544921875</v>
      </c>
      <c r="D30" s="1">
        <v>-2.80761694908142</v>
      </c>
      <c r="E30" s="1">
        <v>-6.16455030441284</v>
      </c>
      <c r="F30" s="5">
        <v>-25.5126934051513</v>
      </c>
      <c r="G30" s="1">
        <v>-5.61523389816284</v>
      </c>
      <c r="H30" s="1">
        <v>-6.74438428878784</v>
      </c>
      <c r="I30" s="1">
        <v>-20.9960918426513</v>
      </c>
      <c r="J30" s="1">
        <v>5.27954053878784</v>
      </c>
      <c r="K30" s="1">
        <v>-10.68115234375</v>
      </c>
      <c r="L30" s="1">
        <v>-11.8560781478881</v>
      </c>
      <c r="M30" s="1">
        <v>-15.3503408432006</v>
      </c>
      <c r="N30" s="1">
        <v>-10.9863271713256</v>
      </c>
      <c r="O30" s="1">
        <v>-4.51660108566284</v>
      </c>
      <c r="P30" s="1">
        <v>-3.20434546470642</v>
      </c>
      <c r="Q30" s="1">
        <v>-19.2260723114013</v>
      </c>
      <c r="T30" s="1">
        <f>AVERAGE(C30:Q30)</f>
        <v>-9.7951246261596374</v>
      </c>
      <c r="U30" s="1">
        <f>COUNT(C30:Q30)</f>
        <v>15</v>
      </c>
      <c r="V30" s="1">
        <f>STDEV(C30:Q30)</f>
        <v>7.9626490944987092</v>
      </c>
      <c r="W30" s="1">
        <f t="shared" si="0"/>
        <v>4.0295823791833403</v>
      </c>
      <c r="X30" s="1">
        <f t="shared" si="1"/>
        <v>2.0559471556458044</v>
      </c>
    </row>
    <row r="31" spans="2:24" x14ac:dyDescent="0.25">
      <c r="B31" s="1">
        <v>-20</v>
      </c>
      <c r="C31" s="1">
        <v>-10.986328125</v>
      </c>
      <c r="D31" s="1">
        <v>-10.3149404525756</v>
      </c>
      <c r="E31" s="1">
        <v>-4.79125928878784</v>
      </c>
      <c r="F31" s="5">
        <v>-21.1791973114013</v>
      </c>
      <c r="G31" s="1">
        <v>-2.41088843345642</v>
      </c>
      <c r="H31" s="1">
        <v>-1.73950183391571</v>
      </c>
      <c r="I31" s="1">
        <v>-13.6718740463256</v>
      </c>
      <c r="J31" s="1">
        <v>7.99560499191284</v>
      </c>
      <c r="K31" s="1">
        <v>-10.833740234375</v>
      </c>
      <c r="L31" s="1">
        <v>-7.12585401535034</v>
      </c>
      <c r="M31" s="1">
        <v>-3.08227515220642</v>
      </c>
      <c r="N31" s="1">
        <v>-10.8032217025756</v>
      </c>
      <c r="O31" s="1">
        <v>-2.62451148033142</v>
      </c>
      <c r="P31" s="1">
        <v>2.04467749595642</v>
      </c>
      <c r="Q31" s="1">
        <v>-13.4887685775756</v>
      </c>
      <c r="T31" s="1">
        <f>AVERAGE(C31:Q31)</f>
        <v>-6.8674718777338386</v>
      </c>
      <c r="U31" s="1">
        <f>COUNT(C31:Q31)</f>
        <v>15</v>
      </c>
      <c r="V31" s="1">
        <f>STDEV(C31:Q31)</f>
        <v>7.2616452875721285</v>
      </c>
      <c r="W31" s="1">
        <f t="shared" si="0"/>
        <v>3.6748320247964603</v>
      </c>
      <c r="X31" s="1">
        <f t="shared" si="1"/>
        <v>1.8749487509888281</v>
      </c>
    </row>
    <row r="32" spans="2:24" x14ac:dyDescent="0.25">
      <c r="B32" s="1">
        <v>-15</v>
      </c>
      <c r="C32" s="1">
        <v>-9.765625</v>
      </c>
      <c r="D32" s="1">
        <v>-1.77001941204071</v>
      </c>
      <c r="E32" s="1">
        <v>-4.45556592941284</v>
      </c>
      <c r="F32" s="5">
        <v>-16.3269023895263</v>
      </c>
      <c r="G32" s="1">
        <v>-3.26538062095642</v>
      </c>
      <c r="H32" s="1">
        <v>-0.610351502895355</v>
      </c>
      <c r="I32" s="1">
        <v>-11.3525381088256</v>
      </c>
      <c r="J32" s="1">
        <v>15.7470693588256</v>
      </c>
      <c r="K32" s="1">
        <v>-3.0517578125</v>
      </c>
      <c r="L32" s="1">
        <v>-10.0860586166381</v>
      </c>
      <c r="M32" s="1">
        <v>2.47192358970642</v>
      </c>
      <c r="N32" s="1">
        <v>-7.26318311691284</v>
      </c>
      <c r="O32" s="1">
        <v>-0.885009706020355</v>
      </c>
      <c r="P32" s="1">
        <v>1.37329089641571</v>
      </c>
      <c r="Q32" s="1">
        <v>-8.11767482757568</v>
      </c>
      <c r="T32" s="1">
        <f>AVERAGE(C32:Q32)</f>
        <v>-3.8238522132237649</v>
      </c>
      <c r="U32" s="1">
        <f>COUNT(C32:Q32)</f>
        <v>15</v>
      </c>
      <c r="V32" s="1">
        <f>STDEV(C32:Q32)</f>
        <v>7.5211603020127029</v>
      </c>
      <c r="W32" s="1">
        <f t="shared" si="0"/>
        <v>3.8061623291854527</v>
      </c>
      <c r="X32" s="1">
        <f t="shared" si="1"/>
        <v>1.941955239590103</v>
      </c>
    </row>
    <row r="33" spans="2:24" x14ac:dyDescent="0.25">
      <c r="B33" s="1">
        <v>-10</v>
      </c>
      <c r="C33" s="1">
        <v>-4.8828125</v>
      </c>
      <c r="D33" s="1">
        <v>-5.55419874191284</v>
      </c>
      <c r="E33" s="1">
        <v>-2.86865210533142</v>
      </c>
      <c r="F33" s="5">
        <v>-12.0239248275756</v>
      </c>
      <c r="G33" s="1">
        <v>-3.72314429283142</v>
      </c>
      <c r="H33" s="1">
        <v>-0.732421815395355</v>
      </c>
      <c r="I33" s="1">
        <v>-11.5966787338256</v>
      </c>
      <c r="J33" s="1">
        <v>19.4396953582763</v>
      </c>
      <c r="K33" s="1">
        <v>-5.340576171875</v>
      </c>
      <c r="L33" s="1">
        <v>-4.98962354660034</v>
      </c>
      <c r="M33" s="1">
        <v>6.86645460128784</v>
      </c>
      <c r="N33" s="1">
        <v>-4.05883741378784</v>
      </c>
      <c r="O33" s="1">
        <v>1.19018542766571</v>
      </c>
      <c r="P33" s="1">
        <v>2.07519507408142</v>
      </c>
      <c r="Q33" s="1">
        <v>-3.72314429283142</v>
      </c>
      <c r="T33" s="1">
        <f>AVERAGE(C33:Q33)</f>
        <v>-1.9948322653770376</v>
      </c>
      <c r="U33" s="1">
        <f>COUNT(C33:Q33)</f>
        <v>15</v>
      </c>
      <c r="V33" s="1">
        <f>STDEV(C33:Q33)</f>
        <v>7.6120804972383862</v>
      </c>
      <c r="W33" s="1">
        <f t="shared" si="0"/>
        <v>3.8521734508919763</v>
      </c>
      <c r="X33" s="1">
        <f t="shared" si="1"/>
        <v>1.9654307330529694</v>
      </c>
    </row>
    <row r="34" spans="2:24" x14ac:dyDescent="0.25">
      <c r="B34" s="1">
        <v>-5</v>
      </c>
      <c r="C34" s="1">
        <v>0.30517578125</v>
      </c>
      <c r="D34" s="1">
        <v>-3.84521460533142</v>
      </c>
      <c r="E34" s="1">
        <v>-3.0517576262355E-2</v>
      </c>
      <c r="F34" s="5">
        <v>-7.75146436691284</v>
      </c>
      <c r="G34" s="1">
        <v>-0.122070305049419</v>
      </c>
      <c r="H34" s="1">
        <v>9.1552726924419001E-2</v>
      </c>
      <c r="I34" s="1">
        <v>-5.00488233566284</v>
      </c>
      <c r="J34" s="1">
        <v>19.5007305145263</v>
      </c>
      <c r="K34" s="1">
        <v>0</v>
      </c>
      <c r="L34" s="1">
        <v>-3.92150855064392</v>
      </c>
      <c r="M34" s="1">
        <v>13.0004873275756</v>
      </c>
      <c r="N34" s="1">
        <v>0.793456971645355</v>
      </c>
      <c r="O34" s="1">
        <v>6.65283155441284</v>
      </c>
      <c r="P34" s="1">
        <v>7.53784132003784</v>
      </c>
      <c r="Q34" s="1">
        <v>1.46484363079071</v>
      </c>
      <c r="T34" s="1">
        <f>AVERAGE(C34:Q34)</f>
        <v>1.9114174724866853</v>
      </c>
      <c r="U34" s="1">
        <f>COUNT(C34:Q34)</f>
        <v>15</v>
      </c>
      <c r="V34" s="1">
        <f>STDEV(C34:Q34)</f>
        <v>7.1402194277456177</v>
      </c>
      <c r="W34" s="1">
        <f t="shared" si="0"/>
        <v>3.6133831904541127</v>
      </c>
      <c r="X34" s="1">
        <f t="shared" si="1"/>
        <v>1.8435967287950286</v>
      </c>
    </row>
    <row r="35" spans="2:24" x14ac:dyDescent="0.25">
      <c r="B35" s="1">
        <v>0</v>
      </c>
      <c r="C35" s="1">
        <v>0.30517578125</v>
      </c>
      <c r="D35" s="1">
        <v>0.427246063947678</v>
      </c>
      <c r="E35" s="1">
        <v>0.152587875723839</v>
      </c>
      <c r="F35" s="5">
        <v>-5.67626905441284</v>
      </c>
      <c r="G35" s="1">
        <v>3.96728491783142</v>
      </c>
      <c r="H35" s="1">
        <v>0.732421815395355</v>
      </c>
      <c r="I35" s="1">
        <v>2.74658179283142</v>
      </c>
      <c r="J35" s="1">
        <v>20.7824687957763</v>
      </c>
      <c r="K35" s="1">
        <v>-1.220703125</v>
      </c>
      <c r="L35" s="1">
        <v>0.289916962385178</v>
      </c>
      <c r="M35" s="1">
        <v>13.4277334213256</v>
      </c>
      <c r="N35" s="1">
        <v>2.41088843345642</v>
      </c>
      <c r="O35" s="1">
        <v>5.82885694503784</v>
      </c>
      <c r="P35" s="1">
        <v>10.8337392807006</v>
      </c>
      <c r="Q35" s="1">
        <v>2.07519507408142</v>
      </c>
      <c r="T35" s="1">
        <f>AVERAGE(C35:Q35)</f>
        <v>3.8055416653553489</v>
      </c>
      <c r="U35" s="1">
        <f>COUNT(C35:Q35)</f>
        <v>15</v>
      </c>
      <c r="V35" s="1">
        <f>STDEV(C35:Q35)</f>
        <v>6.6244125186468024</v>
      </c>
      <c r="W35" s="1">
        <f t="shared" si="0"/>
        <v>3.3523536753645167</v>
      </c>
      <c r="X35" s="1">
        <f t="shared" si="1"/>
        <v>1.7104159575417996</v>
      </c>
    </row>
    <row r="36" spans="2:24" x14ac:dyDescent="0.25">
      <c r="B36" s="1">
        <v>5</v>
      </c>
      <c r="C36" s="1">
        <v>-2.13623046875</v>
      </c>
      <c r="D36" s="1">
        <v>-0.610351502895355</v>
      </c>
      <c r="E36" s="1">
        <v>3.32641577720642</v>
      </c>
      <c r="F36" s="5">
        <v>1.34277331829071</v>
      </c>
      <c r="G36" s="1">
        <v>-2.68554663658142</v>
      </c>
      <c r="H36" s="1">
        <v>1.67846667766571</v>
      </c>
      <c r="I36" s="1">
        <v>-1.64794909954071</v>
      </c>
      <c r="J36" s="1">
        <v>29.7241191864013</v>
      </c>
      <c r="K36" s="1">
        <v>-3.0517578125</v>
      </c>
      <c r="L36" s="1">
        <v>1.98364245891571</v>
      </c>
      <c r="M36" s="1">
        <v>19.7753887176513</v>
      </c>
      <c r="N36" s="1">
        <v>7.69042921066284</v>
      </c>
      <c r="O36" s="1">
        <v>6.40869092941284</v>
      </c>
      <c r="P36" s="1">
        <v>4.88281202316284</v>
      </c>
      <c r="Q36" s="1">
        <v>8.23974514007568</v>
      </c>
      <c r="T36" s="1">
        <f>AVERAGE(C36:Q36)</f>
        <v>4.9947098612785243</v>
      </c>
      <c r="U36" s="1">
        <f>COUNT(C36:Q36)</f>
        <v>15</v>
      </c>
      <c r="V36" s="1">
        <f>STDEV(C36:Q36)</f>
        <v>9.0084442039399981</v>
      </c>
      <c r="W36" s="1">
        <f t="shared" si="0"/>
        <v>4.5588180010509687</v>
      </c>
      <c r="X36" s="1">
        <f t="shared" si="1"/>
        <v>2.3259702918065561</v>
      </c>
    </row>
    <row r="37" spans="2:24" x14ac:dyDescent="0.25">
      <c r="B37" s="1">
        <v>10</v>
      </c>
      <c r="C37" s="1">
        <v>4.2724609375</v>
      </c>
      <c r="D37" s="1">
        <v>0</v>
      </c>
      <c r="E37" s="1">
        <v>6.68334913253784</v>
      </c>
      <c r="F37" s="5">
        <v>7.08007764816284</v>
      </c>
      <c r="G37" s="1">
        <v>4.60815382003784</v>
      </c>
      <c r="H37" s="1">
        <v>5.43212842941284</v>
      </c>
      <c r="I37" s="1">
        <v>3.11279273033142</v>
      </c>
      <c r="J37" s="1">
        <v>27.2216777801513</v>
      </c>
      <c r="K37" s="1">
        <v>-2.13623046875</v>
      </c>
      <c r="L37" s="1">
        <v>3.49426245689392</v>
      </c>
      <c r="M37" s="1">
        <v>24.9023418426513</v>
      </c>
      <c r="N37" s="1">
        <v>8.27026271820068</v>
      </c>
      <c r="O37" s="1">
        <v>8.69750881195068</v>
      </c>
      <c r="P37" s="1">
        <v>8.20922756195068</v>
      </c>
      <c r="Q37" s="1">
        <v>7.93456983566284</v>
      </c>
      <c r="T37" s="1">
        <f>AVERAGE(C37:Q37)</f>
        <v>7.8521722157796132</v>
      </c>
      <c r="U37" s="1">
        <f>COUNT(C37:Q37)</f>
        <v>15</v>
      </c>
      <c r="V37" s="1">
        <f>STDEV(C37:Q37)</f>
        <v>8.0220431634855878</v>
      </c>
      <c r="W37" s="1">
        <f t="shared" si="0"/>
        <v>4.059639372902037</v>
      </c>
      <c r="X37" s="1">
        <f t="shared" si="1"/>
        <v>2.071282638315783</v>
      </c>
    </row>
    <row r="38" spans="2:24" x14ac:dyDescent="0.25">
      <c r="B38" s="1">
        <v>15</v>
      </c>
      <c r="C38" s="1">
        <v>2.44140625</v>
      </c>
      <c r="D38" s="1">
        <v>-6.103515252471E-2</v>
      </c>
      <c r="E38" s="1">
        <v>6.50024366378784</v>
      </c>
      <c r="F38" s="5">
        <v>14.2517080307006</v>
      </c>
      <c r="G38" s="1">
        <v>5.98144483566284</v>
      </c>
      <c r="H38" s="1">
        <v>5.12695264816284</v>
      </c>
      <c r="I38" s="1">
        <v>4.76074171066284</v>
      </c>
      <c r="J38" s="1">
        <v>43.060298919677699</v>
      </c>
      <c r="K38" s="1">
        <v>0.457763671875</v>
      </c>
      <c r="L38" s="1">
        <v>5.47790479660034</v>
      </c>
      <c r="M38" s="1">
        <v>28.4423809051513</v>
      </c>
      <c r="N38" s="1">
        <v>8.20922756195068</v>
      </c>
      <c r="O38" s="1">
        <v>11.1999502182006</v>
      </c>
      <c r="P38" s="1">
        <v>10.1318349838256</v>
      </c>
      <c r="Q38" s="1">
        <v>13.6718740463256</v>
      </c>
      <c r="T38" s="1">
        <f>AVERAGE(C38:Q38)</f>
        <v>10.643513139337273</v>
      </c>
      <c r="U38" s="1">
        <f>COUNT(C38:Q38)</f>
        <v>15</v>
      </c>
      <c r="V38" s="1">
        <f>STDEV(C38:Q38)</f>
        <v>11.378459702223148</v>
      </c>
      <c r="W38" s="1">
        <f t="shared" si="0"/>
        <v>5.7581892877840861</v>
      </c>
      <c r="X38" s="1">
        <f t="shared" si="1"/>
        <v>2.9379056621468305</v>
      </c>
    </row>
    <row r="39" spans="2:24" x14ac:dyDescent="0.25">
      <c r="B39" s="1">
        <v>20</v>
      </c>
      <c r="C39" s="1">
        <v>1.8310546875</v>
      </c>
      <c r="D39" s="1">
        <v>-0.396728485822678</v>
      </c>
      <c r="E39" s="1">
        <v>3.57055640220642</v>
      </c>
      <c r="F39" s="5">
        <v>18.5546855926513</v>
      </c>
      <c r="G39" s="1">
        <v>3.66210913658142</v>
      </c>
      <c r="H39" s="1">
        <v>5.43212842941284</v>
      </c>
      <c r="I39" s="1">
        <v>4.27246046066284</v>
      </c>
      <c r="J39" s="1">
        <v>41.381832122802699</v>
      </c>
      <c r="K39" s="1">
        <v>2.593994140625</v>
      </c>
      <c r="L39" s="1">
        <v>8.14819240570068</v>
      </c>
      <c r="M39" s="1">
        <v>24.2614727020263</v>
      </c>
      <c r="N39" s="1">
        <v>12.7563467025756</v>
      </c>
      <c r="O39" s="1">
        <v>9.64355373382568</v>
      </c>
      <c r="P39" s="1">
        <v>16.8457012176513</v>
      </c>
      <c r="Q39" s="1">
        <v>18.6767559051513</v>
      </c>
      <c r="T39" s="1">
        <f>AVERAGE(C39:Q39)</f>
        <v>11.415607676903381</v>
      </c>
      <c r="U39" s="1">
        <f>COUNT(C39:Q39)</f>
        <v>15</v>
      </c>
      <c r="V39" s="1">
        <f>STDEV(C39:Q39)</f>
        <v>11.114614541803274</v>
      </c>
      <c r="W39" s="1">
        <f t="shared" si="0"/>
        <v>5.624667667448553</v>
      </c>
      <c r="X39" s="1">
        <f t="shared" si="1"/>
        <v>2.8697811346612569</v>
      </c>
    </row>
    <row r="40" spans="2:24" x14ac:dyDescent="0.25">
      <c r="B40" s="1">
        <v>25</v>
      </c>
      <c r="C40" s="1">
        <v>5.4931640625</v>
      </c>
      <c r="D40" s="1">
        <v>6.25610303878784</v>
      </c>
      <c r="E40" s="1">
        <v>3.60107398033142</v>
      </c>
      <c r="F40" s="5">
        <v>23.6206035614013</v>
      </c>
      <c r="G40" s="1">
        <v>3.54003882408142</v>
      </c>
      <c r="H40" s="1">
        <v>3.47900366783142</v>
      </c>
      <c r="I40" s="1">
        <v>7.14111280441284</v>
      </c>
      <c r="J40" s="1">
        <v>49.163814544677699</v>
      </c>
      <c r="K40" s="1">
        <v>6.561279296875</v>
      </c>
      <c r="L40" s="1">
        <v>7.23266553878784</v>
      </c>
      <c r="M40" s="1">
        <v>32.592769622802699</v>
      </c>
      <c r="N40" s="1">
        <v>16.9067363739013</v>
      </c>
      <c r="O40" s="1">
        <v>18.1579570770263</v>
      </c>
      <c r="P40" s="1">
        <v>14.1601552963256</v>
      </c>
      <c r="Q40" s="1">
        <v>20.9350566864013</v>
      </c>
      <c r="T40" s="1">
        <f>AVERAGE(C40:Q40)</f>
        <v>14.589435625076268</v>
      </c>
      <c r="U40" s="1">
        <f>COUNT(C40:Q40)</f>
        <v>15</v>
      </c>
      <c r="V40" s="1">
        <f>STDEV(C40:Q40)</f>
        <v>12.961860383055102</v>
      </c>
      <c r="W40" s="1">
        <f t="shared" si="0"/>
        <v>6.5594858672196299</v>
      </c>
      <c r="X40" s="1">
        <f t="shared" si="1"/>
        <v>3.3467379599625398</v>
      </c>
    </row>
    <row r="41" spans="2:24" x14ac:dyDescent="0.25">
      <c r="B41" s="1">
        <v>30</v>
      </c>
      <c r="C41" s="1">
        <v>6.103515625</v>
      </c>
      <c r="D41" s="1">
        <v>7.44628858566284</v>
      </c>
      <c r="E41" s="1">
        <v>10.2539052963256</v>
      </c>
      <c r="F41" s="5">
        <v>30.2734355926513</v>
      </c>
      <c r="G41" s="1">
        <v>6.34765577316284</v>
      </c>
      <c r="H41" s="1">
        <v>13.3361806869506</v>
      </c>
      <c r="I41" s="1">
        <v>8.66699123382568</v>
      </c>
      <c r="J41" s="1">
        <v>56.457515716552699</v>
      </c>
      <c r="K41" s="1">
        <v>7.476806640625</v>
      </c>
      <c r="L41" s="1">
        <v>7.06481885910034</v>
      </c>
      <c r="M41" s="1">
        <v>42.907711029052699</v>
      </c>
      <c r="N41" s="1">
        <v>22.0031719207763</v>
      </c>
      <c r="O41" s="1">
        <v>15.4724111557006</v>
      </c>
      <c r="P41" s="1">
        <v>23.9868144989013</v>
      </c>
      <c r="Q41" s="1">
        <v>24.6582012176513</v>
      </c>
      <c r="T41" s="1">
        <f>AVERAGE(C41:Q41)</f>
        <v>18.830361588795942</v>
      </c>
      <c r="U41" s="1">
        <f>COUNT(C41:Q41)</f>
        <v>15</v>
      </c>
      <c r="V41" s="1">
        <f>STDEV(C41:Q41)</f>
        <v>14.952580532495311</v>
      </c>
      <c r="W41" s="1">
        <f t="shared" si="0"/>
        <v>7.5669107506810436</v>
      </c>
      <c r="X41" s="1">
        <f t="shared" si="1"/>
        <v>3.8607396923453043</v>
      </c>
    </row>
    <row r="42" spans="2:24" x14ac:dyDescent="0.25">
      <c r="B42" s="1">
        <v>35</v>
      </c>
      <c r="C42" s="1">
        <v>7.9345703125</v>
      </c>
      <c r="D42" s="1">
        <v>7.01904249191284</v>
      </c>
      <c r="E42" s="1">
        <v>10.5895986557006</v>
      </c>
      <c r="F42" s="5">
        <v>36.987300872802699</v>
      </c>
      <c r="G42" s="1">
        <v>6.50024366378784</v>
      </c>
      <c r="H42" s="1">
        <v>11.1999502182006</v>
      </c>
      <c r="I42" s="1">
        <v>12.1459951400756</v>
      </c>
      <c r="J42" s="1">
        <v>71.258537292480398</v>
      </c>
      <c r="K42" s="1">
        <v>13.885498046875</v>
      </c>
      <c r="L42" s="1">
        <v>16.1285381317138</v>
      </c>
      <c r="M42" s="1">
        <v>48.797603607177699</v>
      </c>
      <c r="N42" s="1">
        <v>25.4821758270263</v>
      </c>
      <c r="O42" s="1">
        <v>14.6789541244506</v>
      </c>
      <c r="P42" s="1">
        <v>23.5595684051513</v>
      </c>
      <c r="Q42" s="1">
        <v>24.4750957489013</v>
      </c>
      <c r="T42" s="1">
        <f>AVERAGE(C42:Q42)</f>
        <v>22.042844835917109</v>
      </c>
      <c r="U42" s="1">
        <f>COUNT(C42:Q42)</f>
        <v>15</v>
      </c>
      <c r="V42" s="1">
        <f>STDEV(C42:Q42)</f>
        <v>18.02806367915068</v>
      </c>
      <c r="W42" s="1">
        <f t="shared" si="0"/>
        <v>9.123291365745434</v>
      </c>
      <c r="X42" s="1">
        <f t="shared" si="1"/>
        <v>4.654826026247826</v>
      </c>
    </row>
    <row r="43" spans="2:24" x14ac:dyDescent="0.25">
      <c r="B43" s="1">
        <v>40</v>
      </c>
      <c r="C43" s="1">
        <v>8.23974609375</v>
      </c>
      <c r="D43" s="1">
        <v>7.78198194503784</v>
      </c>
      <c r="E43" s="1">
        <v>13.8549795150756</v>
      </c>
      <c r="F43" s="5">
        <v>48.614498138427699</v>
      </c>
      <c r="G43" s="1">
        <v>9.97924709320068</v>
      </c>
      <c r="H43" s="1">
        <v>11.0778799057006</v>
      </c>
      <c r="I43" s="1">
        <v>16.1743144989013</v>
      </c>
      <c r="J43" s="1">
        <v>79.833976745605398</v>
      </c>
      <c r="K43" s="1">
        <v>7.01904296875</v>
      </c>
      <c r="L43" s="1">
        <v>18.4631328582763</v>
      </c>
      <c r="M43" s="1">
        <v>49.652095794677699</v>
      </c>
      <c r="N43" s="1">
        <v>23.5900859832763</v>
      </c>
      <c r="O43" s="1">
        <v>14.5263662338256</v>
      </c>
      <c r="P43" s="1">
        <v>22.7355937957763</v>
      </c>
      <c r="Q43" s="1">
        <v>33.447261810302699</v>
      </c>
      <c r="T43" s="1">
        <f>AVERAGE(C43:Q43)</f>
        <v>24.332680225372268</v>
      </c>
      <c r="U43" s="1">
        <f>COUNT(C43:Q43)</f>
        <v>15</v>
      </c>
      <c r="V43" s="1">
        <f>STDEV(C43:Q43)</f>
        <v>20.561039102732508</v>
      </c>
      <c r="W43" s="1">
        <f t="shared" si="0"/>
        <v>10.405130237788855</v>
      </c>
      <c r="X43" s="1">
        <f t="shared" si="1"/>
        <v>5.3088374683734996</v>
      </c>
    </row>
    <row r="44" spans="2:24" x14ac:dyDescent="0.25">
      <c r="B44" s="1">
        <v>45</v>
      </c>
      <c r="C44" s="1">
        <v>13.73291015625</v>
      </c>
      <c r="D44" s="1">
        <v>5.85937452316284</v>
      </c>
      <c r="E44" s="1">
        <v>16.7846660614013</v>
      </c>
      <c r="F44" s="5">
        <v>51.544185638427699</v>
      </c>
      <c r="G44" s="1">
        <v>12.6342763900756</v>
      </c>
      <c r="H44" s="1">
        <v>16.8151836395263</v>
      </c>
      <c r="I44" s="1">
        <v>18.6157207489013</v>
      </c>
      <c r="J44" s="1">
        <v>86.608879089355398</v>
      </c>
      <c r="K44" s="1">
        <v>12.664794921875</v>
      </c>
      <c r="L44" s="1">
        <v>17.7612285614013</v>
      </c>
      <c r="M44" s="1">
        <v>52.764888763427699</v>
      </c>
      <c r="N44" s="1">
        <v>27.9540996551513</v>
      </c>
      <c r="O44" s="1">
        <v>16.5100078582763</v>
      </c>
      <c r="P44" s="1">
        <v>23.4069805145263</v>
      </c>
      <c r="Q44" s="1">
        <v>30.3344707489013</v>
      </c>
      <c r="T44" s="1">
        <f>AVERAGE(C44:Q44)</f>
        <v>26.932777818043977</v>
      </c>
      <c r="U44" s="1">
        <f>COUNT(C44:Q44)</f>
        <v>15</v>
      </c>
      <c r="V44" s="1">
        <f>STDEV(C44:Q44)</f>
        <v>21.302119876172696</v>
      </c>
      <c r="W44" s="1">
        <f t="shared" si="0"/>
        <v>10.780161962880108</v>
      </c>
      <c r="X44" s="1">
        <f t="shared" si="1"/>
        <v>5.5001837012887238</v>
      </c>
    </row>
    <row r="45" spans="2:24" x14ac:dyDescent="0.25">
      <c r="B45" s="1">
        <v>50</v>
      </c>
      <c r="C45" s="1">
        <v>13.73291015625</v>
      </c>
      <c r="D45" s="1">
        <v>8.17870998382568</v>
      </c>
      <c r="E45" s="1">
        <v>14.1601552963256</v>
      </c>
      <c r="F45" s="5">
        <v>54.077144622802699</v>
      </c>
      <c r="G45" s="1">
        <v>7.72094678878784</v>
      </c>
      <c r="H45" s="1">
        <v>13.2751455307006</v>
      </c>
      <c r="I45" s="1">
        <v>17.5170879364013</v>
      </c>
      <c r="J45" s="1">
        <v>101.04369354248</v>
      </c>
      <c r="K45" s="1">
        <v>14.495849609375</v>
      </c>
      <c r="L45" s="1">
        <v>21.4538555145263</v>
      </c>
      <c r="M45" s="1">
        <v>59.753414154052699</v>
      </c>
      <c r="N45" s="1">
        <v>29.1442852020263</v>
      </c>
      <c r="O45" s="1">
        <v>17.5781230926513</v>
      </c>
      <c r="P45" s="1">
        <v>27.0385723114013</v>
      </c>
      <c r="Q45" s="1">
        <v>34.545894622802699</v>
      </c>
      <c r="T45" s="1">
        <f>AVERAGE(C45:Q45)</f>
        <v>28.91438589096062</v>
      </c>
      <c r="U45" s="1">
        <f>COUNT(C45:Q45)</f>
        <v>15</v>
      </c>
      <c r="V45" s="1">
        <f>STDEV(C45:Q45)</f>
        <v>25.235994662588102</v>
      </c>
      <c r="W45" s="1">
        <f t="shared" si="0"/>
        <v>12.77094070160476</v>
      </c>
      <c r="X45" s="1">
        <f t="shared" si="1"/>
        <v>6.5159058035455315</v>
      </c>
    </row>
    <row r="46" spans="2:24" x14ac:dyDescent="0.25">
      <c r="B46" s="1">
        <v>55</v>
      </c>
      <c r="C46" s="1">
        <v>16.17431640625</v>
      </c>
      <c r="D46" s="1">
        <v>13.4582509994506</v>
      </c>
      <c r="E46" s="1">
        <v>15.5639638900756</v>
      </c>
      <c r="F46" s="5">
        <v>79.528800964355398</v>
      </c>
      <c r="G46" s="1">
        <v>15.3198232650756</v>
      </c>
      <c r="H46" s="1">
        <v>17.6086406707763</v>
      </c>
      <c r="I46" s="1">
        <v>21.6674785614013</v>
      </c>
      <c r="J46" s="1">
        <v>99.212638854980398</v>
      </c>
      <c r="K46" s="1">
        <v>14.95361328125</v>
      </c>
      <c r="L46" s="1">
        <v>26.6265850067138</v>
      </c>
      <c r="M46" s="1">
        <v>60.729976654052699</v>
      </c>
      <c r="N46" s="1">
        <v>30.0903301239013</v>
      </c>
      <c r="O46" s="1">
        <v>19.1650371551513</v>
      </c>
      <c r="P46" s="1">
        <v>21.4843730926513</v>
      </c>
      <c r="Q46" s="1">
        <v>39.978023529052699</v>
      </c>
      <c r="T46" s="1">
        <f>AVERAGE(C46:Q46)</f>
        <v>32.77079016367589</v>
      </c>
      <c r="U46" s="1">
        <f>COUNT(C46:Q46)</f>
        <v>15</v>
      </c>
      <c r="V46" s="1">
        <f>STDEV(C46:Q46)</f>
        <v>26.33788868572849</v>
      </c>
      <c r="W46" s="1">
        <f t="shared" si="0"/>
        <v>13.328565769177008</v>
      </c>
      <c r="X46" s="1">
        <f t="shared" si="1"/>
        <v>6.8004136169394123</v>
      </c>
    </row>
    <row r="47" spans="2:24" x14ac:dyDescent="0.25">
      <c r="B47" s="1">
        <v>60</v>
      </c>
      <c r="C47" s="1">
        <v>13.427734375</v>
      </c>
      <c r="D47" s="1">
        <v>12.4511709213256</v>
      </c>
      <c r="E47" s="1">
        <v>13.3972158432006</v>
      </c>
      <c r="F47" s="5">
        <v>93.688957214355398</v>
      </c>
      <c r="G47" s="1">
        <v>15.6249990463256</v>
      </c>
      <c r="H47" s="1">
        <v>24.0173320770263</v>
      </c>
      <c r="I47" s="1">
        <v>20.8129863739013</v>
      </c>
      <c r="J47" s="1">
        <v>118.530265808105</v>
      </c>
      <c r="K47" s="1">
        <v>17.08984375</v>
      </c>
      <c r="L47" s="1">
        <v>25.3448467254638</v>
      </c>
      <c r="M47" s="1">
        <v>64.147941589355398</v>
      </c>
      <c r="N47" s="1">
        <v>30.8532695770263</v>
      </c>
      <c r="O47" s="1">
        <v>18.5241680145263</v>
      </c>
      <c r="P47" s="1">
        <v>31.5246562957763</v>
      </c>
      <c r="Q47" s="1">
        <v>47.058101654052699</v>
      </c>
      <c r="T47" s="1">
        <f>AVERAGE(C47:Q47)</f>
        <v>36.432899284362712</v>
      </c>
      <c r="U47" s="1">
        <f>COUNT(C47:Q47)</f>
        <v>15</v>
      </c>
      <c r="V47" s="1">
        <f>STDEV(C47:Q47)</f>
        <v>31.890882099131193</v>
      </c>
      <c r="W47" s="1">
        <f t="shared" si="0"/>
        <v>16.138716529911669</v>
      </c>
      <c r="X47" s="1">
        <f t="shared" si="1"/>
        <v>8.2341903510532894</v>
      </c>
    </row>
    <row r="48" spans="2:24" x14ac:dyDescent="0.25">
      <c r="B48" s="1">
        <v>65</v>
      </c>
      <c r="C48" s="1">
        <v>21.05712890625</v>
      </c>
      <c r="D48" s="1">
        <v>12.7563467025756</v>
      </c>
      <c r="E48" s="1">
        <v>13.7634267807006</v>
      </c>
      <c r="F48" s="5">
        <v>80.169670104980398</v>
      </c>
      <c r="G48" s="1">
        <v>16.6015605926513</v>
      </c>
      <c r="H48" s="1">
        <v>18.8293437957763</v>
      </c>
      <c r="I48" s="1">
        <v>26.6113262176513</v>
      </c>
      <c r="J48" s="1">
        <v>114.624015808105</v>
      </c>
      <c r="K48" s="1">
        <v>15.411376953125</v>
      </c>
      <c r="L48" s="1">
        <v>21.5454082489013</v>
      </c>
      <c r="M48" s="1">
        <v>66.375724792480398</v>
      </c>
      <c r="N48" s="1">
        <v>36.041255950927699</v>
      </c>
      <c r="O48" s="1">
        <v>24.9938945770263</v>
      </c>
      <c r="P48" s="1">
        <v>21.1486797332763</v>
      </c>
      <c r="Q48" s="1">
        <v>51.696773529052699</v>
      </c>
      <c r="T48" s="1">
        <f>AVERAGE(C48:Q48)</f>
        <v>36.108395512898682</v>
      </c>
      <c r="U48" s="1">
        <f>COUNT(C48:Q48)</f>
        <v>15</v>
      </c>
      <c r="V48" s="1">
        <f>STDEV(C48:Q48)</f>
        <v>29.632772892289204</v>
      </c>
      <c r="W48" s="1">
        <f t="shared" si="0"/>
        <v>14.995976599748387</v>
      </c>
      <c r="X48" s="1">
        <f t="shared" si="1"/>
        <v>7.6511490609188444</v>
      </c>
    </row>
    <row r="49" spans="2:24" x14ac:dyDescent="0.25">
      <c r="B49" s="1">
        <v>70</v>
      </c>
      <c r="C49" s="1">
        <v>18.61572265625</v>
      </c>
      <c r="D49" s="1">
        <v>13.1225576400756</v>
      </c>
      <c r="E49" s="1">
        <v>23.6511211395263</v>
      </c>
      <c r="F49" s="5">
        <v>101.59300994873</v>
      </c>
      <c r="G49" s="1">
        <v>18.0664043426513</v>
      </c>
      <c r="H49" s="1">
        <v>19.2260723114013</v>
      </c>
      <c r="I49" s="1">
        <v>31.7993144989013</v>
      </c>
      <c r="J49" s="1">
        <v>122.619621276855</v>
      </c>
      <c r="K49" s="1">
        <v>19.53125</v>
      </c>
      <c r="L49" s="1">
        <v>25.9704570770263</v>
      </c>
      <c r="M49" s="1">
        <v>87.860099792480398</v>
      </c>
      <c r="N49" s="1">
        <v>45.227046966552699</v>
      </c>
      <c r="O49" s="1">
        <v>23.1323223114013</v>
      </c>
      <c r="P49" s="1">
        <v>25.2075176239013</v>
      </c>
      <c r="Q49" s="1">
        <v>54.992671966552699</v>
      </c>
      <c r="T49" s="1">
        <f>AVERAGE(C49:Q49)</f>
        <v>42.041012636820369</v>
      </c>
      <c r="U49" s="1">
        <f>COUNT(C49:Q49)</f>
        <v>15</v>
      </c>
      <c r="V49" s="1">
        <f>STDEV(C49:Q49)</f>
        <v>34.481775699300854</v>
      </c>
      <c r="W49" s="1">
        <f t="shared" si="0"/>
        <v>17.449865504791845</v>
      </c>
      <c r="X49" s="1">
        <f t="shared" si="1"/>
        <v>8.9031562020701216</v>
      </c>
    </row>
    <row r="50" spans="2:24" x14ac:dyDescent="0.25">
      <c r="B50" s="1">
        <v>75</v>
      </c>
      <c r="C50" s="1">
        <v>22.5830078125</v>
      </c>
      <c r="D50" s="1">
        <v>14.9230947494506</v>
      </c>
      <c r="E50" s="1">
        <v>24.1394023895263</v>
      </c>
      <c r="F50" s="5">
        <v>104.431144714355</v>
      </c>
      <c r="G50" s="1">
        <v>20.9350566864013</v>
      </c>
      <c r="H50" s="1">
        <v>23.7731914520263</v>
      </c>
      <c r="I50" s="1">
        <v>34.057613372802699</v>
      </c>
      <c r="J50" s="1">
        <v>127.990715026855</v>
      </c>
      <c r="K50" s="1">
        <v>24.10888671875</v>
      </c>
      <c r="L50" s="1">
        <v>29.8767070770263</v>
      </c>
      <c r="M50" s="1">
        <v>85.083000183105398</v>
      </c>
      <c r="N50" s="1">
        <v>50.109859466552699</v>
      </c>
      <c r="O50" s="1">
        <v>24.4750957489013</v>
      </c>
      <c r="P50" s="1">
        <v>29.4799785614013</v>
      </c>
      <c r="Q50" s="1">
        <v>63.171382904052699</v>
      </c>
      <c r="T50" s="1">
        <f>AVERAGE(C50:Q50)</f>
        <v>45.275875790913794</v>
      </c>
      <c r="U50" s="1">
        <f>COUNT(C50:Q50)</f>
        <v>15</v>
      </c>
      <c r="V50" s="1">
        <f>STDEV(C50:Q50)</f>
        <v>34.538147896558961</v>
      </c>
      <c r="W50" s="1">
        <f t="shared" si="0"/>
        <v>17.478393248517744</v>
      </c>
      <c r="X50" s="1">
        <f t="shared" si="1"/>
        <v>8.917711440814772</v>
      </c>
    </row>
    <row r="51" spans="2:24" x14ac:dyDescent="0.25">
      <c r="B51" s="1">
        <v>80</v>
      </c>
      <c r="C51" s="1">
        <v>24.4140625</v>
      </c>
      <c r="D51" s="1">
        <v>14.8010244369506</v>
      </c>
      <c r="E51" s="1">
        <v>21.6369609832763</v>
      </c>
      <c r="F51" s="5">
        <v>103.820793151855</v>
      </c>
      <c r="G51" s="1">
        <v>19.6228008270263</v>
      </c>
      <c r="H51" s="1">
        <v>26.5502910614013</v>
      </c>
      <c r="I51" s="1">
        <v>28.5644512176513</v>
      </c>
      <c r="J51" s="1">
        <v>127.136222839355</v>
      </c>
      <c r="K51" s="1">
        <v>29.9072265625</v>
      </c>
      <c r="L51" s="1">
        <v>30.4870586395263</v>
      </c>
      <c r="M51" s="1">
        <v>90.393058776855398</v>
      </c>
      <c r="N51" s="1">
        <v>55.908199310302699</v>
      </c>
      <c r="O51" s="1">
        <v>23.8952617645263</v>
      </c>
      <c r="P51" s="1">
        <v>31.1279277801513</v>
      </c>
      <c r="Q51" s="1">
        <v>71.777336120605398</v>
      </c>
      <c r="T51" s="1">
        <f>AVERAGE(C51:Q51)</f>
        <v>46.669511731465541</v>
      </c>
      <c r="U51" s="1">
        <f>COUNT(C51:Q51)</f>
        <v>15</v>
      </c>
      <c r="V51" s="1">
        <f>STDEV(C51:Q51)</f>
        <v>35.12564543091117</v>
      </c>
      <c r="W51" s="1">
        <f t="shared" si="0"/>
        <v>17.775702559042919</v>
      </c>
      <c r="X51" s="1">
        <f t="shared" si="1"/>
        <v>9.0694026519137072</v>
      </c>
    </row>
    <row r="52" spans="2:24" x14ac:dyDescent="0.25">
      <c r="B52" s="1">
        <v>85</v>
      </c>
      <c r="C52" s="1">
        <v>30.82275390625</v>
      </c>
      <c r="D52" s="1">
        <v>13.6413564682006</v>
      </c>
      <c r="E52" s="1">
        <v>25.6957988739013</v>
      </c>
      <c r="F52" s="5">
        <v>145.20262145996</v>
      </c>
      <c r="G52" s="1">
        <v>23.3764629364013</v>
      </c>
      <c r="H52" s="1">
        <v>26.5502910614013</v>
      </c>
      <c r="I52" s="1">
        <v>40.893550872802699</v>
      </c>
      <c r="J52" s="1">
        <v>129.302963256835</v>
      </c>
      <c r="K52" s="1">
        <v>27.4658203125</v>
      </c>
      <c r="L52" s="1">
        <v>38.406368255615199</v>
      </c>
      <c r="M52" s="1">
        <v>104.94994354248</v>
      </c>
      <c r="N52" s="1">
        <v>58.074947357177699</v>
      </c>
      <c r="O52" s="1">
        <v>27.8320293426513</v>
      </c>
      <c r="P52" s="1">
        <v>29.5104961395263</v>
      </c>
      <c r="Q52" s="1">
        <v>83.312980651855398</v>
      </c>
      <c r="T52" s="1">
        <f>AVERAGE(C52:Q52)</f>
        <v>53.669225629170533</v>
      </c>
      <c r="U52" s="1">
        <f>COUNT(C52:Q52)</f>
        <v>15</v>
      </c>
      <c r="V52" s="1">
        <f>STDEV(C52:Q52)</f>
        <v>41.85048878922251</v>
      </c>
      <c r="W52" s="1">
        <f t="shared" si="0"/>
        <v>21.178880317829421</v>
      </c>
      <c r="X52" s="1">
        <f t="shared" si="1"/>
        <v>10.805749740753265</v>
      </c>
    </row>
    <row r="53" spans="2:24" x14ac:dyDescent="0.25">
      <c r="B53" s="1">
        <v>90</v>
      </c>
      <c r="C53" s="1">
        <v>33.87451171875</v>
      </c>
      <c r="D53" s="1">
        <v>16.3574199676513</v>
      </c>
      <c r="E53" s="1">
        <v>24.2614727020263</v>
      </c>
      <c r="F53" s="5">
        <v>141.90672302246</v>
      </c>
      <c r="G53" s="1">
        <v>22.1862773895263</v>
      </c>
      <c r="H53" s="1">
        <v>32.257076263427699</v>
      </c>
      <c r="I53" s="1">
        <v>39.306636810302699</v>
      </c>
      <c r="J53" s="1">
        <v>132.87351989746</v>
      </c>
      <c r="K53" s="1">
        <v>32.501220703125</v>
      </c>
      <c r="L53" s="1">
        <v>40.313716888427699</v>
      </c>
      <c r="M53" s="1">
        <v>108.79515838623</v>
      </c>
      <c r="N53" s="1">
        <v>55.725093841552699</v>
      </c>
      <c r="O53" s="1">
        <v>34.332271575927699</v>
      </c>
      <c r="P53" s="1">
        <v>38.208003997802699</v>
      </c>
      <c r="Q53" s="1">
        <v>88.195793151855398</v>
      </c>
      <c r="T53" s="1">
        <f>AVERAGE(C53:Q53)</f>
        <v>56.072993087768374</v>
      </c>
      <c r="U53" s="1">
        <f>COUNT(C53:Q53)</f>
        <v>15</v>
      </c>
      <c r="V53" s="1">
        <f>STDEV(C53:Q53)</f>
        <v>41.189338462322148</v>
      </c>
      <c r="W53" s="1">
        <f t="shared" si="0"/>
        <v>20.844298236457828</v>
      </c>
      <c r="X53" s="1">
        <f t="shared" si="1"/>
        <v>10.635041460391619</v>
      </c>
    </row>
    <row r="54" spans="2:24" x14ac:dyDescent="0.25">
      <c r="B54" s="1">
        <v>95</v>
      </c>
      <c r="C54" s="1">
        <v>30.21240234375</v>
      </c>
      <c r="D54" s="1">
        <v>25.8178691864013</v>
      </c>
      <c r="E54" s="1">
        <v>27.3437480926513</v>
      </c>
      <c r="F54" s="5">
        <v>160.76658630371</v>
      </c>
      <c r="G54" s="1">
        <v>30.8837871551513</v>
      </c>
      <c r="H54" s="1">
        <v>31.6467266082763</v>
      </c>
      <c r="I54" s="1">
        <v>42.785640716552699</v>
      </c>
      <c r="J54" s="1">
        <v>131.77488708496</v>
      </c>
      <c r="K54" s="1">
        <v>35.858154296875</v>
      </c>
      <c r="L54" s="1">
        <v>36.880489349365199</v>
      </c>
      <c r="M54" s="1">
        <v>115.600578308105</v>
      </c>
      <c r="N54" s="1">
        <v>62.103267669677699</v>
      </c>
      <c r="O54" s="1">
        <v>33.081050872802699</v>
      </c>
      <c r="P54" s="1">
        <v>37.780757904052699</v>
      </c>
      <c r="Q54" s="1">
        <v>88.256828308105398</v>
      </c>
      <c r="T54" s="1">
        <f>AVERAGE(C54:Q54)</f>
        <v>59.386184946695785</v>
      </c>
      <c r="U54" s="1">
        <f>COUNT(C54:Q54)</f>
        <v>15</v>
      </c>
      <c r="V54" s="1">
        <f>STDEV(C54:Q54)</f>
        <v>43.588985480043881</v>
      </c>
      <c r="W54" s="1">
        <f t="shared" si="0"/>
        <v>22.058664865467254</v>
      </c>
      <c r="X54" s="1">
        <f t="shared" si="1"/>
        <v>11.254627656152456</v>
      </c>
    </row>
    <row r="55" spans="2:24" x14ac:dyDescent="0.25">
      <c r="B55" s="1">
        <v>100</v>
      </c>
      <c r="C55" s="1">
        <v>34.7900390625</v>
      </c>
      <c r="D55" s="1">
        <v>20.1721172332763</v>
      </c>
      <c r="E55" s="1">
        <v>35.766597747802699</v>
      </c>
      <c r="F55" s="5">
        <v>167.72459411621</v>
      </c>
      <c r="G55" s="1">
        <v>29.3884258270263</v>
      </c>
      <c r="H55" s="1">
        <v>44.189449310302699</v>
      </c>
      <c r="I55" s="1">
        <v>52.734371185302699</v>
      </c>
      <c r="J55" s="1">
        <v>142.27293395996</v>
      </c>
      <c r="K55" s="1">
        <v>39.36767578125</v>
      </c>
      <c r="L55" s="1">
        <v>51.361080169677699</v>
      </c>
      <c r="M55" s="1">
        <v>136.871322631835</v>
      </c>
      <c r="N55" s="1">
        <v>74.310295104980398</v>
      </c>
      <c r="O55" s="1">
        <v>36.071773529052699</v>
      </c>
      <c r="P55" s="1">
        <v>34.271236419677699</v>
      </c>
      <c r="Q55" s="1">
        <v>89.538566589355398</v>
      </c>
      <c r="T55" s="1">
        <f>AVERAGE(C55:Q55)</f>
        <v>65.922031911213978</v>
      </c>
      <c r="U55" s="1">
        <f>COUNT(C55:Q55)</f>
        <v>15</v>
      </c>
      <c r="V55" s="1">
        <f>STDEV(C55:Q55)</f>
        <v>46.765084015100683</v>
      </c>
      <c r="W55" s="1">
        <f t="shared" si="0"/>
        <v>23.665962956784266</v>
      </c>
      <c r="X55" s="1">
        <f t="shared" si="1"/>
        <v>12.074692771631709</v>
      </c>
    </row>
    <row r="56" spans="2:24" x14ac:dyDescent="0.25">
      <c r="B56" s="1">
        <v>105</v>
      </c>
      <c r="C56" s="1">
        <v>49.74365234375</v>
      </c>
      <c r="D56" s="1">
        <v>21.8811016082763</v>
      </c>
      <c r="E56" s="1">
        <v>39.154048919677699</v>
      </c>
      <c r="F56" s="5">
        <v>179.01609802246</v>
      </c>
      <c r="G56" s="1">
        <v>27.4047832489013</v>
      </c>
      <c r="H56" s="1">
        <v>41.534420013427699</v>
      </c>
      <c r="I56" s="1">
        <v>55.236812591552699</v>
      </c>
      <c r="J56" s="1">
        <v>157.16551208496</v>
      </c>
      <c r="K56" s="1">
        <v>43.3349609375</v>
      </c>
      <c r="L56" s="1">
        <v>51.895137786865199</v>
      </c>
      <c r="M56" s="1">
        <v>137.176498413085</v>
      </c>
      <c r="N56" s="1">
        <v>70.495597839355398</v>
      </c>
      <c r="O56" s="1">
        <v>40.618892669677699</v>
      </c>
      <c r="P56" s="1">
        <v>35.217281341552699</v>
      </c>
      <c r="Q56" s="1">
        <v>110.046379089355</v>
      </c>
      <c r="T56" s="1">
        <f>AVERAGE(C56:Q56)</f>
        <v>70.661411794026449</v>
      </c>
      <c r="U56" s="1">
        <f>COUNT(C56:Q56)</f>
        <v>15</v>
      </c>
      <c r="V56" s="1">
        <f>STDEV(C56:Q56)</f>
        <v>50.159834274783201</v>
      </c>
      <c r="W56" s="1">
        <f t="shared" si="0"/>
        <v>25.383912054603442</v>
      </c>
      <c r="X56" s="1">
        <f t="shared" si="1"/>
        <v>12.95121351965062</v>
      </c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2D62-282B-4A65-B6B4-02229BC99EFF}">
  <dimension ref="B3:F56"/>
  <sheetViews>
    <sheetView tabSelected="1" topLeftCell="A2" workbookViewId="0">
      <selection activeCell="J25" sqref="J25"/>
    </sheetView>
  </sheetViews>
  <sheetFormatPr baseColWidth="10" defaultRowHeight="15" x14ac:dyDescent="0.25"/>
  <cols>
    <col min="1" max="16384" width="11.42578125" style="1"/>
  </cols>
  <sheetData>
    <row r="3" spans="2:6" x14ac:dyDescent="0.25">
      <c r="C3" s="1" t="s">
        <v>26</v>
      </c>
      <c r="E3" s="1" t="s">
        <v>27</v>
      </c>
    </row>
    <row r="4" spans="2:6" x14ac:dyDescent="0.25">
      <c r="B4" s="1" t="str">
        <f>'140 NaCl vs 115 KCl'!B4</f>
        <v>(mV)</v>
      </c>
      <c r="C4" s="1" t="s">
        <v>24</v>
      </c>
      <c r="D4" s="1" t="s">
        <v>28</v>
      </c>
      <c r="E4" s="1" t="s">
        <v>24</v>
      </c>
      <c r="F4" s="1" t="s">
        <v>28</v>
      </c>
    </row>
    <row r="5" spans="2:6" x14ac:dyDescent="0.25">
      <c r="B5" s="1">
        <f>'140 NaCl vs 115 KCl'!B5</f>
        <v>-150</v>
      </c>
      <c r="C5" s="1">
        <f>'140 NaCl vs 115 KCl'!T5</f>
        <v>-399.14344177245971</v>
      </c>
      <c r="D5" s="1">
        <f>'140 NaCl vs 115 KCl'!W5</f>
        <v>132.05379449375974</v>
      </c>
      <c r="E5" s="1">
        <f>'140 NaCl vs 115 KCl + 0.5 Glu'!T5</f>
        <v>-600.66727294921759</v>
      </c>
      <c r="F5" s="1">
        <f>'140 NaCl vs 115 KCl + 0.5 Glu'!W5</f>
        <v>174.94814048676514</v>
      </c>
    </row>
    <row r="6" spans="2:6" x14ac:dyDescent="0.25">
      <c r="B6" s="1">
        <f>'140 NaCl vs 115 KCl'!B6</f>
        <v>-145</v>
      </c>
      <c r="C6" s="1">
        <f>'140 NaCl vs 115 KCl'!T6</f>
        <v>-352.13213450113841</v>
      </c>
      <c r="D6" s="1">
        <f>'140 NaCl vs 115 KCl'!W6</f>
        <v>111.97633777440089</v>
      </c>
      <c r="E6" s="1">
        <f>'140 NaCl vs 115 KCl + 0.5 Glu'!T6</f>
        <v>-517.77034810383998</v>
      </c>
      <c r="F6" s="1">
        <f>'140 NaCl vs 115 KCl + 0.5 Glu'!W6</f>
        <v>150.15790204235171</v>
      </c>
    </row>
    <row r="7" spans="2:6" x14ac:dyDescent="0.25">
      <c r="B7" s="1">
        <f>'140 NaCl vs 115 KCl'!B7</f>
        <v>-140</v>
      </c>
      <c r="C7" s="1">
        <f>'140 NaCl vs 115 KCl'!T7</f>
        <v>-314.07773386637297</v>
      </c>
      <c r="D7" s="1">
        <f>'140 NaCl vs 115 KCl'!W7</f>
        <v>96.67053631924442</v>
      </c>
      <c r="E7" s="1">
        <f>'140 NaCl vs 115 KCl + 0.5 Glu'!T7</f>
        <v>-442.86393636067595</v>
      </c>
      <c r="F7" s="1">
        <f>'140 NaCl vs 115 KCl + 0.5 Glu'!W7</f>
        <v>129.99607686092293</v>
      </c>
    </row>
    <row r="8" spans="2:6" x14ac:dyDescent="0.25">
      <c r="B8" s="1">
        <f>'140 NaCl vs 115 KCl'!B8</f>
        <v>-135</v>
      </c>
      <c r="C8" s="1">
        <f>'140 NaCl vs 115 KCl'!T8</f>
        <v>-278.68039906819587</v>
      </c>
      <c r="D8" s="1">
        <f>'140 NaCl vs 115 KCl'!W8</f>
        <v>83.837766061164743</v>
      </c>
      <c r="E8" s="1">
        <f>'140 NaCl vs 115 KCl + 0.5 Glu'!T8</f>
        <v>-375.92567240397057</v>
      </c>
      <c r="F8" s="1">
        <f>'140 NaCl vs 115 KCl + 0.5 Glu'!W8</f>
        <v>109.73533733025755</v>
      </c>
    </row>
    <row r="9" spans="2:6" x14ac:dyDescent="0.25">
      <c r="B9" s="1">
        <f>'140 NaCl vs 115 KCl'!B9</f>
        <v>-130</v>
      </c>
      <c r="C9" s="1">
        <f>'140 NaCl vs 115 KCl'!T9</f>
        <v>-247.18320770263603</v>
      </c>
      <c r="D9" s="1">
        <f>'140 NaCl vs 115 KCl'!W9</f>
        <v>71.999146447247696</v>
      </c>
      <c r="E9" s="1">
        <f>'140 NaCl vs 115 KCl + 0.5 Glu'!T9</f>
        <v>-321.85564778645761</v>
      </c>
      <c r="F9" s="1">
        <f>'140 NaCl vs 115 KCl + 0.5 Glu'!W9</f>
        <v>93.621168067270958</v>
      </c>
    </row>
    <row r="10" spans="2:6" x14ac:dyDescent="0.25">
      <c r="B10" s="1">
        <f>'140 NaCl vs 115 KCl'!B10</f>
        <v>-125</v>
      </c>
      <c r="C10" s="1">
        <f>'140 NaCl vs 115 KCl'!T10</f>
        <v>-219.98289184570243</v>
      </c>
      <c r="D10" s="1">
        <f>'140 NaCl vs 115 KCl'!W10</f>
        <v>63.118165929149981</v>
      </c>
      <c r="E10" s="1">
        <f>'140 NaCl vs 115 KCl + 0.5 Glu'!T10</f>
        <v>-273.61448160807214</v>
      </c>
      <c r="F10" s="1">
        <f>'140 NaCl vs 115 KCl + 0.5 Glu'!W10</f>
        <v>79.901029760216304</v>
      </c>
    </row>
    <row r="11" spans="2:6" x14ac:dyDescent="0.25">
      <c r="B11" s="1">
        <f>'140 NaCl vs 115 KCl'!B11</f>
        <v>-120</v>
      </c>
      <c r="C11" s="1">
        <f>'140 NaCl vs 115 KCl'!T11</f>
        <v>-192.2536061604811</v>
      </c>
      <c r="D11" s="1">
        <f>'140 NaCl vs 115 KCl'!W11</f>
        <v>53.284155389943777</v>
      </c>
      <c r="E11" s="1">
        <f>'140 NaCl vs 115 KCl + 0.5 Glu'!T11</f>
        <v>-234.32513529459567</v>
      </c>
      <c r="F11" s="1">
        <f>'140 NaCl vs 115 KCl + 0.5 Glu'!W11</f>
        <v>68.141923563768287</v>
      </c>
    </row>
    <row r="12" spans="2:6" x14ac:dyDescent="0.25">
      <c r="B12" s="1">
        <f>'140 NaCl vs 115 KCl'!B12</f>
        <v>-115</v>
      </c>
      <c r="C12" s="1">
        <f>'140 NaCl vs 115 KCl'!T12</f>
        <v>-170.55459289550717</v>
      </c>
      <c r="D12" s="1">
        <f>'140 NaCl vs 115 KCl'!W12</f>
        <v>47.110536423476951</v>
      </c>
      <c r="E12" s="1">
        <f>'140 NaCl vs 115 KCl + 0.5 Glu'!T12</f>
        <v>-198.0244786580397</v>
      </c>
      <c r="F12" s="1">
        <f>'140 NaCl vs 115 KCl + 0.5 Glu'!W12</f>
        <v>57.020050259844346</v>
      </c>
    </row>
    <row r="13" spans="2:6" x14ac:dyDescent="0.25">
      <c r="B13" s="1">
        <f>'140 NaCl vs 115 KCl'!B13</f>
        <v>-110</v>
      </c>
      <c r="C13" s="1">
        <f>'140 NaCl vs 115 KCl'!T13</f>
        <v>-152.28778940836534</v>
      </c>
      <c r="D13" s="1">
        <f>'140 NaCl vs 115 KCl'!W13</f>
        <v>40.649510480000721</v>
      </c>
      <c r="E13" s="1">
        <f>'140 NaCl vs 115 KCl + 0.5 Glu'!T13</f>
        <v>-169.31049245198511</v>
      </c>
      <c r="F13" s="1">
        <f>'140 NaCl vs 115 KCl + 0.5 Glu'!W13</f>
        <v>48.437480335367752</v>
      </c>
    </row>
    <row r="14" spans="2:6" x14ac:dyDescent="0.25">
      <c r="B14" s="1">
        <f>'140 NaCl vs 115 KCl'!B14</f>
        <v>-105</v>
      </c>
      <c r="C14" s="1">
        <f>'140 NaCl vs 115 KCl'!T14</f>
        <v>-136.21825129191035</v>
      </c>
      <c r="D14" s="1">
        <f>'140 NaCl vs 115 KCl'!W14</f>
        <v>36.177198051635123</v>
      </c>
      <c r="E14" s="1">
        <f>'140 NaCl vs 115 KCl + 0.5 Glu'!T14</f>
        <v>-145.05715942382764</v>
      </c>
      <c r="F14" s="1">
        <f>'140 NaCl vs 115 KCl + 0.5 Glu'!W14</f>
        <v>42.251667391164972</v>
      </c>
    </row>
    <row r="15" spans="2:6" x14ac:dyDescent="0.25">
      <c r="B15" s="1">
        <f>'140 NaCl vs 115 KCl'!B15</f>
        <v>-100</v>
      </c>
      <c r="C15" s="1">
        <f>'140 NaCl vs 115 KCl'!T15</f>
        <v>-125.86465479532843</v>
      </c>
      <c r="D15" s="1">
        <f>'140 NaCl vs 115 KCl'!W15</f>
        <v>34.186966480583067</v>
      </c>
      <c r="E15" s="1">
        <f>'140 NaCl vs 115 KCl + 0.5 Glu'!T15</f>
        <v>-122.60130844116175</v>
      </c>
      <c r="F15" s="1">
        <f>'140 NaCl vs 115 KCl + 0.5 Glu'!W15</f>
        <v>35.109013906552988</v>
      </c>
    </row>
    <row r="16" spans="2:6" x14ac:dyDescent="0.25">
      <c r="B16" s="1">
        <f>'140 NaCl vs 115 KCl'!B16</f>
        <v>-95</v>
      </c>
      <c r="C16" s="1">
        <f>'140 NaCl vs 115 KCl'!T16</f>
        <v>-105.94481608072883</v>
      </c>
      <c r="D16" s="1">
        <f>'140 NaCl vs 115 KCl'!W16</f>
        <v>28.721705812643698</v>
      </c>
      <c r="E16" s="1">
        <f>'140 NaCl vs 115 KCl + 0.5 Glu'!T16</f>
        <v>-106.1543690999346</v>
      </c>
      <c r="F16" s="1">
        <f>'140 NaCl vs 115 KCl + 0.5 Glu'!W16</f>
        <v>30.13648086933302</v>
      </c>
    </row>
    <row r="17" spans="2:6" x14ac:dyDescent="0.25">
      <c r="B17" s="1">
        <f>'140 NaCl vs 115 KCl'!B17</f>
        <v>-90</v>
      </c>
      <c r="C17" s="1">
        <f>'140 NaCl vs 115 KCl'!T17</f>
        <v>-92.59947942097952</v>
      </c>
      <c r="D17" s="1">
        <f>'140 NaCl vs 115 KCl'!W17</f>
        <v>24.688089191800387</v>
      </c>
      <c r="E17" s="1">
        <f>'140 NaCl vs 115 KCl + 0.5 Glu'!T17</f>
        <v>-91.933179473876649</v>
      </c>
      <c r="F17" s="1">
        <f>'140 NaCl vs 115 KCl + 0.5 Glu'!W17</f>
        <v>26.463641393603083</v>
      </c>
    </row>
    <row r="18" spans="2:6" x14ac:dyDescent="0.25">
      <c r="B18" s="1">
        <f>'140 NaCl vs 115 KCl'!B18</f>
        <v>-85</v>
      </c>
      <c r="C18" s="1">
        <f>'140 NaCl vs 115 KCl'!T18</f>
        <v>-82.946771240234142</v>
      </c>
      <c r="D18" s="1">
        <f>'140 NaCl vs 115 KCl'!W18</f>
        <v>21.60232203424534</v>
      </c>
      <c r="E18" s="1">
        <f>'140 NaCl vs 115 KCl + 0.5 Glu'!T18</f>
        <v>-78.235875447590971</v>
      </c>
      <c r="F18" s="1">
        <f>'140 NaCl vs 115 KCl + 0.5 Glu'!W18</f>
        <v>22.717461049294791</v>
      </c>
    </row>
    <row r="19" spans="2:6" x14ac:dyDescent="0.25">
      <c r="B19" s="1">
        <f>'140 NaCl vs 115 KCl'!B19</f>
        <v>-80</v>
      </c>
      <c r="C19" s="1">
        <f>'140 NaCl vs 115 KCl'!T19</f>
        <v>-72.861729685465306</v>
      </c>
      <c r="D19" s="1">
        <f>'140 NaCl vs 115 KCl'!W19</f>
        <v>18.417824857677179</v>
      </c>
      <c r="E19" s="1">
        <f>'140 NaCl vs 115 KCl + 0.5 Glu'!T19</f>
        <v>-67.393997192382642</v>
      </c>
      <c r="F19" s="1">
        <f>'140 NaCl vs 115 KCl + 0.5 Glu'!W19</f>
        <v>19.487596788009785</v>
      </c>
    </row>
    <row r="20" spans="2:6" x14ac:dyDescent="0.25">
      <c r="B20" s="1">
        <f>'140 NaCl vs 115 KCl'!B20</f>
        <v>-75</v>
      </c>
      <c r="C20" s="1">
        <f>'140 NaCl vs 115 KCl'!T20</f>
        <v>-67.816156387328888</v>
      </c>
      <c r="D20" s="1">
        <f>'140 NaCl vs 115 KCl'!W20</f>
        <v>19.255570241016944</v>
      </c>
      <c r="E20" s="1">
        <f>'140 NaCl vs 115 KCl + 0.5 Glu'!T20</f>
        <v>-56.456497446695856</v>
      </c>
      <c r="F20" s="1">
        <f>'140 NaCl vs 115 KCl + 0.5 Glu'!W20</f>
        <v>16.462391434132389</v>
      </c>
    </row>
    <row r="21" spans="2:6" x14ac:dyDescent="0.25">
      <c r="B21" s="1">
        <f>'140 NaCl vs 115 KCl'!B21</f>
        <v>-70</v>
      </c>
      <c r="C21" s="1">
        <f>'140 NaCl vs 115 KCl'!T21</f>
        <v>-58.686315282185774</v>
      </c>
      <c r="D21" s="1">
        <f>'140 NaCl vs 115 KCl'!W21</f>
        <v>16.193739165040729</v>
      </c>
      <c r="E21" s="1">
        <f>'140 NaCl vs 115 KCl + 0.5 Glu'!T21</f>
        <v>-49.681596120198485</v>
      </c>
      <c r="F21" s="1">
        <f>'140 NaCl vs 115 KCl + 0.5 Glu'!W21</f>
        <v>14.707525215688845</v>
      </c>
    </row>
    <row r="22" spans="2:6" x14ac:dyDescent="0.25">
      <c r="B22" s="1">
        <f>'140 NaCl vs 115 KCl'!B22</f>
        <v>-65</v>
      </c>
      <c r="C22" s="1">
        <f>'140 NaCl vs 115 KCl'!T22</f>
        <v>-52.089432907104396</v>
      </c>
      <c r="D22" s="1">
        <f>'140 NaCl vs 115 KCl'!W22</f>
        <v>14.404857771907587</v>
      </c>
      <c r="E22" s="1">
        <f>'140 NaCl vs 115 KCl + 0.5 Glu'!T22</f>
        <v>-43.388872019449785</v>
      </c>
      <c r="F22" s="1">
        <f>'140 NaCl vs 115 KCl + 0.5 Glu'!W22</f>
        <v>12.876728831263911</v>
      </c>
    </row>
    <row r="23" spans="2:6" x14ac:dyDescent="0.25">
      <c r="B23" s="1">
        <f>'140 NaCl vs 115 KCl'!B23</f>
        <v>-60</v>
      </c>
      <c r="C23" s="1">
        <f>'140 NaCl vs 115 KCl'!T23</f>
        <v>-44.66857541402176</v>
      </c>
      <c r="D23" s="1">
        <f>'140 NaCl vs 115 KCl'!W23</f>
        <v>12.870079057090363</v>
      </c>
      <c r="E23" s="1">
        <f>'140 NaCl vs 115 KCl + 0.5 Glu'!T23</f>
        <v>-36.506141408284449</v>
      </c>
      <c r="F23" s="1">
        <f>'140 NaCl vs 115 KCl + 0.5 Glu'!W23</f>
        <v>10.94106614745051</v>
      </c>
    </row>
    <row r="24" spans="2:6" x14ac:dyDescent="0.25">
      <c r="B24" s="1">
        <f>'140 NaCl vs 115 KCl'!B24</f>
        <v>-55</v>
      </c>
      <c r="C24" s="1">
        <f>'140 NaCl vs 115 KCl'!T24</f>
        <v>-39.425656127929635</v>
      </c>
      <c r="D24" s="1">
        <f>'140 NaCl vs 115 KCl'!W24</f>
        <v>10.683039146157441</v>
      </c>
      <c r="E24" s="1">
        <f>'140 NaCl vs 115 KCl + 0.5 Glu'!T24</f>
        <v>-31.806434694925898</v>
      </c>
      <c r="F24" s="1">
        <f>'140 NaCl vs 115 KCl + 0.5 Glu'!W24</f>
        <v>9.6350918024371879</v>
      </c>
    </row>
    <row r="25" spans="2:6" x14ac:dyDescent="0.25">
      <c r="B25" s="1">
        <f>'140 NaCl vs 115 KCl'!B25</f>
        <v>-50</v>
      </c>
      <c r="C25" s="1">
        <f>'140 NaCl vs 115 KCl'!T25</f>
        <v>-33.320106188456165</v>
      </c>
      <c r="D25" s="1">
        <f>'140 NaCl vs 115 KCl'!W25</f>
        <v>9.5762429545321712</v>
      </c>
      <c r="E25" s="1">
        <f>'140 NaCl vs 115 KCl + 0.5 Glu'!T25</f>
        <v>-27.647906303405712</v>
      </c>
      <c r="F25" s="1">
        <f>'140 NaCl vs 115 KCl + 0.5 Glu'!W25</f>
        <v>8.5272305906004995</v>
      </c>
    </row>
    <row r="26" spans="2:6" x14ac:dyDescent="0.25">
      <c r="B26" s="1">
        <f>'140 NaCl vs 115 KCl'!B26</f>
        <v>-45</v>
      </c>
      <c r="C26" s="1">
        <f>'140 NaCl vs 115 KCl'!T26</f>
        <v>-27.807615089416455</v>
      </c>
      <c r="D26" s="1">
        <f>'140 NaCl vs 115 KCl'!W26</f>
        <v>7.6954918246640256</v>
      </c>
      <c r="E26" s="1">
        <f>'140 NaCl vs 115 KCl + 0.5 Glu'!T26</f>
        <v>-23.341876602172796</v>
      </c>
      <c r="F26" s="1">
        <f>'140 NaCl vs 115 KCl + 0.5 Glu'!W26</f>
        <v>6.931108327302435</v>
      </c>
    </row>
    <row r="27" spans="2:6" x14ac:dyDescent="0.25">
      <c r="B27" s="1">
        <f>'140 NaCl vs 115 KCl'!B27</f>
        <v>-40</v>
      </c>
      <c r="C27" s="1">
        <f>'140 NaCl vs 115 KCl'!T27</f>
        <v>-24.029539171854598</v>
      </c>
      <c r="D27" s="1">
        <f>'140 NaCl vs 115 KCl'!W27</f>
        <v>7.6734848174981796</v>
      </c>
      <c r="E27" s="1">
        <f>'140 NaCl vs 115 KCl + 0.5 Glu'!T27</f>
        <v>-19.018553288777628</v>
      </c>
      <c r="F27" s="1">
        <f>'140 NaCl vs 115 KCl + 0.5 Glu'!W27</f>
        <v>6.0506308224260863</v>
      </c>
    </row>
    <row r="28" spans="2:6" x14ac:dyDescent="0.25">
      <c r="B28" s="1">
        <f>'140 NaCl vs 115 KCl'!B28</f>
        <v>-35</v>
      </c>
      <c r="C28" s="1">
        <f>'140 NaCl vs 115 KCl'!T28</f>
        <v>-20.144651858011834</v>
      </c>
      <c r="D28" s="1">
        <f>'140 NaCl vs 115 KCl'!W28</f>
        <v>6.8625106687838082</v>
      </c>
      <c r="E28" s="1">
        <f>'140 NaCl vs 115 KCl + 0.5 Glu'!T28</f>
        <v>-16.995237859090132</v>
      </c>
      <c r="F28" s="1">
        <f>'140 NaCl vs 115 KCl + 0.5 Glu'!W28</f>
        <v>5.3898417356744082</v>
      </c>
    </row>
    <row r="29" spans="2:6" x14ac:dyDescent="0.25">
      <c r="B29" s="1">
        <f>'140 NaCl vs 115 KCl'!B29</f>
        <v>-30</v>
      </c>
      <c r="C29" s="1">
        <f>'140 NaCl vs 115 KCl'!T29</f>
        <v>-15.26997763315833</v>
      </c>
      <c r="D29" s="1">
        <f>'140 NaCl vs 115 KCl'!W29</f>
        <v>6.2080957408286874</v>
      </c>
      <c r="E29" s="1">
        <f>'140 NaCl vs 115 KCl + 0.5 Glu'!T29</f>
        <v>-13.806151330470998</v>
      </c>
      <c r="F29" s="1">
        <f>'140 NaCl vs 115 KCl + 0.5 Glu'!W29</f>
        <v>5.4157024907929188</v>
      </c>
    </row>
    <row r="30" spans="2:6" x14ac:dyDescent="0.25">
      <c r="B30" s="1">
        <f>'140 NaCl vs 115 KCl'!B30</f>
        <v>-25</v>
      </c>
      <c r="C30" s="1">
        <f>'140 NaCl vs 115 KCl'!T30</f>
        <v>-13.009642561276713</v>
      </c>
      <c r="D30" s="1">
        <f>'140 NaCl vs 115 KCl'!W30</f>
        <v>5.1646256458756579</v>
      </c>
      <c r="E30" s="1">
        <f>'140 NaCl vs 115 KCl + 0.5 Glu'!T30</f>
        <v>-9.7951246261596374</v>
      </c>
      <c r="F30" s="1">
        <f>'140 NaCl vs 115 KCl + 0.5 Glu'!W30</f>
        <v>4.0295823791833403</v>
      </c>
    </row>
    <row r="31" spans="2:6" x14ac:dyDescent="0.25">
      <c r="B31" s="1">
        <f>'140 NaCl vs 115 KCl'!B31</f>
        <v>-20</v>
      </c>
      <c r="C31" s="1">
        <f>'140 NaCl vs 115 KCl'!T31</f>
        <v>-9.6354158698270531</v>
      </c>
      <c r="D31" s="1">
        <f>'140 NaCl vs 115 KCl'!W31</f>
        <v>4.4654216326513776</v>
      </c>
      <c r="E31" s="1">
        <f>'140 NaCl vs 115 KCl + 0.5 Glu'!T31</f>
        <v>-6.8674718777338386</v>
      </c>
      <c r="F31" s="1">
        <f>'140 NaCl vs 115 KCl + 0.5 Glu'!W31</f>
        <v>3.6748320247964603</v>
      </c>
    </row>
    <row r="32" spans="2:6" x14ac:dyDescent="0.25">
      <c r="B32" s="1">
        <f>'140 NaCl vs 115 KCl'!B32</f>
        <v>-15</v>
      </c>
      <c r="C32" s="1">
        <f>'140 NaCl vs 115 KCl'!T32</f>
        <v>-7.2346999963124441</v>
      </c>
      <c r="D32" s="1">
        <f>'140 NaCl vs 115 KCl'!W32</f>
        <v>3.7469794467764173</v>
      </c>
      <c r="E32" s="1">
        <f>'140 NaCl vs 115 KCl + 0.5 Glu'!T32</f>
        <v>-3.8238522132237649</v>
      </c>
      <c r="F32" s="1">
        <f>'140 NaCl vs 115 KCl + 0.5 Glu'!W32</f>
        <v>3.8061623291854527</v>
      </c>
    </row>
    <row r="33" spans="2:6" x14ac:dyDescent="0.25">
      <c r="B33" s="1">
        <f>'140 NaCl vs 115 KCl'!B33</f>
        <v>-10</v>
      </c>
      <c r="C33" s="1">
        <f>'140 NaCl vs 115 KCl'!T33</f>
        <v>-3.6061602152883903</v>
      </c>
      <c r="D33" s="1">
        <f>'140 NaCl vs 115 KCl'!W33</f>
        <v>3.0712964933509173</v>
      </c>
      <c r="E33" s="1">
        <f>'140 NaCl vs 115 KCl + 0.5 Glu'!T33</f>
        <v>-1.9948322653770376</v>
      </c>
      <c r="F33" s="1">
        <f>'140 NaCl vs 115 KCl + 0.5 Glu'!W33</f>
        <v>3.8521734508919763</v>
      </c>
    </row>
    <row r="34" spans="2:6" x14ac:dyDescent="0.25">
      <c r="B34" s="1">
        <f>'140 NaCl vs 115 KCl'!B34</f>
        <v>-5</v>
      </c>
      <c r="C34" s="1">
        <f>'140 NaCl vs 115 KCl'!T34</f>
        <v>-1.6540527045726725</v>
      </c>
      <c r="D34" s="1">
        <f>'140 NaCl vs 115 KCl'!W34</f>
        <v>2.9464270011613563</v>
      </c>
      <c r="E34" s="1">
        <f>'140 NaCl vs 115 KCl + 0.5 Glu'!T34</f>
        <v>1.9114174724866853</v>
      </c>
      <c r="F34" s="1">
        <f>'140 NaCl vs 115 KCl + 0.5 Glu'!W34</f>
        <v>3.6133831904541127</v>
      </c>
    </row>
    <row r="35" spans="2:6" x14ac:dyDescent="0.25">
      <c r="B35" s="1">
        <f>'140 NaCl vs 115 KCl'!B35</f>
        <v>0</v>
      </c>
      <c r="C35" s="1">
        <f>'140 NaCl vs 115 KCl'!T35</f>
        <v>4.324340483546246</v>
      </c>
      <c r="D35" s="1">
        <f>'140 NaCl vs 115 KCl'!W35</f>
        <v>2.7822804496870637</v>
      </c>
      <c r="E35" s="1">
        <f>'140 NaCl vs 115 KCl + 0.5 Glu'!T35</f>
        <v>3.8055416653553489</v>
      </c>
      <c r="F35" s="1">
        <f>'140 NaCl vs 115 KCl + 0.5 Glu'!W35</f>
        <v>3.3523536753645167</v>
      </c>
    </row>
    <row r="36" spans="2:6" x14ac:dyDescent="0.25">
      <c r="B36" s="1">
        <f>'140 NaCl vs 115 KCl'!B36</f>
        <v>5</v>
      </c>
      <c r="C36" s="1">
        <f>'140 NaCl vs 115 KCl'!T36</f>
        <v>4.6966548164685467</v>
      </c>
      <c r="D36" s="1">
        <f>'140 NaCl vs 115 KCl'!W36</f>
        <v>2.9302090870550441</v>
      </c>
      <c r="E36" s="1">
        <f>'140 NaCl vs 115 KCl + 0.5 Glu'!T36</f>
        <v>4.9947098612785243</v>
      </c>
      <c r="F36" s="1">
        <f>'140 NaCl vs 115 KCl + 0.5 Glu'!W36</f>
        <v>4.5588180010509687</v>
      </c>
    </row>
    <row r="37" spans="2:6" x14ac:dyDescent="0.25">
      <c r="B37" s="1">
        <f>'140 NaCl vs 115 KCl'!B37</f>
        <v>10</v>
      </c>
      <c r="C37" s="1">
        <f>'140 NaCl vs 115 KCl'!T37</f>
        <v>9.556070168813033</v>
      </c>
      <c r="D37" s="1">
        <f>'140 NaCl vs 115 KCl'!W37</f>
        <v>3.4458326505300501</v>
      </c>
      <c r="E37" s="1">
        <f>'140 NaCl vs 115 KCl + 0.5 Glu'!T37</f>
        <v>7.8521722157796132</v>
      </c>
      <c r="F37" s="1">
        <f>'140 NaCl vs 115 KCl + 0.5 Glu'!W37</f>
        <v>4.059639372902037</v>
      </c>
    </row>
    <row r="38" spans="2:6" x14ac:dyDescent="0.25">
      <c r="B38" s="1">
        <f>'140 NaCl vs 115 KCl'!B38</f>
        <v>15</v>
      </c>
      <c r="C38" s="1">
        <f>'140 NaCl vs 115 KCl'!T38</f>
        <v>10.860187943776419</v>
      </c>
      <c r="D38" s="1">
        <f>'140 NaCl vs 115 KCl'!W38</f>
        <v>4.4361373629997489</v>
      </c>
      <c r="E38" s="1">
        <f>'140 NaCl vs 115 KCl + 0.5 Glu'!T38</f>
        <v>10.643513139337273</v>
      </c>
      <c r="F38" s="1">
        <f>'140 NaCl vs 115 KCl + 0.5 Glu'!W38</f>
        <v>5.7581892877840861</v>
      </c>
    </row>
    <row r="39" spans="2:6" x14ac:dyDescent="0.25">
      <c r="B39" s="1">
        <f>'140 NaCl vs 115 KCl'!B39</f>
        <v>20</v>
      </c>
      <c r="C39" s="1">
        <f>'140 NaCl vs 115 KCl'!T39</f>
        <v>13.382974211374888</v>
      </c>
      <c r="D39" s="1">
        <f>'140 NaCl vs 115 KCl'!W39</f>
        <v>5.1869946144320229</v>
      </c>
      <c r="E39" s="1">
        <f>'140 NaCl vs 115 KCl + 0.5 Glu'!T39</f>
        <v>11.415607676903381</v>
      </c>
      <c r="F39" s="1">
        <f>'140 NaCl vs 115 KCl + 0.5 Glu'!W39</f>
        <v>5.624667667448553</v>
      </c>
    </row>
    <row r="40" spans="2:6" x14ac:dyDescent="0.25">
      <c r="B40" s="1">
        <f>'140 NaCl vs 115 KCl'!B40</f>
        <v>25</v>
      </c>
      <c r="C40" s="1">
        <f>'140 NaCl vs 115 KCl'!T40</f>
        <v>14.594521840413389</v>
      </c>
      <c r="D40" s="1">
        <f>'140 NaCl vs 115 KCl'!W40</f>
        <v>5.8656891373931614</v>
      </c>
      <c r="E40" s="1">
        <f>'140 NaCl vs 115 KCl + 0.5 Glu'!T40</f>
        <v>14.589435625076268</v>
      </c>
      <c r="F40" s="1">
        <f>'140 NaCl vs 115 KCl + 0.5 Glu'!W40</f>
        <v>6.5594858672196299</v>
      </c>
    </row>
    <row r="41" spans="2:6" x14ac:dyDescent="0.25">
      <c r="B41" s="1">
        <f>'140 NaCl vs 115 KCl'!B41</f>
        <v>30</v>
      </c>
      <c r="C41" s="1">
        <f>'140 NaCl vs 115 KCl'!T41</f>
        <v>18.635049152374226</v>
      </c>
      <c r="D41" s="1">
        <f>'140 NaCl vs 115 KCl'!W41</f>
        <v>7.695121913088637</v>
      </c>
      <c r="E41" s="1">
        <f>'140 NaCl vs 115 KCl + 0.5 Glu'!T41</f>
        <v>18.830361588795942</v>
      </c>
      <c r="F41" s="1">
        <f>'140 NaCl vs 115 KCl + 0.5 Glu'!W41</f>
        <v>7.5669107506810436</v>
      </c>
    </row>
    <row r="42" spans="2:6" x14ac:dyDescent="0.25">
      <c r="B42" s="1">
        <f>'140 NaCl vs 115 KCl'!B42</f>
        <v>35</v>
      </c>
      <c r="C42" s="1">
        <f>'140 NaCl vs 115 KCl'!T42</f>
        <v>21.719358539581258</v>
      </c>
      <c r="D42" s="1">
        <f>'140 NaCl vs 115 KCl'!W42</f>
        <v>9.0768442441668302</v>
      </c>
      <c r="E42" s="1">
        <f>'140 NaCl vs 115 KCl + 0.5 Glu'!T42</f>
        <v>22.042844835917109</v>
      </c>
      <c r="F42" s="1">
        <f>'140 NaCl vs 115 KCl + 0.5 Glu'!W42</f>
        <v>9.123291365745434</v>
      </c>
    </row>
    <row r="43" spans="2:6" x14ac:dyDescent="0.25">
      <c r="B43" s="1">
        <f>'140 NaCl vs 115 KCl'!B43</f>
        <v>40</v>
      </c>
      <c r="C43" s="1">
        <f>'140 NaCl vs 115 KCl'!T43</f>
        <v>24.187213071187283</v>
      </c>
      <c r="D43" s="1">
        <f>'140 NaCl vs 115 KCl'!W43</f>
        <v>8.7997325047723756</v>
      </c>
      <c r="E43" s="1">
        <f>'140 NaCl vs 115 KCl + 0.5 Glu'!T43</f>
        <v>24.332680225372268</v>
      </c>
      <c r="F43" s="1">
        <f>'140 NaCl vs 115 KCl + 0.5 Glu'!W43</f>
        <v>10.405130237788855</v>
      </c>
    </row>
    <row r="44" spans="2:6" x14ac:dyDescent="0.25">
      <c r="B44" s="1">
        <f>'140 NaCl vs 115 KCl'!B44</f>
        <v>45</v>
      </c>
      <c r="C44" s="1">
        <f>'140 NaCl vs 115 KCl'!T44</f>
        <v>25.650022220611525</v>
      </c>
      <c r="D44" s="1">
        <f>'140 NaCl vs 115 KCl'!W44</f>
        <v>9.970385864671691</v>
      </c>
      <c r="E44" s="1">
        <f>'140 NaCl vs 115 KCl + 0.5 Glu'!T44</f>
        <v>26.932777818043977</v>
      </c>
      <c r="F44" s="1">
        <f>'140 NaCl vs 115 KCl + 0.5 Glu'!W44</f>
        <v>10.780161962880108</v>
      </c>
    </row>
    <row r="45" spans="2:6" x14ac:dyDescent="0.25">
      <c r="B45" s="1">
        <f>'140 NaCl vs 115 KCl'!B45</f>
        <v>50</v>
      </c>
      <c r="C45" s="1">
        <f>'140 NaCl vs 115 KCl'!T45</f>
        <v>28.268430264790805</v>
      </c>
      <c r="D45" s="1">
        <f>'140 NaCl vs 115 KCl'!W45</f>
        <v>10.03752218077071</v>
      </c>
      <c r="E45" s="1">
        <f>'140 NaCl vs 115 KCl + 0.5 Glu'!T45</f>
        <v>28.91438589096062</v>
      </c>
      <c r="F45" s="1">
        <f>'140 NaCl vs 115 KCl + 0.5 Glu'!W45</f>
        <v>12.77094070160476</v>
      </c>
    </row>
    <row r="46" spans="2:6" x14ac:dyDescent="0.25">
      <c r="B46" s="1">
        <f>'140 NaCl vs 115 KCl'!B46</f>
        <v>55</v>
      </c>
      <c r="C46" s="1">
        <f>'140 NaCl vs 115 KCl'!T46</f>
        <v>31.900021807352644</v>
      </c>
      <c r="D46" s="1">
        <f>'140 NaCl vs 115 KCl'!W46</f>
        <v>11.618039593427946</v>
      </c>
      <c r="E46" s="1">
        <f>'140 NaCl vs 115 KCl + 0.5 Glu'!T46</f>
        <v>32.77079016367589</v>
      </c>
      <c r="F46" s="1">
        <f>'140 NaCl vs 115 KCl + 0.5 Glu'!W46</f>
        <v>13.328565769177008</v>
      </c>
    </row>
    <row r="47" spans="2:6" x14ac:dyDescent="0.25">
      <c r="B47" s="1">
        <f>'140 NaCl vs 115 KCl'!B47</f>
        <v>60</v>
      </c>
      <c r="C47" s="1">
        <f>'140 NaCl vs 115 KCl'!T47</f>
        <v>35.58552799224848</v>
      </c>
      <c r="D47" s="1">
        <f>'140 NaCl vs 115 KCl'!W47</f>
        <v>13.315603850274437</v>
      </c>
      <c r="E47" s="1">
        <f>'140 NaCl vs 115 KCl + 0.5 Glu'!T47</f>
        <v>36.432899284362712</v>
      </c>
      <c r="F47" s="1">
        <f>'140 NaCl vs 115 KCl + 0.5 Glu'!W47</f>
        <v>16.138716529911669</v>
      </c>
    </row>
    <row r="48" spans="2:6" x14ac:dyDescent="0.25">
      <c r="B48" s="1">
        <f>'140 NaCl vs 115 KCl'!B48</f>
        <v>65</v>
      </c>
      <c r="C48" s="1">
        <f>'140 NaCl vs 115 KCl'!T48</f>
        <v>37.392168617248451</v>
      </c>
      <c r="D48" s="1">
        <f>'140 NaCl vs 115 KCl'!W48</f>
        <v>14.197952562906115</v>
      </c>
      <c r="E48" s="1">
        <f>'140 NaCl vs 115 KCl + 0.5 Glu'!T48</f>
        <v>36.108395512898682</v>
      </c>
      <c r="F48" s="1">
        <f>'140 NaCl vs 115 KCl + 0.5 Glu'!W48</f>
        <v>14.995976599748387</v>
      </c>
    </row>
    <row r="49" spans="2:6" x14ac:dyDescent="0.25">
      <c r="B49" s="1">
        <f>'140 NaCl vs 115 KCl'!B49</f>
        <v>70</v>
      </c>
      <c r="C49" s="1">
        <f>'140 NaCl vs 115 KCl'!T49</f>
        <v>41.300452740987069</v>
      </c>
      <c r="D49" s="1">
        <f>'140 NaCl vs 115 KCl'!W49</f>
        <v>14.125692358783848</v>
      </c>
      <c r="E49" s="1">
        <f>'140 NaCl vs 115 KCl + 0.5 Glu'!T49</f>
        <v>42.041012636820369</v>
      </c>
      <c r="F49" s="1">
        <f>'140 NaCl vs 115 KCl + 0.5 Glu'!W49</f>
        <v>17.449865504791845</v>
      </c>
    </row>
    <row r="50" spans="2:6" x14ac:dyDescent="0.25">
      <c r="B50" s="1">
        <f>'140 NaCl vs 115 KCl'!B50</f>
        <v>75</v>
      </c>
      <c r="C50" s="1">
        <f>'140 NaCl vs 115 KCl'!T50</f>
        <v>46.273800277709867</v>
      </c>
      <c r="D50" s="1">
        <f>'140 NaCl vs 115 KCl'!W50</f>
        <v>15.717509682100243</v>
      </c>
      <c r="E50" s="1">
        <f>'140 NaCl vs 115 KCl + 0.5 Glu'!T50</f>
        <v>45.275875790913794</v>
      </c>
      <c r="F50" s="1">
        <f>'140 NaCl vs 115 KCl + 0.5 Glu'!W50</f>
        <v>17.478393248517744</v>
      </c>
    </row>
    <row r="51" spans="2:6" x14ac:dyDescent="0.25">
      <c r="B51" s="1">
        <f>'140 NaCl vs 115 KCl'!B51</f>
        <v>80</v>
      </c>
      <c r="C51" s="1">
        <f>'140 NaCl vs 115 KCl'!T51</f>
        <v>49.190262985229339</v>
      </c>
      <c r="D51" s="1">
        <f>'140 NaCl vs 115 KCl'!W51</f>
        <v>18.017607817123316</v>
      </c>
      <c r="E51" s="1">
        <f>'140 NaCl vs 115 KCl + 0.5 Glu'!T51</f>
        <v>46.669511731465541</v>
      </c>
      <c r="F51" s="1">
        <f>'140 NaCl vs 115 KCl + 0.5 Glu'!W51</f>
        <v>17.775702559042919</v>
      </c>
    </row>
    <row r="52" spans="2:6" x14ac:dyDescent="0.25">
      <c r="B52" s="1">
        <f>'140 NaCl vs 115 KCl'!B52</f>
        <v>85</v>
      </c>
      <c r="C52" s="1">
        <f>'140 NaCl vs 115 KCl'!T52</f>
        <v>52.401729202270353</v>
      </c>
      <c r="D52" s="1">
        <f>'140 NaCl vs 115 KCl'!W52</f>
        <v>17.945192600097442</v>
      </c>
      <c r="E52" s="1">
        <f>'140 NaCl vs 115 KCl + 0.5 Glu'!T52</f>
        <v>53.669225629170533</v>
      </c>
      <c r="F52" s="1">
        <f>'140 NaCl vs 115 KCl + 0.5 Glu'!W52</f>
        <v>21.178880317829421</v>
      </c>
    </row>
    <row r="53" spans="2:6" x14ac:dyDescent="0.25">
      <c r="B53" s="1">
        <f>'140 NaCl vs 115 KCl'!B53</f>
        <v>90</v>
      </c>
      <c r="C53" s="1">
        <f>'140 NaCl vs 115 KCl'!T53</f>
        <v>57.545975367228053</v>
      </c>
      <c r="D53" s="1">
        <f>'140 NaCl vs 115 KCl'!W53</f>
        <v>20.156821018701379</v>
      </c>
      <c r="E53" s="1">
        <f>'140 NaCl vs 115 KCl + 0.5 Glu'!T53</f>
        <v>56.072993087768374</v>
      </c>
      <c r="F53" s="1">
        <f>'140 NaCl vs 115 KCl + 0.5 Glu'!W53</f>
        <v>20.844298236457828</v>
      </c>
    </row>
    <row r="54" spans="2:6" x14ac:dyDescent="0.25">
      <c r="B54" s="1">
        <f>'140 NaCl vs 115 KCl'!B54</f>
        <v>95</v>
      </c>
      <c r="C54" s="1">
        <f>'140 NaCl vs 115 KCl'!T54</f>
        <v>61.870316187540553</v>
      </c>
      <c r="D54" s="1">
        <f>'140 NaCl vs 115 KCl'!W54</f>
        <v>21.064732549915689</v>
      </c>
      <c r="E54" s="1">
        <f>'140 NaCl vs 115 KCl + 0.5 Glu'!T54</f>
        <v>59.386184946695785</v>
      </c>
      <c r="F54" s="1">
        <f>'140 NaCl vs 115 KCl + 0.5 Glu'!W54</f>
        <v>22.058664865467254</v>
      </c>
    </row>
    <row r="55" spans="2:6" x14ac:dyDescent="0.25">
      <c r="B55" s="1">
        <f>'140 NaCl vs 115 KCl'!B55</f>
        <v>100</v>
      </c>
      <c r="C55" s="1">
        <f>'140 NaCl vs 115 KCl'!T55</f>
        <v>66.609695688883335</v>
      </c>
      <c r="D55" s="1">
        <f>'140 NaCl vs 115 KCl'!W55</f>
        <v>23.486427173548545</v>
      </c>
      <c r="E55" s="1">
        <f>'140 NaCl vs 115 KCl + 0.5 Glu'!T55</f>
        <v>65.922031911213978</v>
      </c>
      <c r="F55" s="1">
        <f>'140 NaCl vs 115 KCl + 0.5 Glu'!W55</f>
        <v>23.665962956784266</v>
      </c>
    </row>
    <row r="56" spans="2:6" x14ac:dyDescent="0.25">
      <c r="B56" s="1">
        <f>'140 NaCl vs 115 KCl'!B56</f>
        <v>105</v>
      </c>
      <c r="C56" s="1">
        <f>'140 NaCl vs 115 KCl'!T56</f>
        <v>74.71923230489071</v>
      </c>
      <c r="D56" s="1">
        <f>'140 NaCl vs 115 KCl'!W56</f>
        <v>24.981452065614555</v>
      </c>
      <c r="E56" s="1">
        <f>'140 NaCl vs 115 KCl + 0.5 Glu'!T56</f>
        <v>70.661411794026449</v>
      </c>
      <c r="F56" s="1">
        <f>'140 NaCl vs 115 KCl + 0.5 Glu'!W56</f>
        <v>25.383912054603442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140 NaCl vs 115 KCl</vt:lpstr>
      <vt:lpstr>140 NaCl vs 115 KCl + 0.5 Glu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2020-08-18T06:11:10Z</dcterms:created>
  <dcterms:modified xsi:type="dcterms:W3CDTF">2021-09-17T12:28:03Z</dcterms:modified>
</cp:coreProperties>
</file>