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C0C9ED19-18FD-40EB-9E91-330FA9B27A2B}" xr6:coauthVersionLast="47" xr6:coauthVersionMax="47" xr10:uidLastSave="{00000000-0000-0000-0000-000000000000}"/>
  <bookViews>
    <workbookView xWindow="25080" yWindow="-120" windowWidth="29040" windowHeight="15840" activeTab="4" xr2:uid="{13D9237C-A966-49DE-81D4-41ADF551C653}"/>
  </bookViews>
  <sheets>
    <sheet name="WT" sheetId="1" r:id="rId1"/>
    <sheet name="P289R" sheetId="2" r:id="rId2"/>
    <sheet name="G82R" sheetId="3" r:id="rId3"/>
    <sheet name="L85P" sheetId="4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57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I41" i="4" l="1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40" i="4"/>
  <c r="I57" i="4" s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0" i="1"/>
  <c r="L57" i="1" s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40" i="1"/>
  <c r="K57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0" i="1"/>
  <c r="J57" i="1" s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0" i="1"/>
  <c r="I57" i="1" s="1"/>
  <c r="I43" i="2" l="1"/>
  <c r="I44" i="2"/>
  <c r="I45" i="2"/>
  <c r="I46" i="2"/>
  <c r="I47" i="2"/>
  <c r="I48" i="2"/>
  <c r="I49" i="2"/>
  <c r="I50" i="2"/>
  <c r="I51" i="2"/>
  <c r="I52" i="2"/>
  <c r="I53" i="2"/>
  <c r="I42" i="2"/>
  <c r="I59" i="2" s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42" i="2"/>
  <c r="H59" i="2" s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42" i="2"/>
  <c r="G59" i="2" s="1"/>
  <c r="H41" i="1"/>
  <c r="H42" i="1"/>
  <c r="H43" i="1"/>
  <c r="H44" i="1"/>
  <c r="H45" i="1"/>
  <c r="H46" i="1"/>
  <c r="H47" i="1"/>
  <c r="H48" i="1"/>
  <c r="H49" i="1"/>
  <c r="H50" i="1"/>
  <c r="H51" i="1"/>
  <c r="H40" i="1"/>
  <c r="H57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0" i="1"/>
  <c r="G57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0" i="1"/>
  <c r="E57" i="1" s="1"/>
  <c r="N23" i="4" l="1"/>
  <c r="N24" i="4"/>
  <c r="P24" i="4" s="1"/>
  <c r="N25" i="4"/>
  <c r="N26" i="4"/>
  <c r="P26" i="4" s="1"/>
  <c r="N27" i="4"/>
  <c r="N28" i="4"/>
  <c r="P28" i="4" s="1"/>
  <c r="N29" i="4"/>
  <c r="N30" i="4"/>
  <c r="N31" i="4"/>
  <c r="N32" i="4"/>
  <c r="P32" i="4" s="1"/>
  <c r="N33" i="4"/>
  <c r="N34" i="4"/>
  <c r="N35" i="4"/>
  <c r="N36" i="4"/>
  <c r="P36" i="4" s="1"/>
  <c r="N37" i="4"/>
  <c r="P37" i="4" s="1"/>
  <c r="N4" i="4"/>
  <c r="P4" i="4" s="1"/>
  <c r="N5" i="4"/>
  <c r="O5" i="4" s="1"/>
  <c r="P5" i="4"/>
  <c r="N6" i="4"/>
  <c r="O6" i="4" s="1"/>
  <c r="N7" i="4"/>
  <c r="O7" i="4" s="1"/>
  <c r="N8" i="4"/>
  <c r="P8" i="4" s="1"/>
  <c r="N9" i="4"/>
  <c r="P9" i="4" s="1"/>
  <c r="N10" i="4"/>
  <c r="O10" i="4" s="1"/>
  <c r="N11" i="4"/>
  <c r="O11" i="4" s="1"/>
  <c r="N12" i="4"/>
  <c r="P12" i="4" s="1"/>
  <c r="N13" i="4"/>
  <c r="P13" i="4" s="1"/>
  <c r="N14" i="4"/>
  <c r="O14" i="4" s="1"/>
  <c r="N15" i="4"/>
  <c r="O15" i="4" s="1"/>
  <c r="N16" i="4"/>
  <c r="P16" i="4" s="1"/>
  <c r="N17" i="4"/>
  <c r="P17" i="4" s="1"/>
  <c r="N18" i="4"/>
  <c r="O18" i="4" s="1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40" i="4"/>
  <c r="H57" i="4" s="1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40" i="4"/>
  <c r="G57" i="4" s="1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E50" i="4"/>
  <c r="E51" i="4"/>
  <c r="E52" i="4"/>
  <c r="E53" i="4"/>
  <c r="E54" i="4"/>
  <c r="E55" i="4"/>
  <c r="F40" i="4"/>
  <c r="F57" i="4" s="1"/>
  <c r="D40" i="1"/>
  <c r="D57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40" i="4"/>
  <c r="E57" i="4" s="1"/>
  <c r="D41" i="4"/>
  <c r="D42" i="4"/>
  <c r="D43" i="4"/>
  <c r="D44" i="4"/>
  <c r="D45" i="4"/>
  <c r="D46" i="4"/>
  <c r="D47" i="4"/>
  <c r="D48" i="4"/>
  <c r="D49" i="4"/>
  <c r="D50" i="4"/>
  <c r="D51" i="4"/>
  <c r="D52" i="4"/>
  <c r="M52" i="4" s="1"/>
  <c r="D53" i="4"/>
  <c r="D54" i="4"/>
  <c r="M54" i="4" s="1"/>
  <c r="D55" i="4"/>
  <c r="D40" i="4"/>
  <c r="D57" i="4" s="1"/>
  <c r="C41" i="4"/>
  <c r="C42" i="4"/>
  <c r="C43" i="4"/>
  <c r="C44" i="4"/>
  <c r="C45" i="4"/>
  <c r="C46" i="4"/>
  <c r="C47" i="4"/>
  <c r="C48" i="4"/>
  <c r="C49" i="4"/>
  <c r="C50" i="4"/>
  <c r="C51" i="4"/>
  <c r="C40" i="4"/>
  <c r="C57" i="4" s="1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K41" i="3"/>
  <c r="K58" i="3" s="1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J41" i="3"/>
  <c r="J58" i="3" s="1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I41" i="3"/>
  <c r="I58" i="3" s="1"/>
  <c r="O24" i="3"/>
  <c r="P24" i="3" s="1"/>
  <c r="O25" i="3"/>
  <c r="P25" i="3" s="1"/>
  <c r="O26" i="3"/>
  <c r="Q26" i="3" s="1"/>
  <c r="O27" i="3"/>
  <c r="P27" i="3" s="1"/>
  <c r="O28" i="3"/>
  <c r="P28" i="3" s="1"/>
  <c r="O29" i="3"/>
  <c r="P29" i="3" s="1"/>
  <c r="O30" i="3"/>
  <c r="Q30" i="3" s="1"/>
  <c r="O31" i="3"/>
  <c r="P31" i="3" s="1"/>
  <c r="O32" i="3"/>
  <c r="P32" i="3" s="1"/>
  <c r="O33" i="3"/>
  <c r="P33" i="3" s="1"/>
  <c r="O34" i="3"/>
  <c r="Q34" i="3" s="1"/>
  <c r="O35" i="3"/>
  <c r="P35" i="3" s="1"/>
  <c r="O36" i="3"/>
  <c r="P36" i="3" s="1"/>
  <c r="O37" i="3"/>
  <c r="P37" i="3" s="1"/>
  <c r="O38" i="3"/>
  <c r="Q38" i="3" s="1"/>
  <c r="O5" i="3"/>
  <c r="P5" i="3" s="1"/>
  <c r="O6" i="3"/>
  <c r="P6" i="3" s="1"/>
  <c r="O7" i="3"/>
  <c r="Q7" i="3" s="1"/>
  <c r="P7" i="3"/>
  <c r="O8" i="3"/>
  <c r="P8" i="3" s="1"/>
  <c r="O9" i="3"/>
  <c r="P9" i="3" s="1"/>
  <c r="O10" i="3"/>
  <c r="Q10" i="3" s="1"/>
  <c r="O11" i="3"/>
  <c r="P11" i="3" s="1"/>
  <c r="O12" i="3"/>
  <c r="Q12" i="3" s="1"/>
  <c r="O13" i="3"/>
  <c r="P13" i="3" s="1"/>
  <c r="O14" i="3"/>
  <c r="Q14" i="3" s="1"/>
  <c r="P14" i="3"/>
  <c r="O15" i="3"/>
  <c r="P15" i="3" s="1"/>
  <c r="O16" i="3"/>
  <c r="P16" i="3" s="1"/>
  <c r="O17" i="3"/>
  <c r="P17" i="3" s="1"/>
  <c r="O18" i="3"/>
  <c r="Q18" i="3" s="1"/>
  <c r="O19" i="3"/>
  <c r="Q19" i="3" s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H41" i="3"/>
  <c r="H58" i="3" s="1"/>
  <c r="D41" i="3"/>
  <c r="D58" i="3" s="1"/>
  <c r="D42" i="3"/>
  <c r="D43" i="3"/>
  <c r="D44" i="3"/>
  <c r="D45" i="3"/>
  <c r="D46" i="3"/>
  <c r="D47" i="3"/>
  <c r="D48" i="3"/>
  <c r="D49" i="3"/>
  <c r="D50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G41" i="3"/>
  <c r="G58" i="3" s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F41" i="3"/>
  <c r="F58" i="3" s="1"/>
  <c r="E41" i="3"/>
  <c r="E58" i="3" s="1"/>
  <c r="C42" i="3"/>
  <c r="O42" i="3" s="1"/>
  <c r="P42" i="3" s="1"/>
  <c r="C43" i="3"/>
  <c r="C44" i="3"/>
  <c r="C45" i="3"/>
  <c r="C46" i="3"/>
  <c r="O46" i="3" s="1"/>
  <c r="P46" i="3" s="1"/>
  <c r="C47" i="3"/>
  <c r="C48" i="3"/>
  <c r="C49" i="3"/>
  <c r="C50" i="3"/>
  <c r="N50" i="3" s="1"/>
  <c r="E14" i="5" s="1"/>
  <c r="C51" i="3"/>
  <c r="C52" i="3"/>
  <c r="C53" i="3"/>
  <c r="C54" i="3"/>
  <c r="N54" i="3" s="1"/>
  <c r="E18" i="5" s="1"/>
  <c r="C55" i="3"/>
  <c r="C56" i="3"/>
  <c r="C41" i="3"/>
  <c r="C58" i="3" s="1"/>
  <c r="O58" i="3" l="1"/>
  <c r="Q58" i="3" s="1"/>
  <c r="N58" i="3"/>
  <c r="P58" i="3"/>
  <c r="N56" i="3"/>
  <c r="E20" i="5" s="1"/>
  <c r="N52" i="3"/>
  <c r="E16" i="5" s="1"/>
  <c r="N48" i="3"/>
  <c r="E12" i="5" s="1"/>
  <c r="N44" i="3"/>
  <c r="E8" i="5" s="1"/>
  <c r="O50" i="3"/>
  <c r="P50" i="3" s="1"/>
  <c r="O56" i="3"/>
  <c r="N46" i="3"/>
  <c r="E10" i="5" s="1"/>
  <c r="M55" i="4"/>
  <c r="D20" i="5" s="1"/>
  <c r="M49" i="4"/>
  <c r="D14" i="5" s="1"/>
  <c r="M41" i="4"/>
  <c r="D6" i="5" s="1"/>
  <c r="N43" i="4"/>
  <c r="O43" i="4" s="1"/>
  <c r="M45" i="4"/>
  <c r="D10" i="5" s="1"/>
  <c r="O34" i="4"/>
  <c r="P34" i="4"/>
  <c r="O30" i="4"/>
  <c r="P30" i="4"/>
  <c r="M48" i="4"/>
  <c r="D13" i="5" s="1"/>
  <c r="M44" i="4"/>
  <c r="D9" i="5" s="1"/>
  <c r="O33" i="4"/>
  <c r="P33" i="4"/>
  <c r="O29" i="4"/>
  <c r="P29" i="4"/>
  <c r="O25" i="4"/>
  <c r="P25" i="4"/>
  <c r="N51" i="4"/>
  <c r="N47" i="4"/>
  <c r="M53" i="4"/>
  <c r="N50" i="4"/>
  <c r="P50" i="4" s="1"/>
  <c r="N46" i="4"/>
  <c r="P46" i="4" s="1"/>
  <c r="N42" i="4"/>
  <c r="P42" i="4" s="1"/>
  <c r="O35" i="4"/>
  <c r="P35" i="4"/>
  <c r="O31" i="4"/>
  <c r="P31" i="4"/>
  <c r="O27" i="4"/>
  <c r="P27" i="4"/>
  <c r="O23" i="4"/>
  <c r="P23" i="4"/>
  <c r="O48" i="3"/>
  <c r="N42" i="3"/>
  <c r="E6" i="5" s="1"/>
  <c r="O52" i="3"/>
  <c r="Q8" i="3"/>
  <c r="O44" i="3"/>
  <c r="P10" i="3"/>
  <c r="N55" i="4"/>
  <c r="P55" i="4" s="1"/>
  <c r="N54" i="4"/>
  <c r="P54" i="4" s="1"/>
  <c r="D18" i="5"/>
  <c r="N52" i="4"/>
  <c r="O52" i="4" s="1"/>
  <c r="O24" i="4"/>
  <c r="O9" i="4"/>
  <c r="O13" i="4"/>
  <c r="O17" i="4"/>
  <c r="O26" i="4"/>
  <c r="N41" i="4"/>
  <c r="O41" i="4" s="1"/>
  <c r="O36" i="4"/>
  <c r="N49" i="4"/>
  <c r="O49" i="4" s="1"/>
  <c r="O37" i="4"/>
  <c r="O28" i="4"/>
  <c r="D19" i="5"/>
  <c r="M46" i="4"/>
  <c r="D11" i="5" s="1"/>
  <c r="M42" i="4"/>
  <c r="D7" i="5" s="1"/>
  <c r="N45" i="4"/>
  <c r="O45" i="4" s="1"/>
  <c r="M50" i="4"/>
  <c r="D15" i="5" s="1"/>
  <c r="O32" i="4"/>
  <c r="O55" i="4"/>
  <c r="O51" i="4"/>
  <c r="P51" i="4"/>
  <c r="P47" i="4"/>
  <c r="O47" i="4"/>
  <c r="M51" i="4"/>
  <c r="D16" i="5" s="1"/>
  <c r="O46" i="4"/>
  <c r="O42" i="4"/>
  <c r="O16" i="4"/>
  <c r="O12" i="4"/>
  <c r="O8" i="4"/>
  <c r="O4" i="4"/>
  <c r="N53" i="4"/>
  <c r="O53" i="4" s="1"/>
  <c r="M47" i="4"/>
  <c r="D12" i="5" s="1"/>
  <c r="M43" i="4"/>
  <c r="D8" i="5" s="1"/>
  <c r="N48" i="4"/>
  <c r="O48" i="4" s="1"/>
  <c r="N44" i="4"/>
  <c r="O44" i="4" s="1"/>
  <c r="P18" i="4"/>
  <c r="P14" i="4"/>
  <c r="P10" i="4"/>
  <c r="P6" i="4"/>
  <c r="P15" i="4"/>
  <c r="P11" i="4"/>
  <c r="P7" i="4"/>
  <c r="D17" i="5"/>
  <c r="Q48" i="3"/>
  <c r="P48" i="3"/>
  <c r="P44" i="3"/>
  <c r="Q44" i="3"/>
  <c r="O43" i="3"/>
  <c r="P43" i="3" s="1"/>
  <c r="O49" i="3"/>
  <c r="Q49" i="3" s="1"/>
  <c r="P19" i="3"/>
  <c r="Q15" i="3"/>
  <c r="O45" i="3"/>
  <c r="Q45" i="3" s="1"/>
  <c r="O47" i="3"/>
  <c r="P47" i="3" s="1"/>
  <c r="Q31" i="3"/>
  <c r="P12" i="3"/>
  <c r="O54" i="3"/>
  <c r="P54" i="3" s="1"/>
  <c r="Q56" i="3"/>
  <c r="Q52" i="3"/>
  <c r="O55" i="3"/>
  <c r="P55" i="3" s="1"/>
  <c r="O53" i="3"/>
  <c r="Q53" i="3" s="1"/>
  <c r="P56" i="3"/>
  <c r="P52" i="3"/>
  <c r="O51" i="3"/>
  <c r="P51" i="3" s="1"/>
  <c r="N55" i="3"/>
  <c r="E19" i="5" s="1"/>
  <c r="Q35" i="3"/>
  <c r="Q27" i="3"/>
  <c r="Q36" i="3"/>
  <c r="Q32" i="3"/>
  <c r="Q28" i="3"/>
  <c r="P38" i="3"/>
  <c r="P34" i="3"/>
  <c r="P30" i="3"/>
  <c r="P26" i="3"/>
  <c r="Q16" i="3"/>
  <c r="Q11" i="3"/>
  <c r="P18" i="3"/>
  <c r="Q42" i="3"/>
  <c r="Q46" i="3"/>
  <c r="Q47" i="3"/>
  <c r="Q24" i="3"/>
  <c r="Q37" i="3"/>
  <c r="Q33" i="3"/>
  <c r="Q29" i="3"/>
  <c r="Q25" i="3"/>
  <c r="Q13" i="3"/>
  <c r="Q5" i="3"/>
  <c r="Q17" i="3"/>
  <c r="Q9" i="3"/>
  <c r="Q6" i="3"/>
  <c r="N51" i="3"/>
  <c r="E15" i="5" s="1"/>
  <c r="N47" i="3"/>
  <c r="E11" i="5" s="1"/>
  <c r="N43" i="3"/>
  <c r="E7" i="5" s="1"/>
  <c r="N53" i="3"/>
  <c r="E17" i="5" s="1"/>
  <c r="N49" i="3"/>
  <c r="E13" i="5" s="1"/>
  <c r="N45" i="3"/>
  <c r="E9" i="5" s="1"/>
  <c r="A5" i="5"/>
  <c r="Q5" i="1"/>
  <c r="S5" i="1" s="1"/>
  <c r="Q6" i="1"/>
  <c r="R6" i="1" s="1"/>
  <c r="Q7" i="1"/>
  <c r="R7" i="1" s="1"/>
  <c r="Q8" i="1"/>
  <c r="S8" i="1" s="1"/>
  <c r="Q9" i="1"/>
  <c r="R9" i="1" s="1"/>
  <c r="Q10" i="1"/>
  <c r="R10" i="1" s="1"/>
  <c r="Q11" i="1"/>
  <c r="S11" i="1" s="1"/>
  <c r="Q12" i="1"/>
  <c r="S12" i="1" s="1"/>
  <c r="Q13" i="1"/>
  <c r="S13" i="1" s="1"/>
  <c r="Q14" i="1"/>
  <c r="S14" i="1" s="1"/>
  <c r="Q15" i="1"/>
  <c r="R15" i="1" s="1"/>
  <c r="Q16" i="1"/>
  <c r="S16" i="1" s="1"/>
  <c r="Q17" i="1"/>
  <c r="R17" i="1" s="1"/>
  <c r="Q18" i="1"/>
  <c r="R18" i="1" s="1"/>
  <c r="Q19" i="1"/>
  <c r="R19" i="1" s="1"/>
  <c r="Q23" i="1"/>
  <c r="S23" i="1" s="1"/>
  <c r="Q24" i="1"/>
  <c r="R24" i="1" s="1"/>
  <c r="Q25" i="1"/>
  <c r="R25" i="1" s="1"/>
  <c r="Q26" i="1"/>
  <c r="R26" i="1" s="1"/>
  <c r="Q27" i="1"/>
  <c r="S27" i="1" s="1"/>
  <c r="Q28" i="1"/>
  <c r="S28" i="1" s="1"/>
  <c r="Q29" i="1"/>
  <c r="S29" i="1" s="1"/>
  <c r="Q30" i="1"/>
  <c r="R30" i="1" s="1"/>
  <c r="Q31" i="1"/>
  <c r="S31" i="1" s="1"/>
  <c r="Q32" i="1"/>
  <c r="S32" i="1" s="1"/>
  <c r="Q33" i="1"/>
  <c r="R33" i="1" s="1"/>
  <c r="Q34" i="1"/>
  <c r="R34" i="1" s="1"/>
  <c r="Q35" i="1"/>
  <c r="R35" i="1" s="1"/>
  <c r="Q36" i="1"/>
  <c r="S36" i="1" s="1"/>
  <c r="Q37" i="1"/>
  <c r="S37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L5" i="2"/>
  <c r="M5" i="2"/>
  <c r="O5" i="2" s="1"/>
  <c r="L6" i="2"/>
  <c r="M6" i="2"/>
  <c r="N6" i="2" s="1"/>
  <c r="L7" i="2"/>
  <c r="M7" i="2"/>
  <c r="O7" i="2" s="1"/>
  <c r="L8" i="2"/>
  <c r="M8" i="2"/>
  <c r="N8" i="2" s="1"/>
  <c r="L9" i="2"/>
  <c r="M9" i="2"/>
  <c r="O9" i="2" s="1"/>
  <c r="L10" i="2"/>
  <c r="M10" i="2"/>
  <c r="N10" i="2" s="1"/>
  <c r="L11" i="2"/>
  <c r="M11" i="2"/>
  <c r="O11" i="2" s="1"/>
  <c r="L12" i="2"/>
  <c r="M12" i="2"/>
  <c r="N12" i="2" s="1"/>
  <c r="L13" i="2"/>
  <c r="M13" i="2"/>
  <c r="O13" i="2" s="1"/>
  <c r="L14" i="2"/>
  <c r="M14" i="2"/>
  <c r="N14" i="2" s="1"/>
  <c r="L15" i="2"/>
  <c r="M15" i="2"/>
  <c r="O15" i="2" s="1"/>
  <c r="L16" i="2"/>
  <c r="M16" i="2"/>
  <c r="N16" i="2" s="1"/>
  <c r="L17" i="2"/>
  <c r="M17" i="2"/>
  <c r="O17" i="2" s="1"/>
  <c r="L18" i="2"/>
  <c r="M18" i="2"/>
  <c r="N18" i="2" s="1"/>
  <c r="L19" i="2"/>
  <c r="M19" i="2"/>
  <c r="O19" i="2" s="1"/>
  <c r="L24" i="2"/>
  <c r="M24" i="2"/>
  <c r="O24" i="2" s="1"/>
  <c r="L25" i="2"/>
  <c r="M25" i="2"/>
  <c r="N25" i="2" s="1"/>
  <c r="L26" i="2"/>
  <c r="M26" i="2"/>
  <c r="O26" i="2" s="1"/>
  <c r="L27" i="2"/>
  <c r="M27" i="2"/>
  <c r="N27" i="2" s="1"/>
  <c r="L28" i="2"/>
  <c r="M28" i="2"/>
  <c r="O28" i="2" s="1"/>
  <c r="L29" i="2"/>
  <c r="M29" i="2"/>
  <c r="N29" i="2" s="1"/>
  <c r="L30" i="2"/>
  <c r="M30" i="2"/>
  <c r="O30" i="2" s="1"/>
  <c r="L31" i="2"/>
  <c r="M31" i="2"/>
  <c r="N31" i="2" s="1"/>
  <c r="L32" i="2"/>
  <c r="M32" i="2"/>
  <c r="O32" i="2" s="1"/>
  <c r="L33" i="2"/>
  <c r="M33" i="2"/>
  <c r="N33" i="2" s="1"/>
  <c r="L34" i="2"/>
  <c r="M34" i="2"/>
  <c r="O34" i="2" s="1"/>
  <c r="L35" i="2"/>
  <c r="M35" i="2"/>
  <c r="N35" i="2" s="1"/>
  <c r="L36" i="2"/>
  <c r="M36" i="2"/>
  <c r="O36" i="2" s="1"/>
  <c r="L37" i="2"/>
  <c r="M37" i="2"/>
  <c r="N37" i="2" s="1"/>
  <c r="L38" i="2"/>
  <c r="M38" i="2"/>
  <c r="O38" i="2" s="1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42" i="2"/>
  <c r="F59" i="2" s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42" i="2"/>
  <c r="E59" i="2" s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42" i="2"/>
  <c r="D59" i="2" s="1"/>
  <c r="C43" i="2"/>
  <c r="M43" i="2" s="1"/>
  <c r="N43" i="2" s="1"/>
  <c r="C44" i="2"/>
  <c r="M44" i="2" s="1"/>
  <c r="N44" i="2" s="1"/>
  <c r="C45" i="2"/>
  <c r="M45" i="2" s="1"/>
  <c r="N45" i="2" s="1"/>
  <c r="C46" i="2"/>
  <c r="L46" i="2" s="1"/>
  <c r="C9" i="5" s="1"/>
  <c r="C47" i="2"/>
  <c r="M47" i="2" s="1"/>
  <c r="O47" i="2" s="1"/>
  <c r="C48" i="2"/>
  <c r="C49" i="2"/>
  <c r="M49" i="2" s="1"/>
  <c r="N49" i="2" s="1"/>
  <c r="C50" i="2"/>
  <c r="L50" i="2" s="1"/>
  <c r="C13" i="5" s="1"/>
  <c r="C51" i="2"/>
  <c r="C52" i="2"/>
  <c r="M52" i="2" s="1"/>
  <c r="N52" i="2" s="1"/>
  <c r="C53" i="2"/>
  <c r="M53" i="2" s="1"/>
  <c r="C54" i="2"/>
  <c r="M54" i="2" s="1"/>
  <c r="N54" i="2" s="1"/>
  <c r="C55" i="2"/>
  <c r="L55" i="2" s="1"/>
  <c r="C18" i="5" s="1"/>
  <c r="C56" i="2"/>
  <c r="L56" i="2" s="1"/>
  <c r="C19" i="5" s="1"/>
  <c r="C57" i="2"/>
  <c r="L57" i="2" s="1"/>
  <c r="C20" i="5" s="1"/>
  <c r="C42" i="2"/>
  <c r="C59" i="2" s="1"/>
  <c r="C41" i="1"/>
  <c r="P41" i="1" s="1"/>
  <c r="B6" i="5" s="1"/>
  <c r="C42" i="1"/>
  <c r="Q42" i="1" s="1"/>
  <c r="R42" i="1" s="1"/>
  <c r="C43" i="1"/>
  <c r="P43" i="1" s="1"/>
  <c r="B8" i="5" s="1"/>
  <c r="C44" i="1"/>
  <c r="P44" i="1" s="1"/>
  <c r="B9" i="5" s="1"/>
  <c r="C45" i="1"/>
  <c r="Q45" i="1" s="1"/>
  <c r="S45" i="1" s="1"/>
  <c r="C46" i="1"/>
  <c r="Q46" i="1" s="1"/>
  <c r="R46" i="1" s="1"/>
  <c r="C47" i="1"/>
  <c r="Q47" i="1" s="1"/>
  <c r="C48" i="1"/>
  <c r="Q48" i="1" s="1"/>
  <c r="R48" i="1" s="1"/>
  <c r="C49" i="1"/>
  <c r="Q49" i="1" s="1"/>
  <c r="C50" i="1"/>
  <c r="P50" i="1" s="1"/>
  <c r="B15" i="5" s="1"/>
  <c r="C51" i="1"/>
  <c r="Q51" i="1" s="1"/>
  <c r="S51" i="1" s="1"/>
  <c r="C52" i="1"/>
  <c r="Q52" i="1" s="1"/>
  <c r="R52" i="1" s="1"/>
  <c r="C53" i="1"/>
  <c r="P53" i="1" s="1"/>
  <c r="B18" i="5" s="1"/>
  <c r="C54" i="1"/>
  <c r="P54" i="1" s="1"/>
  <c r="B19" i="5" s="1"/>
  <c r="C55" i="1"/>
  <c r="P55" i="1" s="1"/>
  <c r="B20" i="5" s="1"/>
  <c r="C40" i="1"/>
  <c r="C57" i="1" s="1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N40" i="4"/>
  <c r="P40" i="4" s="1"/>
  <c r="M40" i="4"/>
  <c r="D5" i="5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N22" i="4"/>
  <c r="P22" i="4" s="1"/>
  <c r="M22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N3" i="4"/>
  <c r="O3" i="4" s="1"/>
  <c r="M3" i="4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O41" i="3"/>
  <c r="Q41" i="3" s="1"/>
  <c r="N41" i="3"/>
  <c r="E5" i="5" s="1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O4" i="3"/>
  <c r="P4" i="3" s="1"/>
  <c r="N4" i="3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M23" i="2"/>
  <c r="N23" i="2" s="1"/>
  <c r="L23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M4" i="2"/>
  <c r="N4" i="2" s="1"/>
  <c r="L4" i="2"/>
  <c r="Q22" i="1"/>
  <c r="R22" i="1" s="1"/>
  <c r="P22" i="1"/>
  <c r="Q4" i="1"/>
  <c r="R4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A20" i="5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P49" i="3" l="1"/>
  <c r="Q50" i="3"/>
  <c r="M59" i="2"/>
  <c r="O59" i="2" s="1"/>
  <c r="L59" i="2"/>
  <c r="N59" i="2"/>
  <c r="P43" i="4"/>
  <c r="O50" i="4"/>
  <c r="Q43" i="3"/>
  <c r="Q54" i="3"/>
  <c r="M48" i="2"/>
  <c r="N48" i="2" s="1"/>
  <c r="P45" i="1"/>
  <c r="B10" i="5" s="1"/>
  <c r="Q44" i="1"/>
  <c r="R44" i="1" s="1"/>
  <c r="A15" i="5"/>
  <c r="P52" i="1"/>
  <c r="B17" i="5" s="1"/>
  <c r="A7" i="5"/>
  <c r="P51" i="1"/>
  <c r="B16" i="5" s="1"/>
  <c r="A6" i="5"/>
  <c r="O54" i="4"/>
  <c r="P52" i="4"/>
  <c r="P53" i="4"/>
  <c r="P41" i="4"/>
  <c r="P48" i="4"/>
  <c r="P49" i="4"/>
  <c r="P45" i="4"/>
  <c r="P44" i="4"/>
  <c r="R28" i="1"/>
  <c r="S24" i="1"/>
  <c r="S6" i="1"/>
  <c r="R27" i="1"/>
  <c r="R36" i="1"/>
  <c r="R32" i="1"/>
  <c r="S18" i="1"/>
  <c r="R11" i="1"/>
  <c r="R29" i="1"/>
  <c r="S35" i="1"/>
  <c r="S25" i="1"/>
  <c r="S15" i="1"/>
  <c r="R37" i="1"/>
  <c r="S34" i="1"/>
  <c r="R12" i="1"/>
  <c r="P3" i="4"/>
  <c r="O22" i="4"/>
  <c r="P53" i="3"/>
  <c r="P45" i="3"/>
  <c r="Q55" i="3"/>
  <c r="Q51" i="3"/>
  <c r="Q4" i="3"/>
  <c r="S49" i="1"/>
  <c r="R49" i="1"/>
  <c r="A14" i="5"/>
  <c r="P46" i="1"/>
  <c r="B11" i="5" s="1"/>
  <c r="P42" i="1"/>
  <c r="B7" i="5" s="1"/>
  <c r="R23" i="1"/>
  <c r="R14" i="1"/>
  <c r="R5" i="1"/>
  <c r="S10" i="1"/>
  <c r="A17" i="5"/>
  <c r="A9" i="5"/>
  <c r="Q54" i="1"/>
  <c r="R54" i="1" s="1"/>
  <c r="Q55" i="1"/>
  <c r="S55" i="1" s="1"/>
  <c r="R31" i="1"/>
  <c r="S26" i="1"/>
  <c r="R13" i="1"/>
  <c r="S19" i="1"/>
  <c r="S7" i="1"/>
  <c r="A16" i="5"/>
  <c r="A8" i="5"/>
  <c r="S33" i="1"/>
  <c r="A13" i="5"/>
  <c r="Q53" i="1"/>
  <c r="S53" i="1" s="1"/>
  <c r="P49" i="1"/>
  <c r="B14" i="5" s="1"/>
  <c r="Q43" i="1"/>
  <c r="S43" i="1" s="1"/>
  <c r="R8" i="1"/>
  <c r="A12" i="5"/>
  <c r="P47" i="1"/>
  <c r="B12" i="5" s="1"/>
  <c r="R16" i="1"/>
  <c r="A19" i="5"/>
  <c r="A11" i="5"/>
  <c r="A18" i="5"/>
  <c r="A10" i="5"/>
  <c r="M51" i="2"/>
  <c r="N51" i="2" s="1"/>
  <c r="M50" i="2"/>
  <c r="N50" i="2" s="1"/>
  <c r="M46" i="2"/>
  <c r="N46" i="2" s="1"/>
  <c r="L54" i="2"/>
  <c r="C17" i="5" s="1"/>
  <c r="M57" i="2"/>
  <c r="N57" i="2" s="1"/>
  <c r="O53" i="2"/>
  <c r="N53" i="2"/>
  <c r="L49" i="2"/>
  <c r="C12" i="5" s="1"/>
  <c r="M56" i="2"/>
  <c r="N56" i="2" s="1"/>
  <c r="L48" i="2"/>
  <c r="C11" i="5" s="1"/>
  <c r="M55" i="2"/>
  <c r="N55" i="2" s="1"/>
  <c r="N13" i="2"/>
  <c r="L47" i="2"/>
  <c r="C10" i="5" s="1"/>
  <c r="L53" i="2"/>
  <c r="C16" i="5" s="1"/>
  <c r="L45" i="2"/>
  <c r="C8" i="5" s="1"/>
  <c r="L52" i="2"/>
  <c r="C15" i="5" s="1"/>
  <c r="L44" i="2"/>
  <c r="C7" i="5" s="1"/>
  <c r="L51" i="2"/>
  <c r="C14" i="5" s="1"/>
  <c r="L43" i="2"/>
  <c r="C6" i="5" s="1"/>
  <c r="N38" i="2"/>
  <c r="N34" i="2"/>
  <c r="N26" i="2"/>
  <c r="N19" i="2"/>
  <c r="N15" i="2"/>
  <c r="N11" i="2"/>
  <c r="O50" i="2"/>
  <c r="N24" i="2"/>
  <c r="N17" i="2"/>
  <c r="N28" i="2"/>
  <c r="N5" i="2"/>
  <c r="O4" i="2"/>
  <c r="N30" i="2"/>
  <c r="N7" i="2"/>
  <c r="N36" i="2"/>
  <c r="N32" i="2"/>
  <c r="N9" i="2"/>
  <c r="S30" i="1"/>
  <c r="S17" i="1"/>
  <c r="S9" i="1"/>
  <c r="O45" i="2"/>
  <c r="O52" i="2"/>
  <c r="O48" i="2"/>
  <c r="O44" i="2"/>
  <c r="N47" i="2"/>
  <c r="O43" i="2"/>
  <c r="R51" i="1"/>
  <c r="S47" i="1"/>
  <c r="R47" i="1"/>
  <c r="P48" i="1"/>
  <c r="B13" i="5" s="1"/>
  <c r="Q41" i="1"/>
  <c r="S41" i="1" s="1"/>
  <c r="Q50" i="1"/>
  <c r="R50" i="1" s="1"/>
  <c r="R45" i="1"/>
  <c r="O18" i="2"/>
  <c r="O14" i="2"/>
  <c r="O8" i="2"/>
  <c r="O16" i="2"/>
  <c r="O12" i="2"/>
  <c r="O10" i="2"/>
  <c r="O6" i="2"/>
  <c r="O37" i="2"/>
  <c r="O35" i="2"/>
  <c r="O33" i="2"/>
  <c r="O31" i="2"/>
  <c r="O29" i="2"/>
  <c r="O27" i="2"/>
  <c r="O25" i="2"/>
  <c r="O49" i="2"/>
  <c r="O54" i="2"/>
  <c r="M42" i="2"/>
  <c r="O42" i="2" s="1"/>
  <c r="O23" i="2"/>
  <c r="L42" i="2"/>
  <c r="C5" i="5" s="1"/>
  <c r="S52" i="1"/>
  <c r="S48" i="1"/>
  <c r="S46" i="1"/>
  <c r="S44" i="1"/>
  <c r="S42" i="1"/>
  <c r="Q40" i="1"/>
  <c r="R40" i="1" s="1"/>
  <c r="P40" i="1"/>
  <c r="B5" i="5" s="1"/>
  <c r="O40" i="4"/>
  <c r="P41" i="3"/>
  <c r="S22" i="1"/>
  <c r="S4" i="1"/>
  <c r="O57" i="2" l="1"/>
  <c r="O51" i="2"/>
  <c r="O56" i="2"/>
  <c r="O46" i="2"/>
  <c r="S54" i="1"/>
  <c r="R43" i="1"/>
  <c r="R55" i="1"/>
  <c r="S40" i="1"/>
  <c r="S50" i="1"/>
  <c r="R53" i="1"/>
  <c r="O55" i="2"/>
  <c r="R41" i="1"/>
  <c r="N42" i="2"/>
  <c r="O23" i="3" l="1"/>
  <c r="Q23" i="3" s="1"/>
  <c r="N23" i="3"/>
  <c r="P23" i="3" l="1"/>
</calcChain>
</file>

<file path=xl/sharedStrings.xml><?xml version="1.0" encoding="utf-8"?>
<sst xmlns="http://schemas.openxmlformats.org/spreadsheetml/2006/main" count="311" uniqueCount="64">
  <si>
    <t>Voltage</t>
  </si>
  <si>
    <t>no Glu</t>
  </si>
  <si>
    <t>Glu</t>
  </si>
  <si>
    <t>Capacitance</t>
  </si>
  <si>
    <t>Mittelwert</t>
  </si>
  <si>
    <t>n</t>
  </si>
  <si>
    <t>SE</t>
  </si>
  <si>
    <t>95% conf</t>
  </si>
  <si>
    <t>Capacit. (pF)</t>
  </si>
  <si>
    <t>29_09_20_Z4</t>
  </si>
  <si>
    <t>29_09_20_Z7</t>
  </si>
  <si>
    <t>29_09_20_Z8</t>
  </si>
  <si>
    <t>29_09_20_Z9</t>
  </si>
  <si>
    <t>29_09_20_Z10</t>
  </si>
  <si>
    <t>Differenz</t>
  </si>
  <si>
    <t>29_09_20_Z5</t>
  </si>
  <si>
    <t>WT</t>
  </si>
  <si>
    <t>P289R</t>
  </si>
  <si>
    <t>L85P</t>
  </si>
  <si>
    <t>G82R</t>
  </si>
  <si>
    <t>01_10_20_Z1</t>
  </si>
  <si>
    <t>01_10_20_Z2</t>
  </si>
  <si>
    <t>01_10_20_Z3</t>
  </si>
  <si>
    <t>01_10_20_Z4</t>
  </si>
  <si>
    <t>01_10_20_Z6</t>
  </si>
  <si>
    <t>01_10_20_Z7</t>
  </si>
  <si>
    <t>NN</t>
  </si>
  <si>
    <t>30_09_20_Z7</t>
  </si>
  <si>
    <t>30_09_20_Z8</t>
  </si>
  <si>
    <t>30_09_20_Z9</t>
  </si>
  <si>
    <t>30_09_20_Z2</t>
  </si>
  <si>
    <t>01_10_20_Z8</t>
  </si>
  <si>
    <t>30_09_20_Z3</t>
  </si>
  <si>
    <t>30_09_20_Z4</t>
  </si>
  <si>
    <t>01_10_20_Z9</t>
  </si>
  <si>
    <t>01_10_20_Z10</t>
  </si>
  <si>
    <t>06_10_20_Z1</t>
  </si>
  <si>
    <t>06_10_20_Z3</t>
  </si>
  <si>
    <t>06_10_20_Z4</t>
  </si>
  <si>
    <t>06_10_20_Z5</t>
  </si>
  <si>
    <t>06_10_20_Z6</t>
  </si>
  <si>
    <t>06_10_20_Z7</t>
  </si>
  <si>
    <t>07_10_20_Z1</t>
  </si>
  <si>
    <t>07_10_20_Z2</t>
  </si>
  <si>
    <t>07_10_20_Z3</t>
  </si>
  <si>
    <t>06_10_20_Z8</t>
  </si>
  <si>
    <t>07_10_20_Z4</t>
  </si>
  <si>
    <t>07_10_20_Z6</t>
  </si>
  <si>
    <t>nn</t>
  </si>
  <si>
    <t>Voltage (mV)</t>
  </si>
  <si>
    <t>(pA)</t>
  </si>
  <si>
    <t>Cell</t>
  </si>
  <si>
    <t>Current</t>
  </si>
  <si>
    <t>Difference</t>
  </si>
  <si>
    <t>mean</t>
  </si>
  <si>
    <t>Capacit (pF)</t>
  </si>
  <si>
    <t>density at -150 mV</t>
  </si>
  <si>
    <t>(pA/pF)</t>
  </si>
  <si>
    <t>densities at -150 mV</t>
  </si>
  <si>
    <t>densities at - 150 mV</t>
  </si>
  <si>
    <t>current</t>
  </si>
  <si>
    <t>(mV)</t>
  </si>
  <si>
    <t>(pF)</t>
  </si>
  <si>
    <t>with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</si>
</sst>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WT!$B$4:$B$19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WT!$P$4:$P$19</c:f>
              <c:numCache>
                <c:formatCode>0.00</c:formatCode>
                <c:ptCount val="16"/>
                <c:pt idx="0">
                  <c:v>-63.259886550903296</c:v>
                </c:pt>
                <c:pt idx="1">
                  <c:v>-55.612181472778296</c:v>
                </c:pt>
                <c:pt idx="2">
                  <c:v>-45.263670730590796</c:v>
                </c:pt>
                <c:pt idx="3">
                  <c:v>-40.414427661895729</c:v>
                </c:pt>
                <c:pt idx="4">
                  <c:v>-32.043456459045373</c:v>
                </c:pt>
                <c:pt idx="5">
                  <c:v>-25.735473108291615</c:v>
                </c:pt>
                <c:pt idx="6">
                  <c:v>-21.722411584854111</c:v>
                </c:pt>
                <c:pt idx="7">
                  <c:v>-16.088866853713974</c:v>
                </c:pt>
                <c:pt idx="8">
                  <c:v>-10.726928412914262</c:v>
                </c:pt>
                <c:pt idx="9">
                  <c:v>-5.9020994961261666</c:v>
                </c:pt>
                <c:pt idx="10">
                  <c:v>0.25329580307006838</c:v>
                </c:pt>
                <c:pt idx="11">
                  <c:v>3.2806395649909974</c:v>
                </c:pt>
                <c:pt idx="12">
                  <c:v>9.8944767316182354</c:v>
                </c:pt>
                <c:pt idx="13">
                  <c:v>17.815483411153131</c:v>
                </c:pt>
                <c:pt idx="14">
                  <c:v>22.389729287889242</c:v>
                </c:pt>
                <c:pt idx="15">
                  <c:v>34.820555792914476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2-496D-AB72-1B8A9BDEEC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WT!$B$40:$B$55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WT!$P$40:$P$55</c:f>
              <c:numCache>
                <c:formatCode>0.00</c:formatCode>
                <c:ptCount val="16"/>
                <c:pt idx="0">
                  <c:v>-316.37267570495538</c:v>
                </c:pt>
                <c:pt idx="1">
                  <c:v>-261.5936229705809</c:v>
                </c:pt>
                <c:pt idx="2">
                  <c:v>-217.15697898864727</c:v>
                </c:pt>
                <c:pt idx="3">
                  <c:v>-171.9482401847838</c:v>
                </c:pt>
                <c:pt idx="4">
                  <c:v>-134.1735815048217</c:v>
                </c:pt>
                <c:pt idx="5">
                  <c:v>-103.02428946495047</c:v>
                </c:pt>
                <c:pt idx="6">
                  <c:v>-73.623656225204471</c:v>
                </c:pt>
                <c:pt idx="7">
                  <c:v>-52.120970487594604</c:v>
                </c:pt>
                <c:pt idx="8">
                  <c:v>-34.579467308521274</c:v>
                </c:pt>
                <c:pt idx="9">
                  <c:v>-21.768187946081163</c:v>
                </c:pt>
                <c:pt idx="10">
                  <c:v>-12.911986958980554</c:v>
                </c:pt>
                <c:pt idx="11">
                  <c:v>-5.4504394173622135</c:v>
                </c:pt>
                <c:pt idx="12">
                  <c:v>-5.3948294321695869</c:v>
                </c:pt>
                <c:pt idx="13">
                  <c:v>-7.0427784654829004</c:v>
                </c:pt>
                <c:pt idx="14">
                  <c:v>-4.770914501614044</c:v>
                </c:pt>
                <c:pt idx="15">
                  <c:v>-12.057833883497457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2-496D-AB72-1B8A9BDE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41312"/>
        <c:axId val="456140984"/>
      </c:scatterChart>
      <c:valAx>
        <c:axId val="4561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40984"/>
        <c:crosses val="autoZero"/>
        <c:crossBetween val="midCat"/>
      </c:valAx>
      <c:valAx>
        <c:axId val="4561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Glutamate uptake (pA)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Summary!$B$5:$B$20</c:f>
              <c:numCache>
                <c:formatCode>0.00</c:formatCode>
                <c:ptCount val="16"/>
                <c:pt idx="0">
                  <c:v>-316.37267570495538</c:v>
                </c:pt>
                <c:pt idx="1">
                  <c:v>-261.5936229705809</c:v>
                </c:pt>
                <c:pt idx="2">
                  <c:v>-217.15697898864727</c:v>
                </c:pt>
                <c:pt idx="3">
                  <c:v>-171.9482401847838</c:v>
                </c:pt>
                <c:pt idx="4">
                  <c:v>-134.1735815048217</c:v>
                </c:pt>
                <c:pt idx="5">
                  <c:v>-103.02428946495047</c:v>
                </c:pt>
                <c:pt idx="6">
                  <c:v>-73.623656225204471</c:v>
                </c:pt>
                <c:pt idx="7">
                  <c:v>-52.120970487594604</c:v>
                </c:pt>
                <c:pt idx="8">
                  <c:v>-34.579467308521274</c:v>
                </c:pt>
                <c:pt idx="9">
                  <c:v>-21.768187946081163</c:v>
                </c:pt>
                <c:pt idx="10">
                  <c:v>-12.911986958980554</c:v>
                </c:pt>
                <c:pt idx="11">
                  <c:v>-5.4504394173622135</c:v>
                </c:pt>
                <c:pt idx="12">
                  <c:v>-5.3948294321695869</c:v>
                </c:pt>
                <c:pt idx="13">
                  <c:v>-7.0427784654829004</c:v>
                </c:pt>
                <c:pt idx="14">
                  <c:v>-4.770914501614044</c:v>
                </c:pt>
                <c:pt idx="15">
                  <c:v>-12.057833883497457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7A-A89B-E291D504A95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Summary!$C$5:$C$20</c:f>
              <c:numCache>
                <c:formatCode>0.00</c:formatCode>
                <c:ptCount val="16"/>
                <c:pt idx="0">
                  <c:v>-31.1279296875</c:v>
                </c:pt>
                <c:pt idx="1">
                  <c:v>-11.967250279017858</c:v>
                </c:pt>
                <c:pt idx="2">
                  <c:v>8.7193080357142863E-2</c:v>
                </c:pt>
                <c:pt idx="3">
                  <c:v>-1.0463169642857142</c:v>
                </c:pt>
                <c:pt idx="4">
                  <c:v>2.1798270089285716</c:v>
                </c:pt>
                <c:pt idx="5">
                  <c:v>-6.5394810267857137E-2</c:v>
                </c:pt>
                <c:pt idx="6">
                  <c:v>0.21798270089285715</c:v>
                </c:pt>
                <c:pt idx="7">
                  <c:v>0.39236886160714285</c:v>
                </c:pt>
                <c:pt idx="8">
                  <c:v>1.52587890625</c:v>
                </c:pt>
                <c:pt idx="9">
                  <c:v>-0.7193429129464286</c:v>
                </c:pt>
                <c:pt idx="10">
                  <c:v>-1.1335100446428572</c:v>
                </c:pt>
                <c:pt idx="11">
                  <c:v>-1.7874581473214286</c:v>
                </c:pt>
                <c:pt idx="12">
                  <c:v>-5.950927734375</c:v>
                </c:pt>
                <c:pt idx="13">
                  <c:v>-3.8401285807291665</c:v>
                </c:pt>
                <c:pt idx="14">
                  <c:v>-11.189778645833334</c:v>
                </c:pt>
                <c:pt idx="15">
                  <c:v>-17.7764892578125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E-497A-A89B-E291D504A9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Summary!$D$5:$D$20</c:f>
              <c:numCache>
                <c:formatCode>0.00</c:formatCode>
                <c:ptCount val="16"/>
                <c:pt idx="0">
                  <c:v>-35.443987165178569</c:v>
                </c:pt>
                <c:pt idx="1">
                  <c:v>-19.749232700892858</c:v>
                </c:pt>
                <c:pt idx="2">
                  <c:v>-9.1988699776785712</c:v>
                </c:pt>
                <c:pt idx="3">
                  <c:v>-5.3623744419642856</c:v>
                </c:pt>
                <c:pt idx="4">
                  <c:v>-3.8364955357142856</c:v>
                </c:pt>
                <c:pt idx="5">
                  <c:v>-2.4850027901785716</c:v>
                </c:pt>
                <c:pt idx="6">
                  <c:v>-2.0054408482142856</c:v>
                </c:pt>
                <c:pt idx="7">
                  <c:v>-3.6185128348214284</c:v>
                </c:pt>
                <c:pt idx="8">
                  <c:v>-1.9618443080357142</c:v>
                </c:pt>
                <c:pt idx="9">
                  <c:v>-1.4750162760416667</c:v>
                </c:pt>
                <c:pt idx="10">
                  <c:v>-1.678466796875</c:v>
                </c:pt>
                <c:pt idx="11">
                  <c:v>-4.2724609375</c:v>
                </c:pt>
                <c:pt idx="12">
                  <c:v>-3.11279296875</c:v>
                </c:pt>
                <c:pt idx="13">
                  <c:v>-7.6904296875</c:v>
                </c:pt>
                <c:pt idx="14">
                  <c:v>-11.41357421875</c:v>
                </c:pt>
                <c:pt idx="15">
                  <c:v>-17.02883828125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B52-8C4F-13EB87A3EA7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Summary!$E$5:$E$20</c:f>
              <c:numCache>
                <c:formatCode>0.00</c:formatCode>
                <c:ptCount val="16"/>
                <c:pt idx="0">
                  <c:v>-5.594889322916667</c:v>
                </c:pt>
                <c:pt idx="1">
                  <c:v>-0.52558051215277779</c:v>
                </c:pt>
                <c:pt idx="2">
                  <c:v>-3.509521484375</c:v>
                </c:pt>
                <c:pt idx="3">
                  <c:v>-2.5600857204861112</c:v>
                </c:pt>
                <c:pt idx="4">
                  <c:v>-4.119873046875</c:v>
                </c:pt>
                <c:pt idx="5">
                  <c:v>-2.0175509982638888</c:v>
                </c:pt>
                <c:pt idx="6">
                  <c:v>-2.2040473090277777</c:v>
                </c:pt>
                <c:pt idx="7">
                  <c:v>-1.2037489149305556</c:v>
                </c:pt>
                <c:pt idx="8">
                  <c:v>-1.3224283854166667</c:v>
                </c:pt>
                <c:pt idx="9">
                  <c:v>-1.3563368055555556</c:v>
                </c:pt>
                <c:pt idx="10">
                  <c:v>-0.34332275390625</c:v>
                </c:pt>
                <c:pt idx="11">
                  <c:v>-0.95367431640625</c:v>
                </c:pt>
                <c:pt idx="12">
                  <c:v>1.4495849609375</c:v>
                </c:pt>
                <c:pt idx="13">
                  <c:v>-0.19073486328125</c:v>
                </c:pt>
                <c:pt idx="14">
                  <c:v>0.209808349609375</c:v>
                </c:pt>
                <c:pt idx="15">
                  <c:v>0.591278076171875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B52-8C4F-13EB87A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1760"/>
        <c:axId val="143051056"/>
      </c:scatterChart>
      <c:valAx>
        <c:axId val="229851760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51056"/>
        <c:crosses val="autoZero"/>
        <c:crossBetween val="midCat"/>
      </c:valAx>
      <c:valAx>
        <c:axId val="1430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61</xdr:row>
      <xdr:rowOff>52387</xdr:rowOff>
    </xdr:from>
    <xdr:to>
      <xdr:col>10</xdr:col>
      <xdr:colOff>585787</xdr:colOff>
      <xdr:row>75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48DDF-D199-4C0A-BD49-5CDA40DAD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4</xdr:row>
      <xdr:rowOff>24765</xdr:rowOff>
    </xdr:from>
    <xdr:to>
      <xdr:col>13</xdr:col>
      <xdr:colOff>198120</xdr:colOff>
      <xdr:row>19</xdr:row>
      <xdr:rowOff>24765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190069-FEC5-4D68-9ED9-287DCF3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F763-3BCE-4CEE-8561-435BC1B2F184}">
  <dimension ref="A1:S59"/>
  <sheetViews>
    <sheetView topLeftCell="A44" workbookViewId="0">
      <selection activeCell="B80" sqref="B80"/>
    </sheetView>
  </sheetViews>
  <sheetFormatPr baseColWidth="10" defaultRowHeight="15" x14ac:dyDescent="0.25"/>
  <cols>
    <col min="1" max="12" width="11.42578125" style="1"/>
    <col min="13" max="13" width="8.7109375" style="1" customWidth="1"/>
    <col min="14" max="14" width="1.5703125" customWidth="1"/>
    <col min="15" max="15" width="2.28515625" style="1" customWidth="1"/>
    <col min="16" max="16384" width="11.42578125" style="1"/>
  </cols>
  <sheetData>
    <row r="1" spans="1:19" x14ac:dyDescent="0.25">
      <c r="B1" s="1" t="s">
        <v>51</v>
      </c>
      <c r="C1" s="34" t="s">
        <v>9</v>
      </c>
      <c r="D1" s="34" t="s">
        <v>15</v>
      </c>
      <c r="E1" s="34" t="s">
        <v>36</v>
      </c>
      <c r="F1" s="34" t="s">
        <v>37</v>
      </c>
      <c r="G1" s="34" t="s">
        <v>38</v>
      </c>
      <c r="H1" s="34" t="s">
        <v>39</v>
      </c>
      <c r="I1" s="34" t="s">
        <v>42</v>
      </c>
      <c r="J1" s="34" t="s">
        <v>43</v>
      </c>
      <c r="K1" s="34" t="s">
        <v>44</v>
      </c>
      <c r="L1" s="34" t="s">
        <v>46</v>
      </c>
    </row>
    <row r="2" spans="1:19" x14ac:dyDescent="0.25">
      <c r="B2" s="1" t="s">
        <v>8</v>
      </c>
      <c r="C2" s="1">
        <v>19.399999999999999</v>
      </c>
      <c r="D2" s="1">
        <v>16.899999999999999</v>
      </c>
      <c r="E2" s="1">
        <v>37.299999999999997</v>
      </c>
      <c r="F2" s="1">
        <v>53.6</v>
      </c>
      <c r="G2" s="1">
        <v>16.399999999999999</v>
      </c>
      <c r="H2" s="1">
        <v>26.5</v>
      </c>
      <c r="I2" s="1">
        <v>42.8</v>
      </c>
      <c r="J2" s="1">
        <v>25.8</v>
      </c>
      <c r="K2" s="1">
        <v>45</v>
      </c>
      <c r="L2" s="1">
        <v>29</v>
      </c>
      <c r="M2" s="1" t="s">
        <v>62</v>
      </c>
      <c r="P2" s="1" t="s">
        <v>54</v>
      </c>
      <c r="Q2" s="1" t="s">
        <v>5</v>
      </c>
      <c r="R2" s="1" t="s">
        <v>6</v>
      </c>
      <c r="S2" s="2" t="s">
        <v>7</v>
      </c>
    </row>
    <row r="3" spans="1:19" x14ac:dyDescent="0.25">
      <c r="A3" s="1" t="s">
        <v>0</v>
      </c>
      <c r="B3" s="1" t="s">
        <v>61</v>
      </c>
      <c r="C3" s="1" t="s">
        <v>50</v>
      </c>
      <c r="D3" s="1" t="s">
        <v>50</v>
      </c>
      <c r="E3" s="1" t="s">
        <v>50</v>
      </c>
      <c r="F3" s="1" t="s">
        <v>50</v>
      </c>
      <c r="G3" s="1" t="s">
        <v>50</v>
      </c>
      <c r="H3" s="1" t="s">
        <v>50</v>
      </c>
      <c r="I3" s="1" t="s">
        <v>50</v>
      </c>
      <c r="J3" s="1" t="s">
        <v>50</v>
      </c>
      <c r="K3" s="1" t="s">
        <v>50</v>
      </c>
      <c r="L3" s="1" t="s">
        <v>50</v>
      </c>
      <c r="S3" s="2"/>
    </row>
    <row r="4" spans="1:19" x14ac:dyDescent="0.25">
      <c r="A4" s="6" t="s">
        <v>1</v>
      </c>
      <c r="B4" s="1">
        <v>-150</v>
      </c>
      <c r="C4" s="5">
        <v>-16.021728515625</v>
      </c>
      <c r="D4" s="5">
        <v>-31.4941387176513</v>
      </c>
      <c r="E4" s="5">
        <v>-49.621578216552699</v>
      </c>
      <c r="F4" s="5">
        <v>-59.2041015625</v>
      </c>
      <c r="G4" s="5">
        <v>-59.906002044677699</v>
      </c>
      <c r="H4" s="5">
        <v>-18.2495098114013</v>
      </c>
      <c r="I4" s="5">
        <v>-50.048828125</v>
      </c>
      <c r="J4" s="5">
        <v>-87.890625</v>
      </c>
      <c r="K4" s="5">
        <v>-55.5419921875</v>
      </c>
      <c r="L4" s="5">
        <v>-204.620361328125</v>
      </c>
      <c r="P4" s="5">
        <f>AVERAGE(C4:M4)</f>
        <v>-63.259886550903296</v>
      </c>
      <c r="Q4" s="1">
        <f>COUNT(C4:M4)</f>
        <v>10</v>
      </c>
      <c r="R4" s="5">
        <f>(STDEV(C4:M4))/SQRT(Q4)</f>
        <v>17.095709915228017</v>
      </c>
      <c r="S4" s="5">
        <f>CONFIDENCE(0.05,(STDEV(C4:M4)),Q4)</f>
        <v>33.506975723991204</v>
      </c>
    </row>
    <row r="5" spans="1:19" x14ac:dyDescent="0.25">
      <c r="B5" s="1">
        <f>B4+15</f>
        <v>-135</v>
      </c>
      <c r="C5" s="5">
        <v>-13.885498046875</v>
      </c>
      <c r="D5" s="5">
        <v>-29.8461894989013</v>
      </c>
      <c r="E5" s="5">
        <v>-43.212886810302699</v>
      </c>
      <c r="F5" s="5">
        <v>-48.370361328125</v>
      </c>
      <c r="G5" s="5">
        <v>-56.640621185302699</v>
      </c>
      <c r="H5" s="5">
        <v>-16.1132793426513</v>
      </c>
      <c r="I5" s="5">
        <v>-37.841796875</v>
      </c>
      <c r="J5" s="5">
        <v>-76.904296875</v>
      </c>
      <c r="K5" s="5">
        <v>-46.38671875</v>
      </c>
      <c r="L5" s="5">
        <v>-186.920166015625</v>
      </c>
      <c r="P5" s="5">
        <f>AVERAGE(C5:M5)</f>
        <v>-55.612181472778296</v>
      </c>
      <c r="Q5" s="1">
        <f>COUNT(C5:M5)</f>
        <v>10</v>
      </c>
      <c r="R5" s="5">
        <f>(STDEV(C5:M5))/SQRT(Q5)</f>
        <v>15.72981831893166</v>
      </c>
      <c r="S5" s="5">
        <f>CONFIDENCE(0.05,(STDEV(C5:M5)),Q5)</f>
        <v>30.829877388464425</v>
      </c>
    </row>
    <row r="6" spans="1:19" x14ac:dyDescent="0.25">
      <c r="B6" s="1">
        <f t="shared" ref="B6:B19" si="0">B5+15</f>
        <v>-120</v>
      </c>
      <c r="C6" s="5">
        <v>-10.68115234375</v>
      </c>
      <c r="D6" s="5">
        <v>-25.2685527801513</v>
      </c>
      <c r="E6" s="5">
        <v>-32.836910247802699</v>
      </c>
      <c r="F6" s="5">
        <v>-34.7900390625</v>
      </c>
      <c r="G6" s="5">
        <v>-46.325679779052699</v>
      </c>
      <c r="H6" s="5">
        <v>-17.3950176239013</v>
      </c>
      <c r="I6" s="5">
        <v>-33.5693359375</v>
      </c>
      <c r="J6" s="5">
        <v>-67.7490234375</v>
      </c>
      <c r="K6" s="5">
        <v>-40.8935546875</v>
      </c>
      <c r="L6" s="5">
        <v>-143.12744140625</v>
      </c>
      <c r="P6" s="5">
        <f>AVERAGE(C6:M6)</f>
        <v>-45.263670730590796</v>
      </c>
      <c r="Q6" s="1">
        <f>COUNT(C6:M6)</f>
        <v>10</v>
      </c>
      <c r="R6" s="5">
        <f>(STDEV(C6:M6))/SQRT(Q6)</f>
        <v>11.961247808902947</v>
      </c>
      <c r="S6" s="5">
        <f>CONFIDENCE(0.05,(STDEV(C6:M6)),Q6)</f>
        <v>23.443614915608403</v>
      </c>
    </row>
    <row r="7" spans="1:19" x14ac:dyDescent="0.25">
      <c r="B7" s="1">
        <f t="shared" si="0"/>
        <v>-105</v>
      </c>
      <c r="C7" s="5">
        <v>-3.204345703125</v>
      </c>
      <c r="D7" s="5">
        <v>-21.6064434051513</v>
      </c>
      <c r="E7" s="5">
        <v>-34.851070404052699</v>
      </c>
      <c r="F7" s="5">
        <v>-30.517578125</v>
      </c>
      <c r="G7" s="5">
        <v>-38.391109466552699</v>
      </c>
      <c r="H7" s="5">
        <v>-10.6811513900756</v>
      </c>
      <c r="I7" s="5">
        <v>-28.6865234375</v>
      </c>
      <c r="J7" s="5">
        <v>-54.931640625</v>
      </c>
      <c r="K7" s="5">
        <v>-39.0625</v>
      </c>
      <c r="L7" s="5">
        <v>-142.2119140625</v>
      </c>
      <c r="P7" s="5">
        <f>AVERAGE(C7:M7)</f>
        <v>-40.414427661895729</v>
      </c>
      <c r="Q7" s="1">
        <f>COUNT(C7:M7)</f>
        <v>10</v>
      </c>
      <c r="R7" s="5">
        <f>(STDEV(C7:M7))/SQRT(Q7)</f>
        <v>12.233033482196044</v>
      </c>
      <c r="S7" s="5">
        <f>CONFIDENCE(0.05,(STDEV(C7:M7)),Q7)</f>
        <v>23.976305046776844</v>
      </c>
    </row>
    <row r="8" spans="1:19" x14ac:dyDescent="0.25">
      <c r="B8" s="1">
        <f t="shared" si="0"/>
        <v>-90</v>
      </c>
      <c r="C8" s="5">
        <v>-7.62939453125</v>
      </c>
      <c r="D8" s="5">
        <v>-15.7470693588256</v>
      </c>
      <c r="E8" s="5">
        <v>-24.9023418426513</v>
      </c>
      <c r="F8" s="5">
        <v>-29.144287109375</v>
      </c>
      <c r="G8" s="5">
        <v>-31.6772441864013</v>
      </c>
      <c r="H8" s="5">
        <v>-10.0707998275756</v>
      </c>
      <c r="I8" s="5">
        <v>-23.8037109375</v>
      </c>
      <c r="J8" s="5">
        <v>-45.166015625</v>
      </c>
      <c r="K8" s="5">
        <v>-31.1279296875</v>
      </c>
      <c r="L8" s="5">
        <v>-101.165771484375</v>
      </c>
      <c r="P8" s="5">
        <f>AVERAGE(C8:M8)</f>
        <v>-32.043456459045373</v>
      </c>
      <c r="Q8" s="1">
        <f>COUNT(C8:M8)</f>
        <v>10</v>
      </c>
      <c r="R8" s="5">
        <f>(STDEV(C8:M8))/SQRT(Q8)</f>
        <v>8.4477338796627865</v>
      </c>
      <c r="S8" s="5">
        <f>CONFIDENCE(0.05,(STDEV(C8:M8)),Q8)</f>
        <v>16.557254155117882</v>
      </c>
    </row>
    <row r="9" spans="1:19" x14ac:dyDescent="0.25">
      <c r="B9" s="1">
        <f t="shared" si="0"/>
        <v>-75</v>
      </c>
      <c r="C9" s="5">
        <v>-5.340576171875</v>
      </c>
      <c r="D9" s="5">
        <v>-9.46044826507568</v>
      </c>
      <c r="E9" s="5">
        <v>-24.3530254364013</v>
      </c>
      <c r="F9" s="5">
        <v>-19.683837890625</v>
      </c>
      <c r="G9" s="5">
        <v>-24.3225078582763</v>
      </c>
      <c r="H9" s="5">
        <v>-7.26318311691284</v>
      </c>
      <c r="I9" s="5">
        <v>-17.7001953125</v>
      </c>
      <c r="J9" s="5">
        <v>-38.4521484375</v>
      </c>
      <c r="K9" s="5">
        <v>-25.0244140625</v>
      </c>
      <c r="L9" s="5">
        <v>-85.75439453125</v>
      </c>
      <c r="P9" s="5">
        <f>AVERAGE(C9:M9)</f>
        <v>-25.735473108291615</v>
      </c>
      <c r="Q9" s="1">
        <f>COUNT(C9:M9)</f>
        <v>10</v>
      </c>
      <c r="R9" s="5">
        <f>(STDEV(C9:M9))/SQRT(Q9)</f>
        <v>7.3723505431644947</v>
      </c>
      <c r="S9" s="5">
        <f>CONFIDENCE(0.05,(STDEV(C9:M9)),Q9)</f>
        <v>14.449541546006712</v>
      </c>
    </row>
    <row r="10" spans="1:19" x14ac:dyDescent="0.25">
      <c r="B10" s="1">
        <f t="shared" si="0"/>
        <v>-60</v>
      </c>
      <c r="C10" s="5">
        <v>-1.068115234375</v>
      </c>
      <c r="D10" s="5">
        <v>-9.94872951507568</v>
      </c>
      <c r="E10" s="5">
        <v>-26.1840801239013</v>
      </c>
      <c r="F10" s="5">
        <v>-14.6484375</v>
      </c>
      <c r="G10" s="5">
        <v>-20.6298809051513</v>
      </c>
      <c r="H10" s="5">
        <v>-4.82177686691284</v>
      </c>
      <c r="I10" s="5">
        <v>-16.4794921875</v>
      </c>
      <c r="J10" s="5">
        <v>-32.3486328125</v>
      </c>
      <c r="K10" s="5">
        <v>-20.751953125</v>
      </c>
      <c r="L10" s="5">
        <v>-70.343017578125</v>
      </c>
      <c r="P10" s="5">
        <f>AVERAGE(C10:M10)</f>
        <v>-21.722411584854111</v>
      </c>
      <c r="Q10" s="1">
        <f>COUNT(C10:M10)</f>
        <v>10</v>
      </c>
      <c r="R10" s="5">
        <f>(STDEV(C10:M10))/SQRT(Q10)</f>
        <v>6.1709913826581797</v>
      </c>
      <c r="S10" s="5">
        <f>CONFIDENCE(0.05,(STDEV(C10:M10)),Q10)</f>
        <v>12.09492085891706</v>
      </c>
    </row>
    <row r="11" spans="1:19" x14ac:dyDescent="0.25">
      <c r="B11" s="1">
        <f t="shared" si="0"/>
        <v>-45</v>
      </c>
      <c r="C11" s="5">
        <v>-0.30517578125</v>
      </c>
      <c r="D11" s="5">
        <v>-2.80761694908142</v>
      </c>
      <c r="E11" s="5">
        <v>-20.3857402801513</v>
      </c>
      <c r="F11" s="5">
        <v>-16.021728515625</v>
      </c>
      <c r="G11" s="5">
        <v>-15.8996572494506</v>
      </c>
      <c r="H11" s="5">
        <v>-3.54003882408142</v>
      </c>
      <c r="I11" s="5">
        <v>-11.5966796875</v>
      </c>
      <c r="J11" s="5">
        <v>-25.634765625</v>
      </c>
      <c r="K11" s="5">
        <v>-18.9208984375</v>
      </c>
      <c r="L11" s="5">
        <v>-45.7763671875</v>
      </c>
      <c r="P11" s="5">
        <f>AVERAGE(C11:M11)</f>
        <v>-16.088866853713974</v>
      </c>
      <c r="Q11" s="1">
        <f>COUNT(C11:M11)</f>
        <v>10</v>
      </c>
      <c r="R11" s="5">
        <f>(STDEV(C11:M11))/SQRT(Q11)</f>
        <v>4.2192219197636005</v>
      </c>
      <c r="S11" s="5">
        <f>CONFIDENCE(0.05,(STDEV(C11:M11)),Q11)</f>
        <v>8.2695230055186002</v>
      </c>
    </row>
    <row r="12" spans="1:19" x14ac:dyDescent="0.25">
      <c r="B12" s="1">
        <f t="shared" si="0"/>
        <v>-30</v>
      </c>
      <c r="C12" s="5">
        <v>9.307861328125</v>
      </c>
      <c r="D12" s="5">
        <v>1.03759753704071</v>
      </c>
      <c r="E12" s="5">
        <v>-16.4184551239013</v>
      </c>
      <c r="F12" s="5">
        <v>-10.68115234375</v>
      </c>
      <c r="G12" s="5">
        <v>-11.9934072494506</v>
      </c>
      <c r="H12" s="5">
        <v>-2.38037085533142</v>
      </c>
      <c r="I12" s="5">
        <v>-7.9345703125</v>
      </c>
      <c r="J12" s="5">
        <v>-21.97265625</v>
      </c>
      <c r="K12" s="5">
        <v>-11.5966796875</v>
      </c>
      <c r="L12" s="5">
        <v>-34.637451171875</v>
      </c>
      <c r="P12" s="5">
        <f>AVERAGE(C12:M12)</f>
        <v>-10.726928412914262</v>
      </c>
      <c r="Q12" s="1">
        <f>COUNT(C12:M12)</f>
        <v>10</v>
      </c>
      <c r="R12" s="5">
        <f>(STDEV(C12:M12))/SQRT(Q12)</f>
        <v>3.8732625617226648</v>
      </c>
      <c r="S12" s="5">
        <f>CONFIDENCE(0.05,(STDEV(C12:M12)),Q12)</f>
        <v>7.5914551236437697</v>
      </c>
    </row>
    <row r="13" spans="1:19" x14ac:dyDescent="0.25">
      <c r="B13" s="1">
        <f t="shared" si="0"/>
        <v>-15</v>
      </c>
      <c r="C13" s="5">
        <v>5.79833984375</v>
      </c>
      <c r="D13" s="5">
        <v>0.793456971645355</v>
      </c>
      <c r="E13" s="5">
        <v>-11.1083974838256</v>
      </c>
      <c r="F13" s="5">
        <v>-4.8828125</v>
      </c>
      <c r="G13" s="5">
        <v>-7.26318311691284</v>
      </c>
      <c r="H13" s="5">
        <v>3.72314429283142</v>
      </c>
      <c r="I13" s="5">
        <v>-4.2724609375</v>
      </c>
      <c r="J13" s="5">
        <v>-10.986328125</v>
      </c>
      <c r="K13" s="5">
        <v>-6.103515625</v>
      </c>
      <c r="L13" s="5">
        <v>-24.71923828125</v>
      </c>
      <c r="P13" s="5">
        <f>AVERAGE(C13:M13)</f>
        <v>-5.9020994961261666</v>
      </c>
      <c r="Q13" s="1">
        <f>COUNT(C13:M13)</f>
        <v>10</v>
      </c>
      <c r="R13" s="5">
        <f>(STDEV(C13:M13))/SQRT(Q13)</f>
        <v>2.7628557922597206</v>
      </c>
      <c r="S13" s="5">
        <f>CONFIDENCE(0.05,(STDEV(C13:M13)),Q13)</f>
        <v>5.4150978473069289</v>
      </c>
    </row>
    <row r="14" spans="1:19" x14ac:dyDescent="0.25">
      <c r="B14" s="1">
        <f t="shared" si="0"/>
        <v>0</v>
      </c>
      <c r="C14" s="5">
        <v>11.90185546875</v>
      </c>
      <c r="D14" s="5">
        <v>4.63867139816284</v>
      </c>
      <c r="E14" s="5">
        <v>2.25830054283142</v>
      </c>
      <c r="F14" s="5">
        <v>1.8310546875</v>
      </c>
      <c r="G14" s="5">
        <v>-3.08227515220642</v>
      </c>
      <c r="H14" s="5">
        <v>5.12695264816284</v>
      </c>
      <c r="I14" s="5">
        <v>-2.44140625</v>
      </c>
      <c r="J14" s="5">
        <v>-6.103515625</v>
      </c>
      <c r="K14" s="5">
        <v>-1.8310546875</v>
      </c>
      <c r="L14" s="5">
        <v>-9.765625</v>
      </c>
      <c r="P14" s="5">
        <f>AVERAGE(C14:M14)</f>
        <v>0.25329580307006838</v>
      </c>
      <c r="Q14" s="1">
        <f>COUNT(C14:M14)</f>
        <v>10</v>
      </c>
      <c r="R14" s="5">
        <f>(STDEV(C14:M14))/SQRT(Q14)</f>
        <v>1.9683669340987535</v>
      </c>
      <c r="S14" s="5">
        <f>CONFIDENCE(0.05,(STDEV(C14:M14)),Q14)</f>
        <v>3.8579282991930821</v>
      </c>
    </row>
    <row r="15" spans="1:19" x14ac:dyDescent="0.25">
      <c r="B15" s="1">
        <f t="shared" si="0"/>
        <v>15</v>
      </c>
      <c r="C15" s="5">
        <v>10.07080078125</v>
      </c>
      <c r="D15" s="5">
        <v>6.65283155441284</v>
      </c>
      <c r="E15" s="5">
        <v>-0.732421815395355</v>
      </c>
      <c r="F15" s="5">
        <v>5.18798828125</v>
      </c>
      <c r="G15" s="5">
        <v>-0.701904237270355</v>
      </c>
      <c r="H15" s="5">
        <v>7.44628858566284</v>
      </c>
      <c r="I15" s="5">
        <v>2.44140625</v>
      </c>
      <c r="J15" s="5">
        <v>-4.2724609375</v>
      </c>
      <c r="K15" s="5">
        <v>4.2724609375</v>
      </c>
      <c r="L15" s="5">
        <v>2.44140625</v>
      </c>
      <c r="P15" s="5">
        <f>AVERAGE(C15:M15)</f>
        <v>3.2806395649909974</v>
      </c>
      <c r="Q15" s="1">
        <f>COUNT(C15:M15)</f>
        <v>10</v>
      </c>
      <c r="R15" s="5">
        <f>(STDEV(C15:M15))/SQRT(Q15)</f>
        <v>1.3738654219007347</v>
      </c>
      <c r="S15" s="5">
        <f>CONFIDENCE(0.05,(STDEV(C15:M15)),Q15)</f>
        <v>2.6927267465303659</v>
      </c>
    </row>
    <row r="16" spans="1:19" x14ac:dyDescent="0.25">
      <c r="B16" s="1">
        <f t="shared" si="0"/>
        <v>30</v>
      </c>
      <c r="C16" s="5">
        <v>14.190673828125</v>
      </c>
      <c r="D16" s="5">
        <v>13.0615224838256</v>
      </c>
      <c r="E16" s="5">
        <v>7.08007764816284</v>
      </c>
      <c r="F16" s="5">
        <v>11.90185546875</v>
      </c>
      <c r="G16" s="5">
        <v>9.39941310882568</v>
      </c>
      <c r="H16" s="5" t="s">
        <v>26</v>
      </c>
      <c r="I16" s="5">
        <v>6.103515625</v>
      </c>
      <c r="J16" s="5">
        <v>6.7138671875</v>
      </c>
      <c r="K16" s="5">
        <v>8.544921875</v>
      </c>
      <c r="L16" s="5">
        <v>12.054443359375</v>
      </c>
      <c r="P16" s="5">
        <f>AVERAGE(C16:M16)</f>
        <v>9.8944767316182354</v>
      </c>
      <c r="Q16" s="1">
        <f>COUNT(C16:M16)</f>
        <v>9</v>
      </c>
      <c r="R16" s="5">
        <f>(STDEV(C16:M16))/SQRT(Q16)</f>
        <v>0.99761803257765802</v>
      </c>
      <c r="S16" s="5">
        <f>CONFIDENCE(0.05,(STDEV(C16:M16)),Q16)</f>
        <v>1.9552954141799157</v>
      </c>
    </row>
    <row r="17" spans="1:19" x14ac:dyDescent="0.25">
      <c r="B17" s="1">
        <f t="shared" si="0"/>
        <v>45</v>
      </c>
      <c r="C17" s="5">
        <v>22.27783203125</v>
      </c>
      <c r="D17" s="5">
        <v>16.6625957489013</v>
      </c>
      <c r="E17" s="5">
        <v>14.0991201400756</v>
      </c>
      <c r="F17" s="5">
        <v>22.430419921875</v>
      </c>
      <c r="G17" s="5">
        <v>16.3574199676513</v>
      </c>
      <c r="H17" s="5" t="s">
        <v>26</v>
      </c>
      <c r="I17" s="5">
        <v>20.1416015625</v>
      </c>
      <c r="J17" s="5">
        <v>12.8173828125</v>
      </c>
      <c r="K17" s="5">
        <v>9.1552734375</v>
      </c>
      <c r="L17" s="5">
        <v>26.397705078125</v>
      </c>
      <c r="P17" s="5">
        <f>AVERAGE(C17:M17)</f>
        <v>17.815483411153131</v>
      </c>
      <c r="Q17" s="1">
        <f>COUNT(C17:M17)</f>
        <v>9</v>
      </c>
      <c r="R17" s="5">
        <f>(STDEV(C17:M17))/SQRT(Q17)</f>
        <v>1.8162929658144293</v>
      </c>
      <c r="S17" s="5">
        <f>CONFIDENCE(0.05,(STDEV(C17:M17)),Q17)</f>
        <v>3.5598687983697204</v>
      </c>
    </row>
    <row r="18" spans="1:19" x14ac:dyDescent="0.25">
      <c r="B18" s="1">
        <f t="shared" si="0"/>
        <v>60</v>
      </c>
      <c r="C18" s="5">
        <v>23.8037109375</v>
      </c>
      <c r="D18" s="5">
        <v>14.5263662338256</v>
      </c>
      <c r="E18" s="5">
        <v>21.9116191864013</v>
      </c>
      <c r="F18" s="5">
        <v>31.280517578125</v>
      </c>
      <c r="G18" s="5">
        <v>21.0266094207763</v>
      </c>
      <c r="H18" s="5" t="s">
        <v>26</v>
      </c>
      <c r="I18" s="5">
        <v>27.4658203125</v>
      </c>
      <c r="J18" s="5">
        <v>17.7001953125</v>
      </c>
      <c r="K18" s="5">
        <v>10.986328125</v>
      </c>
      <c r="L18" s="5">
        <v>32.806396484375</v>
      </c>
      <c r="P18" s="5">
        <f>AVERAGE(C18:M18)</f>
        <v>22.389729287889242</v>
      </c>
      <c r="Q18" s="1">
        <f>COUNT(C18:M18)</f>
        <v>9</v>
      </c>
      <c r="R18" s="5">
        <f>(STDEV(C18:M18))/SQRT(Q18)</f>
        <v>2.4474123711730242</v>
      </c>
      <c r="S18" s="5">
        <f>CONFIDENCE(0.05,(STDEV(C18:M18)),Q18)</f>
        <v>4.7968401028169012</v>
      </c>
    </row>
    <row r="19" spans="1:19" x14ac:dyDescent="0.25">
      <c r="B19" s="1">
        <f t="shared" si="0"/>
        <v>75</v>
      </c>
      <c r="C19" s="5">
        <v>23.651123046875</v>
      </c>
      <c r="D19" s="5">
        <v>25.2685527801513</v>
      </c>
      <c r="E19" s="5">
        <v>41.320796966552699</v>
      </c>
      <c r="F19" s="5">
        <v>49.4384765625</v>
      </c>
      <c r="G19" s="5">
        <v>30.2734355926513</v>
      </c>
      <c r="H19" s="5" t="s">
        <v>26</v>
      </c>
      <c r="I19" s="5">
        <v>52.490234375</v>
      </c>
      <c r="J19" s="5">
        <v>18.9208984375</v>
      </c>
      <c r="K19" s="5">
        <v>20.1416015625</v>
      </c>
      <c r="L19" s="5">
        <v>51.8798828125</v>
      </c>
      <c r="P19" s="5">
        <f>AVERAGE(C19:M19)</f>
        <v>34.820555792914476</v>
      </c>
      <c r="Q19" s="1">
        <f>COUNT(C19:M19)</f>
        <v>9</v>
      </c>
      <c r="R19" s="5">
        <f>(STDEV(C19:M19))/SQRT(Q19)</f>
        <v>4.6608878138461387</v>
      </c>
      <c r="S19" s="5">
        <f>CONFIDENCE(0.05,(STDEV(C19:M19)),Q19)</f>
        <v>9.135172251120057</v>
      </c>
    </row>
    <row r="21" spans="1:19" x14ac:dyDescent="0.25">
      <c r="A21" s="6" t="s">
        <v>63</v>
      </c>
      <c r="B21" s="1" t="s">
        <v>61</v>
      </c>
      <c r="C21" s="1" t="s">
        <v>50</v>
      </c>
      <c r="D21" s="1" t="s">
        <v>50</v>
      </c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  <c r="J21" s="1" t="s">
        <v>50</v>
      </c>
      <c r="K21" s="1" t="s">
        <v>50</v>
      </c>
      <c r="L21" s="1" t="s">
        <v>50</v>
      </c>
      <c r="P21" s="1" t="s">
        <v>54</v>
      </c>
      <c r="Q21" s="1" t="s">
        <v>5</v>
      </c>
      <c r="R21" s="1" t="s">
        <v>6</v>
      </c>
      <c r="S21" s="2" t="s">
        <v>7</v>
      </c>
    </row>
    <row r="22" spans="1:19" x14ac:dyDescent="0.25">
      <c r="B22" s="1">
        <v>-150</v>
      </c>
      <c r="C22" s="5">
        <v>-114.74609375</v>
      </c>
      <c r="D22" s="5">
        <v>-91.186515808105398</v>
      </c>
      <c r="E22" s="5">
        <v>-363.58639526367102</v>
      </c>
      <c r="F22" s="5">
        <v>-1020.66040039062</v>
      </c>
      <c r="G22" s="5">
        <v>-197.051986694335</v>
      </c>
      <c r="H22" s="5">
        <v>-95.336906433105398</v>
      </c>
      <c r="I22" s="5">
        <v>-537.109375</v>
      </c>
      <c r="J22" s="5">
        <v>-358.88671875</v>
      </c>
      <c r="K22" s="5">
        <v>-524.90234375</v>
      </c>
      <c r="L22" s="5">
        <v>-492.85888671875</v>
      </c>
      <c r="P22" s="5">
        <f>AVERAGE(C22:M22)</f>
        <v>-379.63256225585872</v>
      </c>
      <c r="Q22" s="1">
        <f>COUNT(C22:M22)</f>
        <v>10</v>
      </c>
      <c r="R22" s="5">
        <f>(STDEV(C22:M22))/SQRT(Q22)</f>
        <v>90.544811783468262</v>
      </c>
      <c r="S22" s="5">
        <f>CONFIDENCE(0.05,(STDEV(C22:M22)),Q22)</f>
        <v>177.46457008255564</v>
      </c>
    </row>
    <row r="23" spans="1:19" x14ac:dyDescent="0.25">
      <c r="B23" s="1">
        <f>B22+15</f>
        <v>-135</v>
      </c>
      <c r="C23" s="5">
        <v>-98.57177734375</v>
      </c>
      <c r="D23" s="5">
        <v>-81.054679870605398</v>
      </c>
      <c r="E23" s="5">
        <v>-307.61715698242102</v>
      </c>
      <c r="F23" s="5">
        <v>-844.268798828125</v>
      </c>
      <c r="G23" s="5">
        <v>-168.39598083496</v>
      </c>
      <c r="H23" s="5">
        <v>-78.979484558105398</v>
      </c>
      <c r="I23" s="5">
        <v>-452.880859375</v>
      </c>
      <c r="J23" s="5">
        <v>-295.41015625</v>
      </c>
      <c r="K23" s="5">
        <v>-439.453125</v>
      </c>
      <c r="L23" s="5">
        <v>-405.426025390625</v>
      </c>
      <c r="P23" s="5">
        <f>AVERAGE(C23:M23)</f>
        <v>-317.20580444335917</v>
      </c>
      <c r="Q23" s="1">
        <f>COUNT(C23:M23)</f>
        <v>10</v>
      </c>
      <c r="R23" s="5">
        <f>(STDEV(C23:M23))/SQRT(Q23)</f>
        <v>74.681669796194413</v>
      </c>
      <c r="S23" s="5">
        <f>CONFIDENCE(0.05,(STDEV(C23:M23)),Q23)</f>
        <v>146.37338310585378</v>
      </c>
    </row>
    <row r="24" spans="1:19" x14ac:dyDescent="0.25">
      <c r="B24" s="1">
        <f t="shared" ref="B24:B37" si="1">B23+15</f>
        <v>-120</v>
      </c>
      <c r="C24" s="5">
        <v>-83.465576171875</v>
      </c>
      <c r="D24" s="5">
        <v>-69.091789245605398</v>
      </c>
      <c r="E24" s="5">
        <v>-249.20652770996</v>
      </c>
      <c r="F24" s="5">
        <v>-689.239501953125</v>
      </c>
      <c r="G24" s="5">
        <v>-144.744857788085</v>
      </c>
      <c r="H24" s="5">
        <v>-67.199699401855398</v>
      </c>
      <c r="I24" s="5">
        <v>-379.0283203125</v>
      </c>
      <c r="J24" s="5">
        <v>-252.685546875</v>
      </c>
      <c r="K24" s="5">
        <v>-358.2763671875</v>
      </c>
      <c r="L24" s="5">
        <v>-331.268310546875</v>
      </c>
      <c r="P24" s="5">
        <f>AVERAGE(C24:M24)</f>
        <v>-262.4206497192381</v>
      </c>
      <c r="Q24" s="1">
        <f>COUNT(C24:M24)</f>
        <v>10</v>
      </c>
      <c r="R24" s="5">
        <f>(STDEV(C24:M24))/SQRT(Q24)</f>
        <v>60.67483129802276</v>
      </c>
      <c r="S24" s="5">
        <f>CONFIDENCE(0.05,(STDEV(C24:M24)),Q24)</f>
        <v>118.92048411216824</v>
      </c>
    </row>
    <row r="25" spans="1:19" x14ac:dyDescent="0.25">
      <c r="B25" s="1">
        <f t="shared" si="1"/>
        <v>-105</v>
      </c>
      <c r="C25" s="5">
        <v>-67.596435546875</v>
      </c>
      <c r="D25" s="5">
        <v>-55.236812591552699</v>
      </c>
      <c r="E25" s="5">
        <v>-214.35545349121</v>
      </c>
      <c r="F25" s="5">
        <v>-551.1474609375</v>
      </c>
      <c r="G25" s="5">
        <v>-116.760246276855</v>
      </c>
      <c r="H25" s="5">
        <v>-52.856441497802699</v>
      </c>
      <c r="I25" s="5">
        <v>-311.8896484375</v>
      </c>
      <c r="J25" s="5">
        <v>-202.63671875</v>
      </c>
      <c r="K25" s="5">
        <v>-288.6962890625</v>
      </c>
      <c r="L25" s="5">
        <v>-262.451171875</v>
      </c>
      <c r="P25" s="5">
        <f>AVERAGE(C25:M25)</f>
        <v>-212.36266784667956</v>
      </c>
      <c r="Q25" s="1">
        <f>COUNT(C25:M25)</f>
        <v>10</v>
      </c>
      <c r="R25" s="5">
        <f>(STDEV(C25:M25))/SQRT(Q25)</f>
        <v>48.687536255561653</v>
      </c>
      <c r="S25" s="5">
        <f>CONFIDENCE(0.05,(STDEV(C25:M25)),Q25)</f>
        <v>95.425817556888944</v>
      </c>
    </row>
    <row r="26" spans="1:19" x14ac:dyDescent="0.25">
      <c r="B26" s="1">
        <f t="shared" si="1"/>
        <v>-90</v>
      </c>
      <c r="C26" s="5">
        <v>-54.01611328125</v>
      </c>
      <c r="D26" s="5">
        <v>-44.860836029052699</v>
      </c>
      <c r="E26" s="5">
        <v>-157.04344177246</v>
      </c>
      <c r="F26" s="5">
        <v>-429.229736328125</v>
      </c>
      <c r="G26" s="5">
        <v>-93.749992370605398</v>
      </c>
      <c r="H26" s="5">
        <v>-42.053218841552699</v>
      </c>
      <c r="I26" s="5">
        <v>-244.7509765625</v>
      </c>
      <c r="J26" s="5">
        <v>-166.6259765625</v>
      </c>
      <c r="K26" s="5">
        <v>-227.05078125</v>
      </c>
      <c r="L26" s="5">
        <v>-202.789306640625</v>
      </c>
      <c r="P26" s="5">
        <f>AVERAGE(C26:M26)</f>
        <v>-166.21703796386709</v>
      </c>
      <c r="Q26" s="1">
        <f>COUNT(C26:M26)</f>
        <v>10</v>
      </c>
      <c r="R26" s="5">
        <f>(STDEV(C26:M26))/SQRT(Q26)</f>
        <v>37.778647436617597</v>
      </c>
      <c r="S26" s="5">
        <f>CONFIDENCE(0.05,(STDEV(C26:M26)),Q26)</f>
        <v>74.044788360406912</v>
      </c>
    </row>
    <row r="27" spans="1:19" x14ac:dyDescent="0.25">
      <c r="B27" s="1">
        <f t="shared" si="1"/>
        <v>-75</v>
      </c>
      <c r="C27" s="5">
        <v>-45.166015625</v>
      </c>
      <c r="D27" s="5">
        <v>-38.635250091552699</v>
      </c>
      <c r="E27" s="5">
        <v>-134.82664489746</v>
      </c>
      <c r="F27" s="5">
        <v>-315.093994140625</v>
      </c>
      <c r="G27" s="5">
        <v>-73.638908386230398</v>
      </c>
      <c r="H27" s="5">
        <v>-33.569332122802699</v>
      </c>
      <c r="I27" s="5">
        <v>-191.650390625</v>
      </c>
      <c r="J27" s="5">
        <v>-127.5634765625</v>
      </c>
      <c r="K27" s="5">
        <v>-171.5087890625</v>
      </c>
      <c r="L27" s="5">
        <v>-155.94482421875</v>
      </c>
      <c r="P27" s="5">
        <f>AVERAGE(C27:M27)</f>
        <v>-128.75976257324209</v>
      </c>
      <c r="Q27" s="1">
        <f>COUNT(C27:M27)</f>
        <v>10</v>
      </c>
      <c r="R27" s="5">
        <f>(STDEV(C27:M27))/SQRT(Q27)</f>
        <v>27.586287021898521</v>
      </c>
      <c r="S27" s="5">
        <f>CONFIDENCE(0.05,(STDEV(C27:M27)),Q27)</f>
        <v>54.068129030105794</v>
      </c>
    </row>
    <row r="28" spans="1:19" x14ac:dyDescent="0.25">
      <c r="B28" s="1">
        <f t="shared" si="1"/>
        <v>-60</v>
      </c>
      <c r="C28" s="5">
        <v>-33.5693359375</v>
      </c>
      <c r="D28" s="5">
        <v>-26.1230449676513</v>
      </c>
      <c r="E28" s="5">
        <v>-97.717277526855398</v>
      </c>
      <c r="F28" s="5">
        <v>-223.541259765625</v>
      </c>
      <c r="G28" s="5">
        <v>-54.504390716552699</v>
      </c>
      <c r="H28" s="5">
        <v>-24.8413066864013</v>
      </c>
      <c r="I28" s="5">
        <v>-147.705078125</v>
      </c>
      <c r="J28" s="5">
        <v>-96.435546875</v>
      </c>
      <c r="K28" s="5">
        <v>-125.732421875</v>
      </c>
      <c r="L28" s="5">
        <v>-123.291015625</v>
      </c>
      <c r="P28" s="5">
        <f>AVERAGE(C28:M28)</f>
        <v>-95.346067810058571</v>
      </c>
      <c r="Q28" s="1">
        <f>COUNT(C28:M28)</f>
        <v>10</v>
      </c>
      <c r="R28" s="5">
        <f>(STDEV(C28:M28))/SQRT(Q28)</f>
        <v>20.037101377413471</v>
      </c>
      <c r="S28" s="5">
        <f>CONFIDENCE(0.05,(STDEV(C28:M28)),Q28)</f>
        <v>39.271997054308301</v>
      </c>
    </row>
    <row r="29" spans="1:19" x14ac:dyDescent="0.25">
      <c r="B29" s="1">
        <f t="shared" si="1"/>
        <v>-45</v>
      </c>
      <c r="C29" s="5">
        <v>-18.310546875</v>
      </c>
      <c r="D29" s="5">
        <v>-22.3388652801513</v>
      </c>
      <c r="E29" s="5">
        <v>-81.909172058105398</v>
      </c>
      <c r="F29" s="5">
        <v>-147.39990234375</v>
      </c>
      <c r="G29" s="5">
        <v>-40.679927825927699</v>
      </c>
      <c r="H29" s="5">
        <v>-16.2353496551513</v>
      </c>
      <c r="I29" s="5">
        <v>-108.0322265625</v>
      </c>
      <c r="J29" s="5">
        <v>-74.462890625</v>
      </c>
      <c r="K29" s="5">
        <v>-87.890625</v>
      </c>
      <c r="L29" s="5">
        <v>-84.8388671875</v>
      </c>
      <c r="P29" s="5">
        <f>AVERAGE(C29:M29)</f>
        <v>-68.209837341308571</v>
      </c>
      <c r="Q29" s="1">
        <f>COUNT(C29:M29)</f>
        <v>10</v>
      </c>
      <c r="R29" s="5">
        <f>(STDEV(C29:M29))/SQRT(Q29)</f>
        <v>13.662945882511158</v>
      </c>
      <c r="S29" s="5">
        <f>CONFIDENCE(0.05,(STDEV(C29:M29)),Q29)</f>
        <v>26.778881852441689</v>
      </c>
    </row>
    <row r="30" spans="1:19" x14ac:dyDescent="0.25">
      <c r="B30" s="1">
        <f t="shared" si="1"/>
        <v>-30</v>
      </c>
      <c r="C30" s="5">
        <v>-10.986328125</v>
      </c>
      <c r="D30" s="5">
        <v>-9.82665920257568</v>
      </c>
      <c r="E30" s="5">
        <v>-56.884761810302699</v>
      </c>
      <c r="F30" s="5">
        <v>-92.315673828125</v>
      </c>
      <c r="G30" s="5">
        <v>-27.6184062957763</v>
      </c>
      <c r="H30" s="5">
        <v>-12.2070302963256</v>
      </c>
      <c r="I30" s="5">
        <v>-78.125</v>
      </c>
      <c r="J30" s="5">
        <v>-51.26953125</v>
      </c>
      <c r="K30" s="5">
        <v>-57.9833984375</v>
      </c>
      <c r="L30" s="5">
        <v>-55.84716796875</v>
      </c>
      <c r="P30" s="5">
        <f>AVERAGE(C30:M30)</f>
        <v>-45.306395721435521</v>
      </c>
      <c r="Q30" s="1">
        <f>COUNT(C30:M30)</f>
        <v>10</v>
      </c>
      <c r="R30" s="5">
        <f>(STDEV(C30:M30))/SQRT(Q30)</f>
        <v>9.1733167052275508</v>
      </c>
      <c r="S30" s="5">
        <f>CONFIDENCE(0.05,(STDEV(C30:M30)),Q30)</f>
        <v>17.979370361025627</v>
      </c>
    </row>
    <row r="31" spans="1:19" x14ac:dyDescent="0.25">
      <c r="B31" s="1">
        <f t="shared" si="1"/>
        <v>-15</v>
      </c>
      <c r="C31" s="5">
        <v>-2.899169921875</v>
      </c>
      <c r="D31" s="5">
        <v>-7.32421827316284</v>
      </c>
      <c r="E31" s="5">
        <v>-40.649410247802699</v>
      </c>
      <c r="F31" s="5">
        <v>-52.032470703125</v>
      </c>
      <c r="G31" s="5">
        <v>-18.0664043426513</v>
      </c>
      <c r="H31" s="5">
        <v>-3.60107398033142</v>
      </c>
      <c r="I31" s="5">
        <v>-48.2177734375</v>
      </c>
      <c r="J31" s="5">
        <v>-37.841796875</v>
      </c>
      <c r="K31" s="5">
        <v>-34.7900390625</v>
      </c>
      <c r="L31" s="5">
        <v>-31.280517578125</v>
      </c>
      <c r="P31" s="5">
        <f>AVERAGE(C31:M31)</f>
        <v>-27.670287442207325</v>
      </c>
      <c r="Q31" s="1">
        <f>COUNT(C31:M31)</f>
        <v>10</v>
      </c>
      <c r="R31" s="5">
        <f>(STDEV(C31:M31))/SQRT(Q31)</f>
        <v>5.8218834416929734</v>
      </c>
      <c r="S31" s="5">
        <f>CONFIDENCE(0.05,(STDEV(C31:M31)),Q31)</f>
        <v>11.410681867908322</v>
      </c>
    </row>
    <row r="32" spans="1:19" x14ac:dyDescent="0.25">
      <c r="B32" s="1">
        <f t="shared" si="1"/>
        <v>0</v>
      </c>
      <c r="C32" s="5">
        <v>1.678466796875</v>
      </c>
      <c r="D32" s="5">
        <v>1.58691394329071</v>
      </c>
      <c r="E32" s="5">
        <v>-18.0664043426513</v>
      </c>
      <c r="F32" s="5">
        <v>-25.634765625</v>
      </c>
      <c r="G32" s="5">
        <v>-9.09423732757568</v>
      </c>
      <c r="H32" s="5">
        <v>2.13623023033142</v>
      </c>
      <c r="I32" s="5">
        <v>-28.6865234375</v>
      </c>
      <c r="J32" s="5">
        <v>-22.5830078125</v>
      </c>
      <c r="K32" s="5">
        <v>-15.869140625</v>
      </c>
      <c r="L32" s="5">
        <v>-12.054443359375</v>
      </c>
      <c r="P32" s="5">
        <f>AVERAGE(C32:M32)</f>
        <v>-12.658691155910486</v>
      </c>
      <c r="Q32" s="1">
        <f>COUNT(C32:M32)</f>
        <v>10</v>
      </c>
      <c r="R32" s="5">
        <f>(STDEV(C32:M32))/SQRT(Q32)</f>
        <v>3.6572057232606499</v>
      </c>
      <c r="S32" s="5">
        <f>CONFIDENCE(0.05,(STDEV(C32:M32)),Q32)</f>
        <v>7.1679915016446323</v>
      </c>
    </row>
    <row r="33" spans="1:19" x14ac:dyDescent="0.25">
      <c r="B33" s="1">
        <f t="shared" si="1"/>
        <v>15</v>
      </c>
      <c r="C33" s="5">
        <v>9.765625</v>
      </c>
      <c r="D33" s="5">
        <v>8.42285060882568</v>
      </c>
      <c r="E33" s="5">
        <v>-14.5263662338256</v>
      </c>
      <c r="F33" s="5">
        <v>-8.697509765625</v>
      </c>
      <c r="G33" s="5">
        <v>-5.27954053878784</v>
      </c>
      <c r="H33" s="5">
        <v>13.4887685775756</v>
      </c>
      <c r="I33" s="5">
        <v>-12.8173828125</v>
      </c>
      <c r="J33" s="5">
        <v>-15.869140625</v>
      </c>
      <c r="K33" s="5">
        <v>-1.8310546875</v>
      </c>
      <c r="L33" s="5">
        <v>5.645751953125</v>
      </c>
      <c r="P33" s="5">
        <f>AVERAGE(C33:M33)</f>
        <v>-2.1697998523712156</v>
      </c>
      <c r="Q33" s="1">
        <f>COUNT(C33:M33)</f>
        <v>10</v>
      </c>
      <c r="R33" s="5">
        <f>(STDEV(C33:M33))/SQRT(Q33)</f>
        <v>3.4432803333630222</v>
      </c>
      <c r="S33" s="5">
        <f>CONFIDENCE(0.05,(STDEV(C33:M33)),Q33)</f>
        <v>6.7487054420665933</v>
      </c>
    </row>
    <row r="34" spans="1:19" x14ac:dyDescent="0.25">
      <c r="B34" s="1">
        <f t="shared" si="1"/>
        <v>30</v>
      </c>
      <c r="C34" s="5">
        <v>13.580322265625</v>
      </c>
      <c r="D34" s="5">
        <v>6.65283155441284</v>
      </c>
      <c r="E34" s="5">
        <v>-5.98144483566284</v>
      </c>
      <c r="F34" s="5">
        <v>3.35693359375</v>
      </c>
      <c r="G34" s="5">
        <v>4.11987257003784</v>
      </c>
      <c r="H34" s="5" t="s">
        <v>26</v>
      </c>
      <c r="I34" s="5">
        <v>-3.0517578125</v>
      </c>
      <c r="J34" s="5">
        <v>-4.2724609375</v>
      </c>
      <c r="K34" s="5">
        <v>5.4931640625</v>
      </c>
      <c r="L34" s="5">
        <v>20.599365234375</v>
      </c>
      <c r="P34" s="5">
        <f>AVERAGE(C34:M34)</f>
        <v>4.4996472994486494</v>
      </c>
      <c r="Q34" s="1">
        <f>COUNT(C34:M34)</f>
        <v>9</v>
      </c>
      <c r="R34" s="5">
        <f>(STDEV(C34:M34))/SQRT(Q34)</f>
        <v>2.8687971039665006</v>
      </c>
      <c r="S34" s="5">
        <f>CONFIDENCE(0.05,(STDEV(C34:M34)),Q34)</f>
        <v>5.6227390027271484</v>
      </c>
    </row>
    <row r="35" spans="1:19" x14ac:dyDescent="0.25">
      <c r="B35" s="1">
        <f t="shared" si="1"/>
        <v>45</v>
      </c>
      <c r="C35" s="5">
        <v>19.22607421875</v>
      </c>
      <c r="D35" s="5">
        <v>8.42285060882568</v>
      </c>
      <c r="E35" s="5">
        <v>-3.23486304283142</v>
      </c>
      <c r="F35" s="5">
        <v>11.90185546875</v>
      </c>
      <c r="G35" s="5">
        <v>7.08007764816284</v>
      </c>
      <c r="H35" s="5" t="s">
        <v>26</v>
      </c>
      <c r="I35" s="5">
        <v>0.6103515625</v>
      </c>
      <c r="J35" s="5">
        <v>5.4931640625</v>
      </c>
      <c r="K35" s="5">
        <v>10.986328125</v>
      </c>
      <c r="L35" s="5">
        <v>36.468505859375</v>
      </c>
      <c r="P35" s="5">
        <f>AVERAGE(C35:M35)</f>
        <v>10.772704945670235</v>
      </c>
      <c r="Q35" s="1">
        <f>COUNT(C35:M35)</f>
        <v>9</v>
      </c>
      <c r="R35" s="5">
        <f>(STDEV(C35:M35))/SQRT(Q35)</f>
        <v>3.8722131616152082</v>
      </c>
      <c r="S35" s="5">
        <f>CONFIDENCE(0.05,(STDEV(C35:M35)),Q35)</f>
        <v>7.5893983372277818</v>
      </c>
    </row>
    <row r="36" spans="1:19" x14ac:dyDescent="0.25">
      <c r="B36" s="1">
        <f t="shared" si="1"/>
        <v>60</v>
      </c>
      <c r="C36" s="5">
        <v>23.49853515625</v>
      </c>
      <c r="D36" s="5">
        <v>15.5029287338256</v>
      </c>
      <c r="E36" s="5">
        <v>12.8784170150756</v>
      </c>
      <c r="F36" s="5">
        <v>17.852783203125</v>
      </c>
      <c r="G36" s="5">
        <v>10.5590810775756</v>
      </c>
      <c r="H36" s="5" t="s">
        <v>26</v>
      </c>
      <c r="I36" s="5">
        <v>7.32421875</v>
      </c>
      <c r="J36" s="5">
        <v>0.6103515625</v>
      </c>
      <c r="K36" s="5">
        <v>18.310546875</v>
      </c>
      <c r="L36" s="5">
        <v>52.032470703125</v>
      </c>
      <c r="P36" s="5">
        <f>AVERAGE(C36:M36)</f>
        <v>17.618814786275198</v>
      </c>
      <c r="Q36" s="1">
        <f>COUNT(C36:M36)</f>
        <v>9</v>
      </c>
      <c r="R36" s="5">
        <f>(STDEV(C36:M36))/SQRT(Q36)</f>
        <v>4.8469044722344634</v>
      </c>
      <c r="S36" s="5">
        <f>CONFIDENCE(0.05,(STDEV(C36:M36)),Q36)</f>
        <v>9.4997582020856637</v>
      </c>
    </row>
    <row r="37" spans="1:19" x14ac:dyDescent="0.25">
      <c r="B37" s="1">
        <f t="shared" si="1"/>
        <v>75</v>
      </c>
      <c r="C37" s="5">
        <v>21.209716796875</v>
      </c>
      <c r="D37" s="5">
        <v>15.0146474838256</v>
      </c>
      <c r="E37" s="5">
        <v>16.4794902801513</v>
      </c>
      <c r="F37" s="5">
        <v>26.397705078125</v>
      </c>
      <c r="G37" s="5">
        <v>16.6625957489013</v>
      </c>
      <c r="H37" s="5" t="s">
        <v>26</v>
      </c>
      <c r="I37" s="5">
        <v>10.3759765625</v>
      </c>
      <c r="J37" s="5">
        <v>10.986328125</v>
      </c>
      <c r="K37" s="5">
        <v>21.3623046875</v>
      </c>
      <c r="L37" s="5">
        <v>66.375732421875</v>
      </c>
      <c r="P37" s="5">
        <f>AVERAGE(C37:M37)</f>
        <v>22.762721909417021</v>
      </c>
      <c r="Q37" s="1">
        <f>COUNT(C37:M37)</f>
        <v>9</v>
      </c>
      <c r="R37" s="5">
        <f>(STDEV(C37:M37))/SQRT(Q37)</f>
        <v>5.7112448644371847</v>
      </c>
      <c r="S37" s="5">
        <f>CONFIDENCE(0.05,(STDEV(C37:M37)),Q37)</f>
        <v>11.193834241186224</v>
      </c>
    </row>
    <row r="38" spans="1:19" ht="15.75" thickBot="1" x14ac:dyDescent="0.3"/>
    <row r="39" spans="1:19" x14ac:dyDescent="0.25">
      <c r="A39" s="6" t="s">
        <v>53</v>
      </c>
      <c r="B39" s="7" t="s">
        <v>61</v>
      </c>
      <c r="C39" s="23" t="s">
        <v>50</v>
      </c>
      <c r="D39" s="23" t="s">
        <v>50</v>
      </c>
      <c r="E39" s="23" t="s">
        <v>50</v>
      </c>
      <c r="F39" s="23" t="s">
        <v>50</v>
      </c>
      <c r="G39" s="23" t="s">
        <v>50</v>
      </c>
      <c r="H39" s="23" t="s">
        <v>50</v>
      </c>
      <c r="I39" s="23" t="s">
        <v>50</v>
      </c>
      <c r="J39" s="23" t="s">
        <v>50</v>
      </c>
      <c r="K39" s="23" t="s">
        <v>50</v>
      </c>
      <c r="L39" s="23" t="s">
        <v>50</v>
      </c>
      <c r="M39" s="23"/>
      <c r="N39" s="31"/>
      <c r="O39" s="23"/>
      <c r="P39" s="23" t="s">
        <v>54</v>
      </c>
      <c r="Q39" s="23" t="s">
        <v>5</v>
      </c>
      <c r="R39" s="23" t="s">
        <v>6</v>
      </c>
      <c r="S39" s="24" t="s">
        <v>7</v>
      </c>
    </row>
    <row r="40" spans="1:19" x14ac:dyDescent="0.25">
      <c r="A40" s="6" t="s">
        <v>52</v>
      </c>
      <c r="B40" s="10">
        <v>-150</v>
      </c>
      <c r="C40" s="25">
        <f>C22-C4</f>
        <v>-98.724365234375</v>
      </c>
      <c r="D40" s="25">
        <f>D22-D4</f>
        <v>-59.692377090454102</v>
      </c>
      <c r="E40" s="25">
        <f>E22-E4</f>
        <v>-313.96481704711834</v>
      </c>
      <c r="F40" s="25">
        <f>F22-F4</f>
        <v>-961.45629882812</v>
      </c>
      <c r="G40" s="25">
        <f>G22-G4</f>
        <v>-137.14598464965729</v>
      </c>
      <c r="H40" s="25">
        <f>H22-H4</f>
        <v>-77.087396621704102</v>
      </c>
      <c r="I40" s="25">
        <f>I22-I4</f>
        <v>-487.060546875</v>
      </c>
      <c r="J40" s="25">
        <f>J22-J4</f>
        <v>-270.99609375</v>
      </c>
      <c r="K40" s="25">
        <f>K22-K4</f>
        <v>-469.3603515625</v>
      </c>
      <c r="L40" s="25">
        <f>L22-L4</f>
        <v>-288.238525390625</v>
      </c>
      <c r="M40" s="26"/>
      <c r="N40" s="32"/>
      <c r="O40" s="26"/>
      <c r="P40" s="25">
        <f>AVERAGE(C40:M40)</f>
        <v>-316.37267570495538</v>
      </c>
      <c r="Q40" s="26">
        <f>COUNT(C40:M40)</f>
        <v>10</v>
      </c>
      <c r="R40" s="25">
        <f>(STDEV(C40:M40))/SQRT(Q40)</f>
        <v>86.54889663959473</v>
      </c>
      <c r="S40" s="27">
        <f>CONFIDENCE(0.05,(STDEV(C40:M40)),Q40)</f>
        <v>169.63272031528535</v>
      </c>
    </row>
    <row r="41" spans="1:19" x14ac:dyDescent="0.25">
      <c r="B41" s="10">
        <f>B40+15</f>
        <v>-135</v>
      </c>
      <c r="C41" s="25">
        <f>C23-C5</f>
        <v>-84.686279296875</v>
      </c>
      <c r="D41" s="25">
        <f>D23-D5</f>
        <v>-51.208490371704102</v>
      </c>
      <c r="E41" s="25">
        <f>E23-E5</f>
        <v>-264.40427017211834</v>
      </c>
      <c r="F41" s="25">
        <f>F23-F5</f>
        <v>-795.8984375</v>
      </c>
      <c r="G41" s="25">
        <f>G23-G5</f>
        <v>-111.75535964965729</v>
      </c>
      <c r="H41" s="25">
        <f>H23-H5</f>
        <v>-62.866205215454102</v>
      </c>
      <c r="I41" s="25">
        <f>I23-I5</f>
        <v>-415.0390625</v>
      </c>
      <c r="J41" s="25">
        <f>J23-J5</f>
        <v>-218.505859375</v>
      </c>
      <c r="K41" s="25">
        <f>K23-K5</f>
        <v>-393.06640625</v>
      </c>
      <c r="L41" s="25">
        <f>L23-L5</f>
        <v>-218.505859375</v>
      </c>
      <c r="M41" s="26"/>
      <c r="N41" s="32"/>
      <c r="O41" s="26"/>
      <c r="P41" s="25">
        <f>AVERAGE(C41:M41)</f>
        <v>-261.5936229705809</v>
      </c>
      <c r="Q41" s="26">
        <f>COUNT(C41:M41)</f>
        <v>10</v>
      </c>
      <c r="R41" s="25">
        <f>(STDEV(C41:M41))/SQRT(Q41)</f>
        <v>72.075226515460471</v>
      </c>
      <c r="S41" s="27">
        <f>CONFIDENCE(0.05,(STDEV(C41:M41)),Q41)</f>
        <v>141.26484814786883</v>
      </c>
    </row>
    <row r="42" spans="1:19" x14ac:dyDescent="0.25">
      <c r="B42" s="10">
        <f t="shared" ref="B42:B55" si="2">B41+15</f>
        <v>-120</v>
      </c>
      <c r="C42" s="25">
        <f>C24-C6</f>
        <v>-72.784423828125</v>
      </c>
      <c r="D42" s="25">
        <f>D24-D6</f>
        <v>-43.823236465454102</v>
      </c>
      <c r="E42" s="25">
        <f>E24-E6</f>
        <v>-216.36961746215729</v>
      </c>
      <c r="F42" s="25">
        <f>F24-F6</f>
        <v>-654.449462890625</v>
      </c>
      <c r="G42" s="25">
        <f>G24-G6</f>
        <v>-98.419178009032294</v>
      </c>
      <c r="H42" s="25">
        <f>H24-H6</f>
        <v>-49.804681777954102</v>
      </c>
      <c r="I42" s="25">
        <f>I24-I6</f>
        <v>-345.458984375</v>
      </c>
      <c r="J42" s="25">
        <f>J24-J6</f>
        <v>-184.9365234375</v>
      </c>
      <c r="K42" s="25">
        <f>K24-K6</f>
        <v>-317.3828125</v>
      </c>
      <c r="L42" s="25">
        <f>L24-L6</f>
        <v>-188.140869140625</v>
      </c>
      <c r="M42" s="26"/>
      <c r="N42" s="32"/>
      <c r="O42" s="26"/>
      <c r="P42" s="25">
        <f>AVERAGE(C42:M42)</f>
        <v>-217.15697898864727</v>
      </c>
      <c r="Q42" s="26">
        <f>COUNT(C42:M42)</f>
        <v>10</v>
      </c>
      <c r="R42" s="25">
        <f>(STDEV(C42:M42))/SQRT(Q42)</f>
        <v>58.935513613046332</v>
      </c>
      <c r="S42" s="27">
        <f>CONFIDENCE(0.05,(STDEV(C42:M42)),Q42)</f>
        <v>115.51148409194086</v>
      </c>
    </row>
    <row r="43" spans="1:19" x14ac:dyDescent="0.25">
      <c r="B43" s="10">
        <f t="shared" si="2"/>
        <v>-105</v>
      </c>
      <c r="C43" s="25">
        <f>C25-C7</f>
        <v>-64.39208984375</v>
      </c>
      <c r="D43" s="25">
        <f>D25-D7</f>
        <v>-33.630369186401396</v>
      </c>
      <c r="E43" s="25">
        <f>E25-E7</f>
        <v>-179.50438308715729</v>
      </c>
      <c r="F43" s="25">
        <f>F25-F7</f>
        <v>-520.6298828125</v>
      </c>
      <c r="G43" s="25">
        <f>G25-G7</f>
        <v>-78.369136810302308</v>
      </c>
      <c r="H43" s="25">
        <f>H25-H7</f>
        <v>-42.175290107727101</v>
      </c>
      <c r="I43" s="25">
        <f>I25-I7</f>
        <v>-283.203125</v>
      </c>
      <c r="J43" s="25">
        <f>J25-J7</f>
        <v>-147.705078125</v>
      </c>
      <c r="K43" s="25">
        <f>K25-K7</f>
        <v>-249.6337890625</v>
      </c>
      <c r="L43" s="25">
        <f>L25-L7</f>
        <v>-120.2392578125</v>
      </c>
      <c r="M43" s="26"/>
      <c r="N43" s="32"/>
      <c r="O43" s="26"/>
      <c r="P43" s="25">
        <f>AVERAGE(C43:M43)</f>
        <v>-171.9482401847838</v>
      </c>
      <c r="Q43" s="26">
        <f>COUNT(C43:M43)</f>
        <v>10</v>
      </c>
      <c r="R43" s="25">
        <f>(STDEV(C43:M43))/SQRT(Q43)</f>
        <v>47.094285208766635</v>
      </c>
      <c r="S43" s="27">
        <f>CONFIDENCE(0.05,(STDEV(C43:M43)),Q43)</f>
        <v>92.303102886839966</v>
      </c>
    </row>
    <row r="44" spans="1:19" x14ac:dyDescent="0.25">
      <c r="B44" s="10">
        <f t="shared" si="2"/>
        <v>-90</v>
      </c>
      <c r="C44" s="25">
        <f>C26-C8</f>
        <v>-46.38671875</v>
      </c>
      <c r="D44" s="25">
        <f>D26-D8</f>
        <v>-29.113766670227101</v>
      </c>
      <c r="E44" s="25">
        <f>E26-E8</f>
        <v>-132.14109992980869</v>
      </c>
      <c r="F44" s="25">
        <f>F26-F8</f>
        <v>-400.08544921875</v>
      </c>
      <c r="G44" s="25">
        <f>G26-G8</f>
        <v>-62.072748184204102</v>
      </c>
      <c r="H44" s="25">
        <f>H26-H8</f>
        <v>-31.982419013977101</v>
      </c>
      <c r="I44" s="25">
        <f>I26-I8</f>
        <v>-220.947265625</v>
      </c>
      <c r="J44" s="25">
        <f>J26-J8</f>
        <v>-121.4599609375</v>
      </c>
      <c r="K44" s="25">
        <f>K26-K8</f>
        <v>-195.9228515625</v>
      </c>
      <c r="L44" s="25">
        <f>L26-L8</f>
        <v>-101.62353515625</v>
      </c>
      <c r="M44" s="26"/>
      <c r="N44" s="32"/>
      <c r="O44" s="26"/>
      <c r="P44" s="25">
        <f>AVERAGE(C44:M44)</f>
        <v>-134.1735815048217</v>
      </c>
      <c r="Q44" s="26">
        <f>COUNT(C44:M44)</f>
        <v>10</v>
      </c>
      <c r="R44" s="25">
        <f>(STDEV(C44:M44))/SQRT(Q44)</f>
        <v>36.157479703882686</v>
      </c>
      <c r="S44" s="27">
        <f>CONFIDENCE(0.05,(STDEV(C44:M44)),Q44)</f>
        <v>70.86735799134803</v>
      </c>
    </row>
    <row r="45" spans="1:19" x14ac:dyDescent="0.25">
      <c r="B45" s="10">
        <f t="shared" si="2"/>
        <v>-75</v>
      </c>
      <c r="C45" s="25">
        <f>C27-C9</f>
        <v>-39.825439453125</v>
      </c>
      <c r="D45" s="25">
        <f>D27-D9</f>
        <v>-29.174801826477019</v>
      </c>
      <c r="E45" s="25">
        <f>E27-E9</f>
        <v>-110.4736194610587</v>
      </c>
      <c r="F45" s="25">
        <f>F27-F9</f>
        <v>-295.41015625</v>
      </c>
      <c r="G45" s="25">
        <f>G27-G9</f>
        <v>-49.316400527954102</v>
      </c>
      <c r="H45" s="25">
        <f>H27-H9</f>
        <v>-26.306149005889857</v>
      </c>
      <c r="I45" s="25">
        <f>I27-I9</f>
        <v>-173.9501953125</v>
      </c>
      <c r="J45" s="25">
        <f>J27-J9</f>
        <v>-89.111328125</v>
      </c>
      <c r="K45" s="25">
        <f>K27-K9</f>
        <v>-146.484375</v>
      </c>
      <c r="L45" s="25">
        <f>L27-L9</f>
        <v>-70.1904296875</v>
      </c>
      <c r="M45" s="26"/>
      <c r="N45" s="32"/>
      <c r="O45" s="26"/>
      <c r="P45" s="25">
        <f>AVERAGE(C45:M45)</f>
        <v>-103.02428946495047</v>
      </c>
      <c r="Q45" s="26">
        <f>COUNT(C45:M45)</f>
        <v>10</v>
      </c>
      <c r="R45" s="25">
        <f>(STDEV(C45:M45))/SQRT(Q45)</f>
        <v>26.557435060431743</v>
      </c>
      <c r="S45" s="27">
        <f>CONFIDENCE(0.05,(STDEV(C45:M45)),Q45)</f>
        <v>52.051616240207515</v>
      </c>
    </row>
    <row r="46" spans="1:19" x14ac:dyDescent="0.25">
      <c r="B46" s="10">
        <f t="shared" si="2"/>
        <v>-60</v>
      </c>
      <c r="C46" s="25">
        <f>C28-C10</f>
        <v>-32.501220703125</v>
      </c>
      <c r="D46" s="25">
        <f>D28-D10</f>
        <v>-16.17431545257562</v>
      </c>
      <c r="E46" s="25">
        <f>E28-E10</f>
        <v>-71.533197402954102</v>
      </c>
      <c r="F46" s="25">
        <f>F28-F10</f>
        <v>-208.892822265625</v>
      </c>
      <c r="G46" s="25">
        <f>G28-G10</f>
        <v>-33.874509811401396</v>
      </c>
      <c r="H46" s="25">
        <f>H28-H10</f>
        <v>-20.019529819488461</v>
      </c>
      <c r="I46" s="25">
        <f>I28-I10</f>
        <v>-131.2255859375</v>
      </c>
      <c r="J46" s="25">
        <f>J28-J10</f>
        <v>-64.0869140625</v>
      </c>
      <c r="K46" s="25">
        <f>K28-K10</f>
        <v>-104.98046875</v>
      </c>
      <c r="L46" s="25">
        <f>L28-L10</f>
        <v>-52.947998046875</v>
      </c>
      <c r="M46" s="26"/>
      <c r="N46" s="32"/>
      <c r="O46" s="26"/>
      <c r="P46" s="25">
        <f>AVERAGE(C46:M46)</f>
        <v>-73.623656225204471</v>
      </c>
      <c r="Q46" s="26">
        <f>COUNT(C46:M46)</f>
        <v>10</v>
      </c>
      <c r="R46" s="25">
        <f>(STDEV(C46:M46))/SQRT(Q46)</f>
        <v>19.022402014660369</v>
      </c>
      <c r="S46" s="27">
        <f>CONFIDENCE(0.05,(STDEV(C46:M46)),Q46)</f>
        <v>37.283222848176479</v>
      </c>
    </row>
    <row r="47" spans="1:19" x14ac:dyDescent="0.25">
      <c r="B47" s="10">
        <f t="shared" si="2"/>
        <v>-45</v>
      </c>
      <c r="C47" s="25">
        <f>C29-C11</f>
        <v>-18.00537109375</v>
      </c>
      <c r="D47" s="25">
        <f>D29-D11</f>
        <v>-19.531248331069879</v>
      </c>
      <c r="E47" s="25">
        <f>E29-E11</f>
        <v>-61.523431777954102</v>
      </c>
      <c r="F47" s="25">
        <f>F29-F11</f>
        <v>-131.378173828125</v>
      </c>
      <c r="G47" s="25">
        <f>G29-G11</f>
        <v>-24.780270576477101</v>
      </c>
      <c r="H47" s="25">
        <f>H29-H11</f>
        <v>-12.695310831069879</v>
      </c>
      <c r="I47" s="25">
        <f>I29-I11</f>
        <v>-96.435546875</v>
      </c>
      <c r="J47" s="25">
        <f>J29-J11</f>
        <v>-48.828125</v>
      </c>
      <c r="K47" s="25">
        <f>K29-K11</f>
        <v>-68.9697265625</v>
      </c>
      <c r="L47" s="25">
        <f>L29-L11</f>
        <v>-39.0625</v>
      </c>
      <c r="M47" s="26"/>
      <c r="N47" s="32"/>
      <c r="O47" s="26"/>
      <c r="P47" s="25">
        <f>AVERAGE(C47:M47)</f>
        <v>-52.120970487594604</v>
      </c>
      <c r="Q47" s="26">
        <f>COUNT(C47:M47)</f>
        <v>10</v>
      </c>
      <c r="R47" s="25">
        <f>(STDEV(C47:M47))/SQRT(Q47)</f>
        <v>12.168721254579507</v>
      </c>
      <c r="S47" s="27">
        <f>CONFIDENCE(0.05,(STDEV(C47:M47)),Q47)</f>
        <v>23.85025539688289</v>
      </c>
    </row>
    <row r="48" spans="1:19" x14ac:dyDescent="0.25">
      <c r="B48" s="10">
        <f t="shared" si="2"/>
        <v>-30</v>
      </c>
      <c r="C48" s="25">
        <f>C30-C12</f>
        <v>-20.294189453125</v>
      </c>
      <c r="D48" s="25">
        <f>D30-D12</f>
        <v>-10.86425673961639</v>
      </c>
      <c r="E48" s="25">
        <f>E30-E12</f>
        <v>-40.466306686401396</v>
      </c>
      <c r="F48" s="25">
        <f>F30-F12</f>
        <v>-81.634521484375</v>
      </c>
      <c r="G48" s="25">
        <f>G30-G12</f>
        <v>-15.6249990463257</v>
      </c>
      <c r="H48" s="25">
        <f>H30-H12</f>
        <v>-9.826659440994181</v>
      </c>
      <c r="I48" s="25">
        <f>I30-I12</f>
        <v>-70.1904296875</v>
      </c>
      <c r="J48" s="25">
        <f>J30-J12</f>
        <v>-29.296875</v>
      </c>
      <c r="K48" s="25">
        <f>K30-K12</f>
        <v>-46.38671875</v>
      </c>
      <c r="L48" s="25">
        <f>L30-L12</f>
        <v>-21.209716796875</v>
      </c>
      <c r="M48" s="26"/>
      <c r="N48" s="32"/>
      <c r="O48" s="26"/>
      <c r="P48" s="25">
        <f>AVERAGE(C48:M48)</f>
        <v>-34.579467308521274</v>
      </c>
      <c r="Q48" s="26">
        <f>COUNT(C48:M48)</f>
        <v>10</v>
      </c>
      <c r="R48" s="25">
        <f>(STDEV(C48:M48))/SQRT(Q48)</f>
        <v>7.8891589327219611</v>
      </c>
      <c r="S48" s="27">
        <f>CONFIDENCE(0.05,(STDEV(C48:M48)),Q48)</f>
        <v>15.462467376447492</v>
      </c>
    </row>
    <row r="49" spans="2:19" x14ac:dyDescent="0.25">
      <c r="B49" s="10">
        <f t="shared" si="2"/>
        <v>-15</v>
      </c>
      <c r="C49" s="25">
        <f>C31-C13</f>
        <v>-8.697509765625</v>
      </c>
      <c r="D49" s="25">
        <f>D31-D13</f>
        <v>-8.1176752448081952</v>
      </c>
      <c r="E49" s="25">
        <f>E31-E13</f>
        <v>-29.541012763977101</v>
      </c>
      <c r="F49" s="25">
        <f>F31-F13</f>
        <v>-47.149658203125</v>
      </c>
      <c r="G49" s="25">
        <f>G31-G13</f>
        <v>-10.80322122573846</v>
      </c>
      <c r="H49" s="25">
        <f>H31-H13</f>
        <v>-7.32421827316284</v>
      </c>
      <c r="I49" s="25">
        <f>I31-I13</f>
        <v>-43.9453125</v>
      </c>
      <c r="J49" s="25">
        <f>J31-J13</f>
        <v>-26.85546875</v>
      </c>
      <c r="K49" s="25">
        <f>K31-K13</f>
        <v>-28.6865234375</v>
      </c>
      <c r="L49" s="25">
        <f>L31-L13</f>
        <v>-6.561279296875</v>
      </c>
      <c r="M49" s="26"/>
      <c r="N49" s="32"/>
      <c r="O49" s="26"/>
      <c r="P49" s="25">
        <f>AVERAGE(C49:M49)</f>
        <v>-21.768187946081163</v>
      </c>
      <c r="Q49" s="26">
        <f>COUNT(C49:M49)</f>
        <v>10</v>
      </c>
      <c r="R49" s="25">
        <f>(STDEV(C49:M49))/SQRT(Q49)</f>
        <v>4.9300579603861889</v>
      </c>
      <c r="S49" s="27">
        <f>CONFIDENCE(0.05,(STDEV(C49:M49)),Q49)</f>
        <v>9.6627360440519254</v>
      </c>
    </row>
    <row r="50" spans="2:19" x14ac:dyDescent="0.25">
      <c r="B50" s="10">
        <f t="shared" si="2"/>
        <v>0</v>
      </c>
      <c r="C50" s="25">
        <f>C32-C14</f>
        <v>-10.223388671875</v>
      </c>
      <c r="D50" s="25">
        <f>D32-D14</f>
        <v>-3.05175745487213</v>
      </c>
      <c r="E50" s="25">
        <f>E32-E14</f>
        <v>-20.324704885482721</v>
      </c>
      <c r="F50" s="25">
        <f>F32-F14</f>
        <v>-27.4658203125</v>
      </c>
      <c r="G50" s="25">
        <f>G32-G14</f>
        <v>-6.01196217536926</v>
      </c>
      <c r="H50" s="25">
        <f>H32-H14</f>
        <v>-2.99072241783142</v>
      </c>
      <c r="I50" s="25">
        <f>I32-I14</f>
        <v>-26.2451171875</v>
      </c>
      <c r="J50" s="25">
        <f>J32-J14</f>
        <v>-16.4794921875</v>
      </c>
      <c r="K50" s="25">
        <f>K32-K14</f>
        <v>-14.0380859375</v>
      </c>
      <c r="L50" s="25">
        <f>L32-L14</f>
        <v>-2.288818359375</v>
      </c>
      <c r="M50" s="26"/>
      <c r="N50" s="32"/>
      <c r="O50" s="26"/>
      <c r="P50" s="25">
        <f>AVERAGE(C50:M50)</f>
        <v>-12.911986958980554</v>
      </c>
      <c r="Q50" s="26">
        <f>COUNT(C50:M50)</f>
        <v>10</v>
      </c>
      <c r="R50" s="25">
        <f>(STDEV(C50:M50))/SQRT(Q50)</f>
        <v>3.0219130002995942</v>
      </c>
      <c r="S50" s="27">
        <f>CONFIDENCE(0.05,(STDEV(C50:M50)),Q50)</f>
        <v>5.9228406450005808</v>
      </c>
    </row>
    <row r="51" spans="2:19" x14ac:dyDescent="0.25">
      <c r="B51" s="10">
        <f t="shared" si="2"/>
        <v>15</v>
      </c>
      <c r="C51" s="25">
        <f>C33-C15</f>
        <v>-0.30517578125</v>
      </c>
      <c r="D51" s="25">
        <f>D33-D15</f>
        <v>1.77001905441284</v>
      </c>
      <c r="E51" s="25">
        <f>E33-E15</f>
        <v>-13.793944418430245</v>
      </c>
      <c r="F51" s="25">
        <f>F33-F15</f>
        <v>-13.885498046875</v>
      </c>
      <c r="G51" s="25">
        <f>G33-G15</f>
        <v>-4.5776363015174848</v>
      </c>
      <c r="H51" s="25">
        <f>H33-H15</f>
        <v>6.0424799919127601</v>
      </c>
      <c r="I51" s="25">
        <f>I33-I15</f>
        <v>-15.2587890625</v>
      </c>
      <c r="J51" s="25">
        <f>J33-J15</f>
        <v>-11.5966796875</v>
      </c>
      <c r="K51" s="25">
        <f>K33-K15</f>
        <v>-6.103515625</v>
      </c>
      <c r="L51" s="25">
        <f>L33-L15</f>
        <v>3.204345703125</v>
      </c>
      <c r="M51" s="26"/>
      <c r="N51" s="32"/>
      <c r="O51" s="26"/>
      <c r="P51" s="25">
        <f>AVERAGE(C51:M51)</f>
        <v>-5.4504394173622135</v>
      </c>
      <c r="Q51" s="26">
        <f>COUNT(C51:M51)</f>
        <v>10</v>
      </c>
      <c r="R51" s="25">
        <f>(STDEV(C51:M51))/SQRT(Q51)</f>
        <v>2.4978520467601251</v>
      </c>
      <c r="S51" s="27">
        <f>CONFIDENCE(0.05,(STDEV(C51:M51)),Q51)</f>
        <v>4.895700050359503</v>
      </c>
    </row>
    <row r="52" spans="2:19" x14ac:dyDescent="0.25">
      <c r="B52" s="10">
        <f t="shared" si="2"/>
        <v>30</v>
      </c>
      <c r="C52" s="25">
        <f>C34-C16</f>
        <v>-0.6103515625</v>
      </c>
      <c r="D52" s="25">
        <f>D34-D16</f>
        <v>-6.4086909294127601</v>
      </c>
      <c r="E52" s="25">
        <f>E34-E16</f>
        <v>-13.06152248382568</v>
      </c>
      <c r="F52" s="25">
        <f>F34-F16</f>
        <v>-8.544921875</v>
      </c>
      <c r="G52" s="25">
        <f>G34-G16</f>
        <v>-5.27954053878784</v>
      </c>
      <c r="H52" s="25" t="s">
        <v>26</v>
      </c>
      <c r="I52" s="25">
        <f>I34-I16</f>
        <v>-9.1552734375</v>
      </c>
      <c r="J52" s="25">
        <f>J34-J16</f>
        <v>-10.986328125</v>
      </c>
      <c r="K52" s="25">
        <f>K34-K16</f>
        <v>-3.0517578125</v>
      </c>
      <c r="L52" s="25">
        <f>L34-L16</f>
        <v>8.544921875</v>
      </c>
      <c r="M52" s="26"/>
      <c r="N52" s="32"/>
      <c r="O52" s="26"/>
      <c r="P52" s="25">
        <f>AVERAGE(C52:M52)</f>
        <v>-5.3948294321695869</v>
      </c>
      <c r="Q52" s="26">
        <f>COUNT(C52:M52)</f>
        <v>9</v>
      </c>
      <c r="R52" s="25">
        <f>(STDEV(C52:M52))/SQRT(Q52)</f>
        <v>2.1661734944057822</v>
      </c>
      <c r="S52" s="27">
        <f>CONFIDENCE(0.05,(STDEV(C52:M52)),Q52)</f>
        <v>4.2456220333006085</v>
      </c>
    </row>
    <row r="53" spans="2:19" x14ac:dyDescent="0.25">
      <c r="B53" s="10">
        <f t="shared" si="2"/>
        <v>45</v>
      </c>
      <c r="C53" s="25">
        <f>C35-C17</f>
        <v>-3.0517578125</v>
      </c>
      <c r="D53" s="25">
        <f>D35-D17</f>
        <v>-8.2397451400756196</v>
      </c>
      <c r="E53" s="25">
        <f>E35-E17</f>
        <v>-17.333983182907019</v>
      </c>
      <c r="F53" s="25">
        <f>F35-F17</f>
        <v>-10.528564453125</v>
      </c>
      <c r="G53" s="25">
        <f>G35-G17</f>
        <v>-9.2773423194884597</v>
      </c>
      <c r="H53" s="25" t="s">
        <v>26</v>
      </c>
      <c r="I53" s="25">
        <f>I35-I17</f>
        <v>-19.53125</v>
      </c>
      <c r="J53" s="25">
        <f>J35-J17</f>
        <v>-7.32421875</v>
      </c>
      <c r="K53" s="25">
        <f>K35-K17</f>
        <v>1.8310546875</v>
      </c>
      <c r="L53" s="25">
        <f>L35-L17</f>
        <v>10.07080078125</v>
      </c>
      <c r="M53" s="26"/>
      <c r="N53" s="32"/>
      <c r="O53" s="26"/>
      <c r="P53" s="25">
        <f>AVERAGE(C53:M53)</f>
        <v>-7.0427784654829004</v>
      </c>
      <c r="Q53" s="26">
        <f>COUNT(C53:M53)</f>
        <v>9</v>
      </c>
      <c r="R53" s="25">
        <f>(STDEV(C53:M53))/SQRT(Q53)</f>
        <v>3.0461143020001789</v>
      </c>
      <c r="S53" s="27">
        <f>CONFIDENCE(0.05,(STDEV(C53:M53)),Q53)</f>
        <v>5.9702743247127144</v>
      </c>
    </row>
    <row r="54" spans="2:19" x14ac:dyDescent="0.25">
      <c r="B54" s="10">
        <f t="shared" si="2"/>
        <v>60</v>
      </c>
      <c r="C54" s="25">
        <f>C36-C18</f>
        <v>-0.30517578125</v>
      </c>
      <c r="D54" s="25">
        <f>D36-D18</f>
        <v>0.9765625</v>
      </c>
      <c r="E54" s="25">
        <f>E36-E18</f>
        <v>-9.0332021713256996</v>
      </c>
      <c r="F54" s="25">
        <f>F36-F18</f>
        <v>-13.427734375</v>
      </c>
      <c r="G54" s="25">
        <f>G36-G18</f>
        <v>-10.4675283432007</v>
      </c>
      <c r="H54" s="25" t="s">
        <v>26</v>
      </c>
      <c r="I54" s="25">
        <f>I36-I18</f>
        <v>-20.1416015625</v>
      </c>
      <c r="J54" s="25">
        <f>J36-J18</f>
        <v>-17.08984375</v>
      </c>
      <c r="K54" s="25">
        <f>K36-K18</f>
        <v>7.32421875</v>
      </c>
      <c r="L54" s="25">
        <f>L36-L18</f>
        <v>19.22607421875</v>
      </c>
      <c r="M54" s="26"/>
      <c r="N54" s="32"/>
      <c r="O54" s="26"/>
      <c r="P54" s="25">
        <f>AVERAGE(C54:M54)</f>
        <v>-4.770914501614044</v>
      </c>
      <c r="Q54" s="26">
        <f>COUNT(C54:M54)</f>
        <v>9</v>
      </c>
      <c r="R54" s="25">
        <f>(STDEV(C54:M54))/SQRT(Q54)</f>
        <v>4.2306702656061175</v>
      </c>
      <c r="S54" s="27">
        <f>CONFIDENCE(0.05,(STDEV(C54:M54)),Q54)</f>
        <v>8.2919613510524925</v>
      </c>
    </row>
    <row r="55" spans="2:19" ht="15.75" thickBot="1" x14ac:dyDescent="0.3">
      <c r="B55" s="14">
        <f t="shared" si="2"/>
        <v>75</v>
      </c>
      <c r="C55" s="28">
        <f>C37-C19</f>
        <v>-2.44140625</v>
      </c>
      <c r="D55" s="28">
        <f>D37-D19</f>
        <v>-10.2539052963257</v>
      </c>
      <c r="E55" s="28">
        <f>E37-E19</f>
        <v>-24.841306686401399</v>
      </c>
      <c r="F55" s="28">
        <f>F37-F19</f>
        <v>-23.040771484375</v>
      </c>
      <c r="G55" s="28">
        <f>G37-G19</f>
        <v>-13.61083984375</v>
      </c>
      <c r="H55" s="28" t="s">
        <v>26</v>
      </c>
      <c r="I55" s="28">
        <f>I37-I19</f>
        <v>-42.1142578125</v>
      </c>
      <c r="J55" s="28">
        <f>J37-J19</f>
        <v>-7.9345703125</v>
      </c>
      <c r="K55" s="28">
        <f>K37-K19</f>
        <v>1.220703125</v>
      </c>
      <c r="L55" s="28">
        <f>L37-L19</f>
        <v>14.495849609375</v>
      </c>
      <c r="M55" s="29"/>
      <c r="N55" s="33"/>
      <c r="O55" s="29"/>
      <c r="P55" s="28">
        <f>AVERAGE(C55:M55)</f>
        <v>-12.057833883497457</v>
      </c>
      <c r="Q55" s="29">
        <f>COUNT(C55:M55)</f>
        <v>9</v>
      </c>
      <c r="R55" s="28">
        <f>(STDEV(C55:M55))/SQRT(Q55)</f>
        <v>5.5075596223374825</v>
      </c>
      <c r="S55" s="30">
        <f>CONFIDENCE(0.05,(STDEV(C55:M55)),Q55)</f>
        <v>10.794618502488484</v>
      </c>
    </row>
    <row r="56" spans="2:19" ht="15.75" thickBot="1" x14ac:dyDescent="0.3"/>
    <row r="57" spans="2:19" x14ac:dyDescent="0.25">
      <c r="B57" s="7" t="s">
        <v>52</v>
      </c>
      <c r="C57" s="20">
        <f>C40/C2</f>
        <v>-5.0888848058956189</v>
      </c>
      <c r="D57" s="20">
        <f>D40/D2</f>
        <v>-3.5320933189617816</v>
      </c>
      <c r="E57" s="20">
        <f>E40/E2</f>
        <v>-8.4172873202980796</v>
      </c>
      <c r="F57" s="20">
        <f>F40/F2</f>
        <v>-17.93761751545</v>
      </c>
      <c r="G57" s="20">
        <f>G40/G2</f>
        <v>-8.3625600396132498</v>
      </c>
      <c r="H57" s="20">
        <f>H40/H2</f>
        <v>-2.9089583630831735</v>
      </c>
      <c r="I57" s="20">
        <f>I40/I2</f>
        <v>-11.379919319509346</v>
      </c>
      <c r="J57" s="20">
        <f>J40/J2</f>
        <v>-10.503724563953488</v>
      </c>
      <c r="K57" s="20">
        <f>K40/K2</f>
        <v>-10.430230034722221</v>
      </c>
      <c r="L57" s="20">
        <f>L40/L2</f>
        <v>-9.9392594962284484</v>
      </c>
      <c r="M57" s="8"/>
      <c r="N57" s="9"/>
      <c r="O57" s="8"/>
      <c r="P57" s="20">
        <v>-12.057833883497457</v>
      </c>
      <c r="Q57" s="8">
        <v>9</v>
      </c>
      <c r="R57" s="20">
        <v>5.5075596223374825</v>
      </c>
      <c r="S57" s="21">
        <v>10.794618502488484</v>
      </c>
    </row>
    <row r="58" spans="2:19" x14ac:dyDescent="0.25">
      <c r="B58" s="10" t="s">
        <v>59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O58" s="11"/>
      <c r="P58" s="11"/>
      <c r="Q58" s="11"/>
      <c r="R58" s="11"/>
      <c r="S58" s="13"/>
    </row>
    <row r="59" spans="2:19" ht="15.75" thickBot="1" x14ac:dyDescent="0.3">
      <c r="B59" s="14" t="s">
        <v>57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6"/>
      <c r="O59" s="15"/>
      <c r="P59" s="15"/>
      <c r="Q59" s="15"/>
      <c r="R59" s="15"/>
      <c r="S59" s="17"/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D20D-0EFC-4EC3-8999-A25FAEDE60F6}">
  <dimension ref="A1:O61"/>
  <sheetViews>
    <sheetView topLeftCell="A37" workbookViewId="0">
      <selection activeCell="E20" sqref="E20"/>
    </sheetView>
  </sheetViews>
  <sheetFormatPr baseColWidth="10" defaultRowHeight="15" x14ac:dyDescent="0.25"/>
  <cols>
    <col min="1" max="9" width="11.42578125" style="1"/>
    <col min="10" max="10" width="7.42578125" style="1" customWidth="1"/>
    <col min="11" max="11" width="2.28515625" style="1" customWidth="1"/>
    <col min="12" max="16384" width="11.42578125" style="1"/>
  </cols>
  <sheetData>
    <row r="1" spans="1:15" x14ac:dyDescent="0.25">
      <c r="A1" s="1" t="s">
        <v>1</v>
      </c>
      <c r="B1" s="1" t="s">
        <v>51</v>
      </c>
      <c r="C1" s="34" t="s">
        <v>10</v>
      </c>
      <c r="D1" s="34" t="s">
        <v>11</v>
      </c>
      <c r="E1" s="34" t="s">
        <v>12</v>
      </c>
      <c r="F1" s="34" t="s">
        <v>13</v>
      </c>
      <c r="G1" s="34" t="s">
        <v>40</v>
      </c>
      <c r="H1" s="34" t="s">
        <v>41</v>
      </c>
      <c r="I1" s="34" t="s">
        <v>45</v>
      </c>
    </row>
    <row r="2" spans="1:15" x14ac:dyDescent="0.25">
      <c r="B2" s="1" t="s">
        <v>3</v>
      </c>
      <c r="C2" s="1">
        <v>30</v>
      </c>
      <c r="D2" s="1">
        <v>8</v>
      </c>
      <c r="E2" s="1">
        <v>35</v>
      </c>
      <c r="F2" s="1">
        <v>21</v>
      </c>
      <c r="G2" s="1">
        <v>29</v>
      </c>
      <c r="H2" s="1">
        <v>14.8</v>
      </c>
      <c r="I2" s="1">
        <v>50</v>
      </c>
      <c r="J2" s="1" t="s">
        <v>62</v>
      </c>
      <c r="L2" s="1" t="s">
        <v>4</v>
      </c>
      <c r="M2" s="1" t="s">
        <v>5</v>
      </c>
      <c r="N2" s="1" t="s">
        <v>6</v>
      </c>
      <c r="O2" s="2" t="s">
        <v>7</v>
      </c>
    </row>
    <row r="3" spans="1:15" x14ac:dyDescent="0.25">
      <c r="B3" s="1" t="s">
        <v>61</v>
      </c>
      <c r="C3" s="1" t="s">
        <v>50</v>
      </c>
      <c r="D3" s="1" t="s">
        <v>50</v>
      </c>
      <c r="E3" s="1" t="s">
        <v>50</v>
      </c>
      <c r="F3" s="1" t="s">
        <v>50</v>
      </c>
      <c r="G3" s="1" t="s">
        <v>50</v>
      </c>
      <c r="H3" s="1" t="s">
        <v>50</v>
      </c>
      <c r="I3" s="1" t="s">
        <v>50</v>
      </c>
      <c r="O3" s="2"/>
    </row>
    <row r="4" spans="1:15" x14ac:dyDescent="0.25">
      <c r="A4" s="1" t="s">
        <v>0</v>
      </c>
      <c r="B4" s="1">
        <v>-150</v>
      </c>
      <c r="C4" s="5">
        <v>-37.2314453125</v>
      </c>
      <c r="D4" s="5">
        <v>-32.196044921875</v>
      </c>
      <c r="E4" s="5">
        <v>-137.63427734375</v>
      </c>
      <c r="F4" s="5">
        <v>-48.370361328125</v>
      </c>
      <c r="G4" s="5">
        <v>-57.373046875</v>
      </c>
      <c r="H4" s="5">
        <v>-34.48486328125</v>
      </c>
      <c r="I4" s="5">
        <v>-83.6181640625</v>
      </c>
      <c r="L4" s="5">
        <f>AVERAGE(C4:J4)</f>
        <v>-61.558314732142854</v>
      </c>
      <c r="M4" s="1">
        <f>COUNT(C4:J4)</f>
        <v>7</v>
      </c>
      <c r="N4" s="5">
        <f>(STDEV(C4:J4))/SQRT(M4)</f>
        <v>14.353147041194617</v>
      </c>
      <c r="O4" s="5">
        <f>CONFIDENCE(0.05,(STDEV(C4:J4)),M4)</f>
        <v>28.131651265549085</v>
      </c>
    </row>
    <row r="5" spans="1:15" x14ac:dyDescent="0.25">
      <c r="B5" s="1">
        <f>B4+15</f>
        <v>-135</v>
      </c>
      <c r="C5" s="5">
        <v>-26.2451171875</v>
      </c>
      <c r="D5" s="5">
        <v>-24.566650390625</v>
      </c>
      <c r="E5" s="5">
        <v>-113.22021484375</v>
      </c>
      <c r="F5" s="5">
        <v>-44.25048828125</v>
      </c>
      <c r="G5" s="5">
        <v>-48.52294921875</v>
      </c>
      <c r="H5" s="5">
        <v>-28.99169921875</v>
      </c>
      <c r="I5" s="5">
        <v>-68.05419921875</v>
      </c>
      <c r="L5" s="5">
        <f>AVERAGE(C5:J5)</f>
        <v>-50.550188337053569</v>
      </c>
      <c r="M5" s="1">
        <f>COUNT(C5:J5)</f>
        <v>7</v>
      </c>
      <c r="N5" s="5">
        <f>(STDEV(C5:J5))/SQRT(M5)</f>
        <v>11.960617637534662</v>
      </c>
      <c r="O5" s="5">
        <f>CONFIDENCE(0.05,(STDEV(C5:J5)),M5)</f>
        <v>23.442379802422479</v>
      </c>
    </row>
    <row r="6" spans="1:15" x14ac:dyDescent="0.25">
      <c r="B6" s="1">
        <f t="shared" ref="B6:B19" si="0">B5+15</f>
        <v>-120</v>
      </c>
      <c r="C6" s="5">
        <v>-20.1416015625</v>
      </c>
      <c r="D6" s="5">
        <v>-16.021728515625</v>
      </c>
      <c r="E6" s="5">
        <v>-92.010498046875</v>
      </c>
      <c r="F6" s="5">
        <v>-36.468505859375</v>
      </c>
      <c r="G6" s="5">
        <v>-40.58837890625</v>
      </c>
      <c r="H6" s="5">
        <v>-25.32958984375</v>
      </c>
      <c r="I6" s="5">
        <v>-58.59375</v>
      </c>
      <c r="L6" s="5">
        <f>AVERAGE(C6:J6)</f>
        <v>-41.307721819196431</v>
      </c>
      <c r="M6" s="1">
        <f>COUNT(C6:J6)</f>
        <v>7</v>
      </c>
      <c r="N6" s="5">
        <f>(STDEV(C6:J6))/SQRT(M6)</f>
        <v>10.043003437939788</v>
      </c>
      <c r="O6" s="5">
        <f>CONFIDENCE(0.05,(STDEV(C6:J6)),M6)</f>
        <v>19.683925034973925</v>
      </c>
    </row>
    <row r="7" spans="1:15" x14ac:dyDescent="0.25">
      <c r="B7" s="1">
        <f t="shared" si="0"/>
        <v>-105</v>
      </c>
      <c r="C7" s="5">
        <v>-19.53125</v>
      </c>
      <c r="D7" s="5">
        <v>-13.427734375</v>
      </c>
      <c r="E7" s="5">
        <v>-61.95068359375</v>
      </c>
      <c r="F7" s="5">
        <v>-35.247802734375</v>
      </c>
      <c r="G7" s="5">
        <v>-31.43310546875</v>
      </c>
      <c r="H7" s="5">
        <v>-18.61572265625</v>
      </c>
      <c r="I7" s="5">
        <v>-47.30224609375</v>
      </c>
      <c r="L7" s="5">
        <f>AVERAGE(C7:J7)</f>
        <v>-32.501220703125</v>
      </c>
      <c r="M7" s="1">
        <f>COUNT(C7:J7)</f>
        <v>7</v>
      </c>
      <c r="N7" s="5">
        <f>(STDEV(C7:J7))/SQRT(M7)</f>
        <v>6.5825361969369478</v>
      </c>
      <c r="O7" s="5">
        <f>CONFIDENCE(0.05,(STDEV(C7:J7)),M7)</f>
        <v>12.901533872927672</v>
      </c>
    </row>
    <row r="8" spans="1:15" x14ac:dyDescent="0.25">
      <c r="B8" s="1">
        <f t="shared" si="0"/>
        <v>-90</v>
      </c>
      <c r="C8" s="5">
        <v>-15.2587890625</v>
      </c>
      <c r="D8" s="5">
        <v>-14.801025390625</v>
      </c>
      <c r="E8" s="5">
        <v>-54.931640625</v>
      </c>
      <c r="F8" s="5">
        <v>-22.27783203125</v>
      </c>
      <c r="G8" s="5">
        <v>-22.27783203125</v>
      </c>
      <c r="H8" s="5">
        <v>-15.2587890625</v>
      </c>
      <c r="I8" s="5">
        <v>-34.7900390625</v>
      </c>
      <c r="L8" s="5">
        <f>AVERAGE(C8:J8)</f>
        <v>-25.656563895089285</v>
      </c>
      <c r="M8" s="1">
        <f>COUNT(C8:J8)</f>
        <v>7</v>
      </c>
      <c r="N8" s="5">
        <f>(STDEV(C8:J8))/SQRT(M8)</f>
        <v>5.5578179671515207</v>
      </c>
      <c r="O8" s="5">
        <f>CONFIDENCE(0.05,(STDEV(C8:J8)),M8)</f>
        <v>10.893123048246595</v>
      </c>
    </row>
    <row r="9" spans="1:15" x14ac:dyDescent="0.25">
      <c r="B9" s="1">
        <f t="shared" si="0"/>
        <v>-75</v>
      </c>
      <c r="C9" s="5">
        <v>-9.765625</v>
      </c>
      <c r="D9" s="5">
        <v>-4.2724609375</v>
      </c>
      <c r="E9" s="5">
        <v>-37.384033203125</v>
      </c>
      <c r="F9" s="5">
        <v>-18.00537109375</v>
      </c>
      <c r="G9" s="5">
        <v>-22.88818359375</v>
      </c>
      <c r="H9" s="5">
        <v>-13.427734375</v>
      </c>
      <c r="I9" s="5">
        <v>-30.82275390625</v>
      </c>
      <c r="L9" s="5">
        <f>AVERAGE(C9:J9)</f>
        <v>-19.509451729910715</v>
      </c>
      <c r="M9" s="1">
        <f>COUNT(C9:J9)</f>
        <v>7</v>
      </c>
      <c r="N9" s="5">
        <f>(STDEV(C9:J9))/SQRT(M9)</f>
        <v>4.4327377606016825</v>
      </c>
      <c r="O9" s="5">
        <f>CONFIDENCE(0.05,(STDEV(C9:J9)),M9)</f>
        <v>8.6880063636900271</v>
      </c>
    </row>
    <row r="10" spans="1:15" x14ac:dyDescent="0.25">
      <c r="B10" s="1">
        <f t="shared" si="0"/>
        <v>-60</v>
      </c>
      <c r="C10" s="5">
        <v>-4.8828125</v>
      </c>
      <c r="D10" s="5">
        <v>-3.96728515625</v>
      </c>
      <c r="E10" s="5">
        <v>-28.6865234375</v>
      </c>
      <c r="F10" s="5">
        <v>-10.986328125</v>
      </c>
      <c r="G10" s="5">
        <v>-16.78466796875</v>
      </c>
      <c r="H10" s="5">
        <v>-9.765625</v>
      </c>
      <c r="I10" s="5">
        <v>-24.10888671875</v>
      </c>
      <c r="L10" s="5">
        <f>AVERAGE(C10:J10)</f>
        <v>-14.168875558035714</v>
      </c>
      <c r="M10" s="1">
        <f>COUNT(C10:J10)</f>
        <v>7</v>
      </c>
      <c r="N10" s="5">
        <f>(STDEV(C10:J10))/SQRT(M10)</f>
        <v>3.5731436380680339</v>
      </c>
      <c r="O10" s="5">
        <f>CONFIDENCE(0.05,(STDEV(C10:J10)),M10)</f>
        <v>7.0032328422017667</v>
      </c>
    </row>
    <row r="11" spans="1:15" x14ac:dyDescent="0.25">
      <c r="B11" s="1">
        <f t="shared" si="0"/>
        <v>-45</v>
      </c>
      <c r="C11" s="5">
        <v>-4.8828125</v>
      </c>
      <c r="D11" s="5">
        <v>-1.068115234375</v>
      </c>
      <c r="E11" s="5">
        <v>-17.852783203125</v>
      </c>
      <c r="F11" s="5">
        <v>-9.918212890625</v>
      </c>
      <c r="G11" s="5">
        <v>-11.29150390625</v>
      </c>
      <c r="H11" s="5">
        <v>-7.62939453125</v>
      </c>
      <c r="I11" s="5">
        <v>-12.20703125</v>
      </c>
      <c r="L11" s="5">
        <f>AVERAGE(C11:J11)</f>
        <v>-9.2642647879464288</v>
      </c>
      <c r="M11" s="1">
        <f>COUNT(C11:J11)</f>
        <v>7</v>
      </c>
      <c r="N11" s="5">
        <f>(STDEV(C11:J11))/SQRT(M11)</f>
        <v>2.0471040055121108</v>
      </c>
      <c r="O11" s="5">
        <f>CONFIDENCE(0.05,(STDEV(C11:J11)),M11)</f>
        <v>4.0122501234114205</v>
      </c>
    </row>
    <row r="12" spans="1:15" x14ac:dyDescent="0.25">
      <c r="B12" s="1">
        <f t="shared" si="0"/>
        <v>-30</v>
      </c>
      <c r="C12" s="5">
        <v>-7.9345703125</v>
      </c>
      <c r="D12" s="5">
        <v>-1.52587890625</v>
      </c>
      <c r="E12" s="5">
        <v>-9.613037109375</v>
      </c>
      <c r="F12" s="5">
        <v>-5.79833984375</v>
      </c>
      <c r="G12" s="5">
        <v>-7.32421875</v>
      </c>
      <c r="H12" s="5">
        <v>-3.662109375</v>
      </c>
      <c r="I12" s="5">
        <v>-11.90185546875</v>
      </c>
      <c r="L12" s="5">
        <f>AVERAGE(C12:J12)</f>
        <v>-6.8228585379464288</v>
      </c>
      <c r="M12" s="1">
        <f>COUNT(C12:J12)</f>
        <v>7</v>
      </c>
      <c r="N12" s="5">
        <f>(STDEV(C12:J12))/SQRT(M12)</f>
        <v>1.3288604002419846</v>
      </c>
      <c r="O12" s="5">
        <f>CONFIDENCE(0.05,(STDEV(C12:J12)),M12)</f>
        <v>2.6045185249557705</v>
      </c>
    </row>
    <row r="13" spans="1:15" x14ac:dyDescent="0.25">
      <c r="B13" s="1">
        <f t="shared" si="0"/>
        <v>-15</v>
      </c>
      <c r="C13" s="5">
        <v>-2.44140625</v>
      </c>
      <c r="D13" s="5">
        <v>-0.6103515625</v>
      </c>
      <c r="E13" s="5">
        <v>-1.678466796875</v>
      </c>
      <c r="F13" s="5">
        <v>-4.2724609375</v>
      </c>
      <c r="G13" s="5">
        <v>-6.40869140625</v>
      </c>
      <c r="H13" s="5">
        <v>-0.6103515625</v>
      </c>
      <c r="I13" s="5">
        <v>0</v>
      </c>
      <c r="L13" s="5">
        <f>AVERAGE(C13:J13)</f>
        <v>-2.288818359375</v>
      </c>
      <c r="M13" s="1">
        <f>COUNT(C13:J13)</f>
        <v>7</v>
      </c>
      <c r="N13" s="5">
        <f>(STDEV(C13:J13))/SQRT(M13)</f>
        <v>0.87528491895856642</v>
      </c>
      <c r="O13" s="5">
        <f>CONFIDENCE(0.05,(STDEV(C13:J13)),M13)</f>
        <v>1.7155269173698497</v>
      </c>
    </row>
    <row r="14" spans="1:15" x14ac:dyDescent="0.25">
      <c r="B14" s="1">
        <f t="shared" si="0"/>
        <v>0</v>
      </c>
      <c r="C14" s="5">
        <v>-3.0517578125</v>
      </c>
      <c r="D14" s="5">
        <v>7.62939453125</v>
      </c>
      <c r="E14" s="5">
        <v>4.425048828125</v>
      </c>
      <c r="F14" s="5">
        <v>1.8310546875</v>
      </c>
      <c r="G14" s="5">
        <v>-1.52587890625</v>
      </c>
      <c r="H14" s="5">
        <v>0</v>
      </c>
      <c r="I14" s="5">
        <v>10.3759765625</v>
      </c>
      <c r="L14" s="5">
        <f>AVERAGE(C14:J14)</f>
        <v>2.8119768415178572</v>
      </c>
      <c r="M14" s="1">
        <f>COUNT(C14:J14)</f>
        <v>7</v>
      </c>
      <c r="N14" s="5">
        <f>(STDEV(C14:J14))/SQRT(M14)</f>
        <v>1.8586567398769924</v>
      </c>
      <c r="O14" s="5">
        <f>CONFIDENCE(0.05,(STDEV(C14:J14)),M14)</f>
        <v>3.6429002697815358</v>
      </c>
    </row>
    <row r="15" spans="1:15" x14ac:dyDescent="0.25">
      <c r="B15" s="1">
        <f t="shared" si="0"/>
        <v>15</v>
      </c>
      <c r="C15" s="5">
        <v>-4.2724609375</v>
      </c>
      <c r="D15" s="5">
        <v>9.918212890625</v>
      </c>
      <c r="E15" s="5">
        <v>4.8828125</v>
      </c>
      <c r="F15" s="5">
        <v>4.57763671875</v>
      </c>
      <c r="G15" s="5">
        <v>0.91552734375</v>
      </c>
      <c r="H15" s="5">
        <v>1.220703125</v>
      </c>
      <c r="I15" s="5">
        <v>24.10888671875</v>
      </c>
      <c r="L15" s="5">
        <f>AVERAGE(C15:J15)</f>
        <v>5.9073311941964288</v>
      </c>
      <c r="M15" s="1">
        <f>COUNT(C15:J15)</f>
        <v>7</v>
      </c>
      <c r="N15" s="5">
        <f>(STDEV(C15:J15))/SQRT(M15)</f>
        <v>3.4527845134098549</v>
      </c>
      <c r="O15" s="5">
        <f>CONFIDENCE(0.05,(STDEV(C15:J15)),M15)</f>
        <v>6.7673332926609691</v>
      </c>
    </row>
    <row r="16" spans="1:15" x14ac:dyDescent="0.25">
      <c r="B16" s="1">
        <f t="shared" si="0"/>
        <v>30</v>
      </c>
      <c r="C16" s="5">
        <v>4.2724609375</v>
      </c>
      <c r="D16" s="5">
        <v>9.765625</v>
      </c>
      <c r="E16" s="5">
        <v>26.702880859375</v>
      </c>
      <c r="F16" s="5">
        <v>15.411376953125</v>
      </c>
      <c r="G16" s="5">
        <v>5.4931640625</v>
      </c>
      <c r="H16" s="5">
        <v>4.57763671875</v>
      </c>
      <c r="I16" s="5" t="s">
        <v>26</v>
      </c>
      <c r="L16" s="5">
        <f>AVERAGE(C16:J16)</f>
        <v>11.037190755208334</v>
      </c>
      <c r="M16" s="1">
        <f>COUNT(C16:J16)</f>
        <v>6</v>
      </c>
      <c r="N16" s="5">
        <f>(STDEV(C16:J16))/SQRT(M16)</f>
        <v>3.5795151935684841</v>
      </c>
      <c r="O16" s="5">
        <f>CONFIDENCE(0.05,(STDEV(C16:J16)),M16)</f>
        <v>7.0157208615081474</v>
      </c>
    </row>
    <row r="17" spans="1:15" x14ac:dyDescent="0.25">
      <c r="B17" s="1">
        <f t="shared" si="0"/>
        <v>45</v>
      </c>
      <c r="C17" s="5">
        <v>0</v>
      </c>
      <c r="D17" s="5">
        <v>15.2587890625</v>
      </c>
      <c r="E17" s="5">
        <v>34.637451171875</v>
      </c>
      <c r="F17" s="5">
        <v>15.106201171875</v>
      </c>
      <c r="G17" s="5">
        <v>10.68115234375</v>
      </c>
      <c r="H17" s="5">
        <v>5.79833984375</v>
      </c>
      <c r="I17" s="5" t="s">
        <v>26</v>
      </c>
      <c r="L17" s="5">
        <f>AVERAGE(C17:J17)</f>
        <v>13.580322265625</v>
      </c>
      <c r="M17" s="1">
        <f>COUNT(C17:J17)</f>
        <v>6</v>
      </c>
      <c r="N17" s="5">
        <f>(STDEV(C17:J17))/SQRT(M17)</f>
        <v>4.8371404241476057</v>
      </c>
      <c r="O17" s="5">
        <f>CONFIDENCE(0.05,(STDEV(C17:J17)),M17)</f>
        <v>9.4806210194921068</v>
      </c>
    </row>
    <row r="18" spans="1:15" x14ac:dyDescent="0.25">
      <c r="B18" s="1">
        <f t="shared" si="0"/>
        <v>60</v>
      </c>
      <c r="C18" s="5">
        <v>10.3759765625</v>
      </c>
      <c r="D18" s="5">
        <v>12.969970703125</v>
      </c>
      <c r="E18" s="5">
        <v>59.50927734375</v>
      </c>
      <c r="F18" s="5">
        <v>32.958984375</v>
      </c>
      <c r="G18" s="5">
        <v>16.78466796875</v>
      </c>
      <c r="H18" s="5">
        <v>10.07080078125</v>
      </c>
      <c r="I18" s="5" t="s">
        <v>26</v>
      </c>
      <c r="L18" s="5">
        <f>AVERAGE(C18:J18)</f>
        <v>23.778279622395832</v>
      </c>
      <c r="M18" s="1">
        <f>COUNT(C18:J18)</f>
        <v>6</v>
      </c>
      <c r="N18" s="5">
        <f>(STDEV(C18:J18))/SQRT(M18)</f>
        <v>7.9461445306598426</v>
      </c>
      <c r="O18" s="5">
        <f>CONFIDENCE(0.05,(STDEV(C18:J18)),M18)</f>
        <v>15.574157096043219</v>
      </c>
    </row>
    <row r="19" spans="1:15" x14ac:dyDescent="0.25">
      <c r="B19" s="1">
        <f t="shared" si="0"/>
        <v>75</v>
      </c>
      <c r="C19" s="5">
        <v>5.4931640625</v>
      </c>
      <c r="D19" s="5">
        <v>24.71923828125</v>
      </c>
      <c r="E19" s="5">
        <v>88.043212890625</v>
      </c>
      <c r="F19" s="5">
        <v>55.084228515625</v>
      </c>
      <c r="G19" s="5">
        <v>28.076171875</v>
      </c>
      <c r="H19" s="5">
        <v>13.427734375</v>
      </c>
      <c r="I19" s="5" t="s">
        <v>26</v>
      </c>
      <c r="L19" s="5">
        <f>AVERAGE(C19:J19)</f>
        <v>35.807291666666664</v>
      </c>
      <c r="M19" s="1">
        <f>COUNT(C19:J19)</f>
        <v>6</v>
      </c>
      <c r="N19" s="5">
        <f>(STDEV(C19:J19))/SQRT(M19)</f>
        <v>12.520247359747529</v>
      </c>
      <c r="O19" s="5">
        <f>CONFIDENCE(0.05,(STDEV(C19:J19)),M19)</f>
        <v>24.539233902637854</v>
      </c>
    </row>
    <row r="22" spans="1:15" x14ac:dyDescent="0.25">
      <c r="A22" s="1" t="s">
        <v>2</v>
      </c>
      <c r="B22" s="1" t="s">
        <v>61</v>
      </c>
      <c r="C22" s="1" t="s">
        <v>50</v>
      </c>
      <c r="D22" s="1" t="s">
        <v>50</v>
      </c>
      <c r="E22" s="1" t="s">
        <v>50</v>
      </c>
      <c r="F22" s="1" t="s">
        <v>50</v>
      </c>
      <c r="G22" s="1" t="s">
        <v>50</v>
      </c>
      <c r="H22" s="1" t="s">
        <v>50</v>
      </c>
      <c r="I22" s="1" t="s">
        <v>50</v>
      </c>
      <c r="L22" s="1" t="s">
        <v>4</v>
      </c>
      <c r="M22" s="1" t="s">
        <v>5</v>
      </c>
      <c r="N22" s="1" t="s">
        <v>6</v>
      </c>
      <c r="O22" s="2" t="s">
        <v>7</v>
      </c>
    </row>
    <row r="23" spans="1:15" x14ac:dyDescent="0.25">
      <c r="B23" s="1">
        <v>-150</v>
      </c>
      <c r="C23" s="5">
        <v>-92.1630859375</v>
      </c>
      <c r="D23" s="5">
        <v>-99.4873046875</v>
      </c>
      <c r="E23" s="5">
        <v>-215.911865234375</v>
      </c>
      <c r="F23" s="5">
        <v>-33.416748046875</v>
      </c>
      <c r="G23" s="5">
        <v>-49.74365234375</v>
      </c>
      <c r="H23" s="5">
        <v>-57.06787109375</v>
      </c>
      <c r="I23" s="5">
        <v>-101.01318359375</v>
      </c>
      <c r="L23" s="5">
        <f>AVERAGE(C23:J23)</f>
        <v>-92.686244419642861</v>
      </c>
      <c r="M23" s="1">
        <f>COUNT(C23:J23)</f>
        <v>7</v>
      </c>
      <c r="N23" s="5">
        <f>(STDEV(C23:J23))/SQRT(M23)</f>
        <v>22.848375783479895</v>
      </c>
      <c r="O23" s="5">
        <f>CONFIDENCE(0.05,(STDEV(C23:J23)),M23)</f>
        <v>44.781993640857728</v>
      </c>
    </row>
    <row r="24" spans="1:15" x14ac:dyDescent="0.25">
      <c r="B24" s="1">
        <f>B23+15</f>
        <v>-135</v>
      </c>
      <c r="C24" s="5">
        <v>-56.7626953125</v>
      </c>
      <c r="D24" s="5">
        <v>-57.525634765625</v>
      </c>
      <c r="E24" s="5">
        <v>-136.260986328125</v>
      </c>
      <c r="F24" s="5">
        <v>-32.04345703125</v>
      </c>
      <c r="G24" s="5">
        <v>-32.65380859375</v>
      </c>
      <c r="H24" s="5">
        <v>-39.97802734375</v>
      </c>
      <c r="I24" s="5">
        <v>-82.3974609375</v>
      </c>
      <c r="L24" s="5">
        <f>AVERAGE(C24:J24)</f>
        <v>-62.517438616071431</v>
      </c>
      <c r="M24" s="1">
        <f>COUNT(C24:J24)</f>
        <v>7</v>
      </c>
      <c r="N24" s="5">
        <f>(STDEV(C24:J24))/SQRT(M24)</f>
        <v>13.989695446731611</v>
      </c>
      <c r="O24" s="5">
        <f>CONFIDENCE(0.05,(STDEV(C24:J24)),M24)</f>
        <v>27.419299230277932</v>
      </c>
    </row>
    <row r="25" spans="1:15" x14ac:dyDescent="0.25">
      <c r="B25" s="1">
        <f t="shared" ref="B25:B38" si="1">B24+15</f>
        <v>-120</v>
      </c>
      <c r="C25" s="5">
        <v>-34.7900390625</v>
      </c>
      <c r="D25" s="5">
        <v>-31.890869140625</v>
      </c>
      <c r="E25" s="5">
        <v>-84.686279296875</v>
      </c>
      <c r="F25" s="5">
        <v>-22.430419921875</v>
      </c>
      <c r="G25" s="5">
        <v>-26.2451171875</v>
      </c>
      <c r="H25" s="5">
        <v>-28.38134765625</v>
      </c>
      <c r="I25" s="5">
        <v>-60.11962890625</v>
      </c>
      <c r="L25" s="5">
        <f>AVERAGE(C25:J25)</f>
        <v>-41.220528738839285</v>
      </c>
      <c r="M25" s="1">
        <f>COUNT(C25:J25)</f>
        <v>7</v>
      </c>
      <c r="N25" s="5">
        <f>(STDEV(C25:J25))/SQRT(M25)</f>
        <v>8.6147947433803935</v>
      </c>
      <c r="O25" s="5">
        <f>CONFIDENCE(0.05,(STDEV(C25:J25)),M25)</f>
        <v>16.884687431230546</v>
      </c>
    </row>
    <row r="26" spans="1:15" x14ac:dyDescent="0.25">
      <c r="B26" s="1">
        <f t="shared" si="1"/>
        <v>-105</v>
      </c>
      <c r="C26" s="5">
        <v>-36.62109375</v>
      </c>
      <c r="D26" s="5">
        <v>-24.871826171875</v>
      </c>
      <c r="E26" s="5">
        <v>-61.6455078125</v>
      </c>
      <c r="F26" s="5">
        <v>-20.751953125</v>
      </c>
      <c r="G26" s="5">
        <v>-18.310546875</v>
      </c>
      <c r="H26" s="5">
        <v>-20.1416015625</v>
      </c>
      <c r="I26" s="5">
        <v>-52.490234375</v>
      </c>
      <c r="L26" s="5">
        <f>AVERAGE(C26:J26)</f>
        <v>-33.547537667410715</v>
      </c>
      <c r="M26" s="1">
        <f>COUNT(C26:J26)</f>
        <v>7</v>
      </c>
      <c r="N26" s="5">
        <f>(STDEV(C26:J26))/SQRT(M26)</f>
        <v>6.5622448191939196</v>
      </c>
      <c r="O26" s="5">
        <f>CONFIDENCE(0.05,(STDEV(C26:J26)),M26)</f>
        <v>12.861763503354638</v>
      </c>
    </row>
    <row r="27" spans="1:15" x14ac:dyDescent="0.25">
      <c r="B27" s="1">
        <f t="shared" si="1"/>
        <v>-90</v>
      </c>
      <c r="C27" s="5">
        <v>-17.7001953125</v>
      </c>
      <c r="D27" s="5">
        <v>-17.39501953125</v>
      </c>
      <c r="E27" s="5">
        <v>-39.97802734375</v>
      </c>
      <c r="F27" s="5">
        <v>-19.683837890625</v>
      </c>
      <c r="G27" s="5">
        <v>-14.34326171875</v>
      </c>
      <c r="H27" s="5">
        <v>-15.869140625</v>
      </c>
      <c r="I27" s="5">
        <v>-39.36767578125</v>
      </c>
      <c r="L27" s="5">
        <f>AVERAGE(C27:J27)</f>
        <v>-23.476736886160715</v>
      </c>
      <c r="M27" s="1">
        <f>COUNT(C27:J27)</f>
        <v>7</v>
      </c>
      <c r="N27" s="5">
        <f>(STDEV(C27:J27))/SQRT(M27)</f>
        <v>4.2281714402083015</v>
      </c>
      <c r="O27" s="5">
        <f>CONFIDENCE(0.05,(STDEV(C27:J27)),M27)</f>
        <v>8.287063743269119</v>
      </c>
    </row>
    <row r="28" spans="1:15" x14ac:dyDescent="0.25">
      <c r="B28" s="1">
        <f t="shared" si="1"/>
        <v>-75</v>
      </c>
      <c r="C28" s="5">
        <v>-19.53125</v>
      </c>
      <c r="D28" s="5">
        <v>-13.12255859375</v>
      </c>
      <c r="E28" s="5">
        <v>-33.26416015625</v>
      </c>
      <c r="F28" s="5">
        <v>-14.6484375</v>
      </c>
      <c r="G28" s="5">
        <v>-11.90185546875</v>
      </c>
      <c r="H28" s="5">
        <v>-12.8173828125</v>
      </c>
      <c r="I28" s="5">
        <v>-31.73828125</v>
      </c>
      <c r="L28" s="5">
        <f>AVERAGE(C28:J28)</f>
        <v>-19.574846540178573</v>
      </c>
      <c r="M28" s="1">
        <f>COUNT(C28:J28)</f>
        <v>7</v>
      </c>
      <c r="N28" s="5">
        <f>(STDEV(C28:J28))/SQRT(M28)</f>
        <v>3.4702407823194052</v>
      </c>
      <c r="O28" s="5">
        <f>CONFIDENCE(0.05,(STDEV(C28:J28)),M28)</f>
        <v>6.8015469510281346</v>
      </c>
    </row>
    <row r="29" spans="1:15" x14ac:dyDescent="0.25">
      <c r="B29" s="1">
        <f t="shared" si="1"/>
        <v>-60</v>
      </c>
      <c r="C29" s="5">
        <v>-9.1552734375</v>
      </c>
      <c r="D29" s="5">
        <v>-10.07080078125</v>
      </c>
      <c r="E29" s="5">
        <v>-28.533935546875</v>
      </c>
      <c r="F29" s="5">
        <v>-11.749267578125</v>
      </c>
      <c r="G29" s="5">
        <v>-7.62939453125</v>
      </c>
      <c r="H29" s="5">
        <v>-10.07080078125</v>
      </c>
      <c r="I29" s="5">
        <v>-20.44677734375</v>
      </c>
      <c r="L29" s="5">
        <f>AVERAGE(C29:J29)</f>
        <v>-13.950892857142858</v>
      </c>
      <c r="M29" s="1">
        <f>COUNT(C29:J29)</f>
        <v>7</v>
      </c>
      <c r="N29" s="5">
        <f>(STDEV(C29:J29))/SQRT(M29)</f>
        <v>2.8981863744345477</v>
      </c>
      <c r="O29" s="5">
        <f>CONFIDENCE(0.05,(STDEV(C29:J29)),M29)</f>
        <v>5.6803409143764281</v>
      </c>
    </row>
    <row r="30" spans="1:15" x14ac:dyDescent="0.25">
      <c r="B30" s="1">
        <f t="shared" si="1"/>
        <v>-45</v>
      </c>
      <c r="C30" s="5">
        <v>-4.2724609375</v>
      </c>
      <c r="D30" s="5">
        <v>-5.950927734375</v>
      </c>
      <c r="E30" s="5">
        <v>-10.3759765625</v>
      </c>
      <c r="F30" s="5">
        <v>-8.23974609375</v>
      </c>
      <c r="G30" s="5">
        <v>-7.32421875</v>
      </c>
      <c r="H30" s="5">
        <v>-6.7138671875</v>
      </c>
      <c r="I30" s="5">
        <v>-19.22607421875</v>
      </c>
      <c r="L30" s="5">
        <f>AVERAGE(C30:J30)</f>
        <v>-8.8718959263392865</v>
      </c>
      <c r="M30" s="1">
        <f>COUNT(C30:J30)</f>
        <v>7</v>
      </c>
      <c r="N30" s="5">
        <f>(STDEV(C30:J30))/SQRT(M30)</f>
        <v>1.868346162970199</v>
      </c>
      <c r="O30" s="5">
        <f>CONFIDENCE(0.05,(STDEV(C30:J30)),M30)</f>
        <v>3.6618911900751914</v>
      </c>
    </row>
    <row r="31" spans="1:15" x14ac:dyDescent="0.25">
      <c r="B31" s="1">
        <f t="shared" si="1"/>
        <v>-30</v>
      </c>
      <c r="C31" s="5">
        <v>-4.2724609375</v>
      </c>
      <c r="D31" s="5">
        <v>-7.171630859375</v>
      </c>
      <c r="E31" s="5">
        <v>-3.35693359375</v>
      </c>
      <c r="F31" s="5">
        <v>-4.57763671875</v>
      </c>
      <c r="G31" s="5">
        <v>-3.35693359375</v>
      </c>
      <c r="H31" s="5">
        <v>-3.662109375</v>
      </c>
      <c r="I31" s="5">
        <v>-10.68115234375</v>
      </c>
      <c r="L31" s="5">
        <f>AVERAGE(C31:J31)</f>
        <v>-5.2969796316964288</v>
      </c>
      <c r="M31" s="1">
        <f>COUNT(C31:J31)</f>
        <v>7</v>
      </c>
      <c r="N31" s="5">
        <f>(STDEV(C31:J31))/SQRT(M31)</f>
        <v>1.0266807800679265</v>
      </c>
      <c r="O31" s="5">
        <f>CONFIDENCE(0.05,(STDEV(C31:J31)),M31)</f>
        <v>2.0122573525526235</v>
      </c>
    </row>
    <row r="32" spans="1:15" x14ac:dyDescent="0.25">
      <c r="B32" s="1">
        <f t="shared" si="1"/>
        <v>-15</v>
      </c>
      <c r="C32" s="5">
        <v>-6.103515625</v>
      </c>
      <c r="D32" s="5">
        <v>-0.457763671875</v>
      </c>
      <c r="E32" s="5">
        <v>-6.40869140625</v>
      </c>
      <c r="F32" s="5">
        <v>-0.457763671875</v>
      </c>
      <c r="G32" s="5">
        <v>-2.74658203125</v>
      </c>
      <c r="H32" s="5">
        <v>-3.35693359375</v>
      </c>
      <c r="I32" s="5">
        <v>-1.52587890625</v>
      </c>
      <c r="L32" s="5">
        <f>AVERAGE(C32:J32)</f>
        <v>-3.0081612723214284</v>
      </c>
      <c r="M32" s="1">
        <f>COUNT(C32:J32)</f>
        <v>7</v>
      </c>
      <c r="N32" s="5">
        <f>(STDEV(C32:J32))/SQRT(M32)</f>
        <v>0.93275202703572591</v>
      </c>
      <c r="O32" s="5">
        <f>CONFIDENCE(0.05,(STDEV(C32:J32)),M32)</f>
        <v>1.8281603794967531</v>
      </c>
    </row>
    <row r="33" spans="1:15" x14ac:dyDescent="0.25">
      <c r="B33" s="1">
        <f t="shared" si="1"/>
        <v>0</v>
      </c>
      <c r="C33" s="5">
        <v>-2.44140625</v>
      </c>
      <c r="D33" s="5">
        <v>4.119873046875</v>
      </c>
      <c r="E33" s="5">
        <v>1.983642578125</v>
      </c>
      <c r="F33" s="5">
        <v>1.983642578125</v>
      </c>
      <c r="G33" s="5">
        <v>-1.52587890625</v>
      </c>
      <c r="H33" s="5">
        <v>0</v>
      </c>
      <c r="I33" s="5">
        <v>7.62939453125</v>
      </c>
      <c r="L33" s="5">
        <f>AVERAGE(C33:J33)</f>
        <v>1.678466796875</v>
      </c>
      <c r="M33" s="1">
        <f>COUNT(C33:J33)</f>
        <v>7</v>
      </c>
      <c r="N33" s="5">
        <f>(STDEV(C33:J33))/SQRT(M33)</f>
        <v>1.305835856999995</v>
      </c>
      <c r="O33" s="5">
        <f>CONFIDENCE(0.05,(STDEV(C33:J33)),M33)</f>
        <v>2.5593912494409858</v>
      </c>
    </row>
    <row r="34" spans="1:15" x14ac:dyDescent="0.25">
      <c r="B34" s="1">
        <f t="shared" si="1"/>
        <v>15</v>
      </c>
      <c r="C34" s="5">
        <v>-4.8828125</v>
      </c>
      <c r="D34" s="5">
        <v>2.288818359375</v>
      </c>
      <c r="E34" s="5">
        <v>7.476806640625</v>
      </c>
      <c r="F34" s="5">
        <v>3.509521484375</v>
      </c>
      <c r="G34" s="5">
        <v>0</v>
      </c>
      <c r="H34" s="5">
        <v>1.52587890625</v>
      </c>
      <c r="I34" s="5">
        <v>18.9208984375</v>
      </c>
      <c r="L34" s="5">
        <f>AVERAGE(C34:J34)</f>
        <v>4.119873046875</v>
      </c>
      <c r="M34" s="1">
        <f>COUNT(C34:J34)</f>
        <v>7</v>
      </c>
      <c r="N34" s="5">
        <f>(STDEV(C34:J34))/SQRT(M34)</f>
        <v>2.8402512994330653</v>
      </c>
      <c r="O34" s="5">
        <f>CONFIDENCE(0.05,(STDEV(C34:J34)),M34)</f>
        <v>5.5667902539318952</v>
      </c>
    </row>
    <row r="35" spans="1:15" x14ac:dyDescent="0.25">
      <c r="B35" s="1">
        <f t="shared" si="1"/>
        <v>30</v>
      </c>
      <c r="C35" s="5">
        <v>3.0517578125</v>
      </c>
      <c r="D35" s="5">
        <v>4.57763671875</v>
      </c>
      <c r="E35" s="5">
        <v>16.937255859375</v>
      </c>
      <c r="F35" s="5">
        <v>1.373291015625</v>
      </c>
      <c r="G35" s="5">
        <v>0.30517578125</v>
      </c>
      <c r="H35" s="5">
        <v>4.2724609375</v>
      </c>
      <c r="I35" s="5" t="s">
        <v>26</v>
      </c>
      <c r="L35" s="5">
        <f>AVERAGE(C35:J35)</f>
        <v>5.086263020833333</v>
      </c>
      <c r="M35" s="1">
        <f>COUNT(C35:J35)</f>
        <v>6</v>
      </c>
      <c r="N35" s="5">
        <f>(STDEV(C35:J35))/SQRT(M35)</f>
        <v>2.46408315303331</v>
      </c>
      <c r="O35" s="5">
        <f>CONFIDENCE(0.05,(STDEV(C35:J35)),M35)</f>
        <v>4.8295142348571849</v>
      </c>
    </row>
    <row r="36" spans="1:15" x14ac:dyDescent="0.25">
      <c r="B36" s="1">
        <f t="shared" si="1"/>
        <v>45</v>
      </c>
      <c r="C36" s="5">
        <v>6.103515625</v>
      </c>
      <c r="D36" s="5">
        <v>7.32421875</v>
      </c>
      <c r="E36" s="5">
        <v>24.10888671875</v>
      </c>
      <c r="F36" s="5">
        <v>9.002685546875</v>
      </c>
      <c r="G36" s="5">
        <v>3.96728515625</v>
      </c>
      <c r="H36" s="5">
        <v>7.9345703125</v>
      </c>
      <c r="I36" s="5" t="s">
        <v>26</v>
      </c>
      <c r="L36" s="5">
        <f>AVERAGE(C36:J36)</f>
        <v>9.7401936848958339</v>
      </c>
      <c r="M36" s="1">
        <f>COUNT(C36:J36)</f>
        <v>6</v>
      </c>
      <c r="N36" s="5">
        <f>(STDEV(C36:J36))/SQRT(M36)</f>
        <v>2.9588982667833359</v>
      </c>
      <c r="O36" s="5">
        <f>CONFIDENCE(0.05,(STDEV(C36:J36)),M36)</f>
        <v>5.7993340368133257</v>
      </c>
    </row>
    <row r="37" spans="1:15" x14ac:dyDescent="0.25">
      <c r="B37" s="1">
        <f t="shared" si="1"/>
        <v>60</v>
      </c>
      <c r="C37" s="5">
        <v>6.103515625</v>
      </c>
      <c r="D37" s="5">
        <v>11.444091796875</v>
      </c>
      <c r="E37" s="5">
        <v>34.1796875</v>
      </c>
      <c r="F37" s="5">
        <v>9.46044921875</v>
      </c>
      <c r="G37" s="5">
        <v>6.40869140625</v>
      </c>
      <c r="H37" s="5">
        <v>7.9345703125</v>
      </c>
      <c r="I37" s="5" t="s">
        <v>26</v>
      </c>
      <c r="L37" s="5">
        <f>AVERAGE(C37:J37)</f>
        <v>12.5885009765625</v>
      </c>
      <c r="M37" s="1">
        <f>COUNT(C37:J37)</f>
        <v>6</v>
      </c>
      <c r="N37" s="5">
        <f>(STDEV(C37:J37))/SQRT(M37)</f>
        <v>4.3938512629248292</v>
      </c>
      <c r="O37" s="5">
        <f>CONFIDENCE(0.05,(STDEV(C37:J37)),M37)</f>
        <v>8.6117902287584958</v>
      </c>
    </row>
    <row r="38" spans="1:15" x14ac:dyDescent="0.25">
      <c r="B38" s="1">
        <f t="shared" si="1"/>
        <v>75</v>
      </c>
      <c r="C38" s="5">
        <v>14.6484375</v>
      </c>
      <c r="D38" s="5">
        <v>17.242431640625</v>
      </c>
      <c r="E38" s="5">
        <v>41.19873046875</v>
      </c>
      <c r="F38" s="5">
        <v>11.90185546875</v>
      </c>
      <c r="G38" s="5">
        <v>10.3759765625</v>
      </c>
      <c r="H38" s="5">
        <v>12.8173828125</v>
      </c>
      <c r="I38" s="5" t="s">
        <v>26</v>
      </c>
      <c r="L38" s="5">
        <f>AVERAGE(C38:J38)</f>
        <v>18.030802408854168</v>
      </c>
      <c r="M38" s="1">
        <f>COUNT(C38:J38)</f>
        <v>6</v>
      </c>
      <c r="N38" s="5">
        <f>(STDEV(C38:J38))/SQRT(M38)</f>
        <v>4.7334092880770715</v>
      </c>
      <c r="O38" s="5">
        <f>CONFIDENCE(0.05,(STDEV(C38:J38)),M38)</f>
        <v>9.2773117287184359</v>
      </c>
    </row>
    <row r="40" spans="1:15" ht="15.75" thickBot="1" x14ac:dyDescent="0.3"/>
    <row r="41" spans="1:15" x14ac:dyDescent="0.25">
      <c r="A41" s="1" t="s">
        <v>53</v>
      </c>
      <c r="B41" s="7" t="s">
        <v>61</v>
      </c>
      <c r="C41" s="23" t="s">
        <v>50</v>
      </c>
      <c r="D41" s="23" t="s">
        <v>50</v>
      </c>
      <c r="E41" s="23" t="s">
        <v>50</v>
      </c>
      <c r="F41" s="23" t="s">
        <v>50</v>
      </c>
      <c r="G41" s="23" t="s">
        <v>50</v>
      </c>
      <c r="H41" s="23" t="s">
        <v>50</v>
      </c>
      <c r="I41" s="23" t="s">
        <v>50</v>
      </c>
      <c r="J41" s="23"/>
      <c r="K41" s="23"/>
      <c r="L41" s="23" t="s">
        <v>4</v>
      </c>
      <c r="M41" s="23" t="s">
        <v>5</v>
      </c>
      <c r="N41" s="23" t="s">
        <v>6</v>
      </c>
      <c r="O41" s="24" t="s">
        <v>7</v>
      </c>
    </row>
    <row r="42" spans="1:15" x14ac:dyDescent="0.25">
      <c r="A42" s="1" t="s">
        <v>60</v>
      </c>
      <c r="B42" s="10">
        <v>-150</v>
      </c>
      <c r="C42" s="25">
        <f>C23-C4</f>
        <v>-54.931640625</v>
      </c>
      <c r="D42" s="25">
        <f>D23-D4</f>
        <v>-67.291259765625</v>
      </c>
      <c r="E42" s="25">
        <f>E23-E4</f>
        <v>-78.277587890625</v>
      </c>
      <c r="F42" s="25">
        <f>F23-F4</f>
        <v>14.95361328125</v>
      </c>
      <c r="G42" s="25">
        <f>G23-G4</f>
        <v>7.62939453125</v>
      </c>
      <c r="H42" s="25">
        <f>H23-H4</f>
        <v>-22.5830078125</v>
      </c>
      <c r="I42" s="25">
        <f>I23-I4</f>
        <v>-17.39501953125</v>
      </c>
      <c r="J42" s="26"/>
      <c r="K42" s="26"/>
      <c r="L42" s="25">
        <f>AVERAGE(C42:J42)</f>
        <v>-31.1279296875</v>
      </c>
      <c r="M42" s="26">
        <f>COUNT(C42:J42)</f>
        <v>7</v>
      </c>
      <c r="N42" s="25">
        <f>(STDEV(C42:J42))/SQRT(M42)</f>
        <v>13.788142472700555</v>
      </c>
      <c r="O42" s="27">
        <f>CONFIDENCE(0.05,(STDEV(C42:J42)),M42)</f>
        <v>27.024262660200126</v>
      </c>
    </row>
    <row r="43" spans="1:15" x14ac:dyDescent="0.25">
      <c r="B43" s="10">
        <f>B42+15</f>
        <v>-135</v>
      </c>
      <c r="C43" s="25">
        <f>C24-C5</f>
        <v>-30.517578125</v>
      </c>
      <c r="D43" s="25">
        <f>D24-D5</f>
        <v>-32.958984375</v>
      </c>
      <c r="E43" s="25">
        <f>E24-E5</f>
        <v>-23.040771484375</v>
      </c>
      <c r="F43" s="25">
        <f>F24-F5</f>
        <v>12.20703125</v>
      </c>
      <c r="G43" s="25">
        <f t="shared" ref="G43:I43" si="2">G24-G5</f>
        <v>15.869140625</v>
      </c>
      <c r="H43" s="25">
        <f t="shared" si="2"/>
        <v>-10.986328125</v>
      </c>
      <c r="I43" s="25">
        <f t="shared" si="2"/>
        <v>-14.34326171875</v>
      </c>
      <c r="J43" s="26"/>
      <c r="K43" s="26"/>
      <c r="L43" s="25">
        <f>AVERAGE(C43:J43)</f>
        <v>-11.967250279017858</v>
      </c>
      <c r="M43" s="26">
        <f>COUNT(C43:J43)</f>
        <v>7</v>
      </c>
      <c r="N43" s="25">
        <f>(STDEV(C43:J43))/SQRT(M43)</f>
        <v>7.3569834334376889</v>
      </c>
      <c r="O43" s="27">
        <f>CONFIDENCE(0.05,(STDEV(C43:J43)),M43)</f>
        <v>14.419422564395697</v>
      </c>
    </row>
    <row r="44" spans="1:15" x14ac:dyDescent="0.25">
      <c r="B44" s="10">
        <f t="shared" ref="B44:B57" si="3">B43+15</f>
        <v>-120</v>
      </c>
      <c r="C44" s="25">
        <f>C25-C6</f>
        <v>-14.6484375</v>
      </c>
      <c r="D44" s="25">
        <f>D25-D6</f>
        <v>-15.869140625</v>
      </c>
      <c r="E44" s="25">
        <f>E25-E6</f>
        <v>7.32421875</v>
      </c>
      <c r="F44" s="25">
        <f>F25-F6</f>
        <v>14.0380859375</v>
      </c>
      <c r="G44" s="25">
        <f t="shared" ref="G44:I44" si="4">G25-G6</f>
        <v>14.34326171875</v>
      </c>
      <c r="H44" s="25">
        <f t="shared" si="4"/>
        <v>-3.0517578125</v>
      </c>
      <c r="I44" s="25">
        <f t="shared" si="4"/>
        <v>-1.52587890625</v>
      </c>
      <c r="J44" s="26"/>
      <c r="K44" s="26"/>
      <c r="L44" s="25">
        <f>AVERAGE(C44:J44)</f>
        <v>8.7193080357142863E-2</v>
      </c>
      <c r="M44" s="26">
        <f>COUNT(C44:J44)</f>
        <v>7</v>
      </c>
      <c r="N44" s="25">
        <f>(STDEV(C44:J44))/SQRT(M44)</f>
        <v>4.7168286686035543</v>
      </c>
      <c r="O44" s="27">
        <f>CONFIDENCE(0.05,(STDEV(C44:J44)),M44)</f>
        <v>9.2448143117089785</v>
      </c>
    </row>
    <row r="45" spans="1:15" x14ac:dyDescent="0.25">
      <c r="B45" s="10">
        <f t="shared" si="3"/>
        <v>-105</v>
      </c>
      <c r="C45" s="25">
        <f>C26-C7</f>
        <v>-17.08984375</v>
      </c>
      <c r="D45" s="25">
        <f>D26-D7</f>
        <v>-11.444091796875</v>
      </c>
      <c r="E45" s="25">
        <f>E26-E7</f>
        <v>0.30517578125</v>
      </c>
      <c r="F45" s="25">
        <f>F26-F7</f>
        <v>14.495849609375</v>
      </c>
      <c r="G45" s="25">
        <f t="shared" ref="G45:I45" si="5">G26-G7</f>
        <v>13.12255859375</v>
      </c>
      <c r="H45" s="25">
        <f t="shared" si="5"/>
        <v>-1.52587890625</v>
      </c>
      <c r="I45" s="25">
        <f t="shared" si="5"/>
        <v>-5.18798828125</v>
      </c>
      <c r="J45" s="26"/>
      <c r="K45" s="26"/>
      <c r="L45" s="25">
        <f>AVERAGE(C45:J45)</f>
        <v>-1.0463169642857142</v>
      </c>
      <c r="M45" s="26">
        <f>COUNT(C45:J45)</f>
        <v>7</v>
      </c>
      <c r="N45" s="25">
        <f>(STDEV(C45:J45))/SQRT(M45)</f>
        <v>4.437487500105421</v>
      </c>
      <c r="O45" s="27">
        <f>CONFIDENCE(0.05,(STDEV(C45:J45)),M45)</f>
        <v>8.6973156820533024</v>
      </c>
    </row>
    <row r="46" spans="1:15" x14ac:dyDescent="0.25">
      <c r="B46" s="10">
        <f t="shared" si="3"/>
        <v>-90</v>
      </c>
      <c r="C46" s="25">
        <f>C27-C8</f>
        <v>-2.44140625</v>
      </c>
      <c r="D46" s="25">
        <f>D27-D8</f>
        <v>-2.593994140625</v>
      </c>
      <c r="E46" s="25">
        <f>E27-E8</f>
        <v>14.95361328125</v>
      </c>
      <c r="F46" s="25">
        <f>F27-F8</f>
        <v>2.593994140625</v>
      </c>
      <c r="G46" s="25">
        <f t="shared" ref="G46:I46" si="6">G27-G8</f>
        <v>7.9345703125</v>
      </c>
      <c r="H46" s="25">
        <f t="shared" si="6"/>
        <v>-0.6103515625</v>
      </c>
      <c r="I46" s="25">
        <f t="shared" si="6"/>
        <v>-4.57763671875</v>
      </c>
      <c r="J46" s="26"/>
      <c r="K46" s="26"/>
      <c r="L46" s="25">
        <f>AVERAGE(C46:J46)</f>
        <v>2.1798270089285716</v>
      </c>
      <c r="M46" s="26">
        <f>COUNT(C46:J46)</f>
        <v>7</v>
      </c>
      <c r="N46" s="25">
        <f>(STDEV(C46:J46))/SQRT(M46)</f>
        <v>2.6459843713618483</v>
      </c>
      <c r="O46" s="27">
        <f>CONFIDENCE(0.05,(STDEV(C46:J46)),M46)</f>
        <v>5.1860340715250768</v>
      </c>
    </row>
    <row r="47" spans="1:15" x14ac:dyDescent="0.25">
      <c r="B47" s="10">
        <f t="shared" si="3"/>
        <v>-75</v>
      </c>
      <c r="C47" s="25">
        <f>C28-C9</f>
        <v>-9.765625</v>
      </c>
      <c r="D47" s="25">
        <f>D28-D9</f>
        <v>-8.85009765625</v>
      </c>
      <c r="E47" s="25">
        <f>E28-E9</f>
        <v>4.119873046875</v>
      </c>
      <c r="F47" s="25">
        <f>F28-F9</f>
        <v>3.35693359375</v>
      </c>
      <c r="G47" s="25">
        <f t="shared" ref="G47:I47" si="7">G28-G9</f>
        <v>10.986328125</v>
      </c>
      <c r="H47" s="25">
        <f t="shared" si="7"/>
        <v>0.6103515625</v>
      </c>
      <c r="I47" s="25">
        <f t="shared" si="7"/>
        <v>-0.91552734375</v>
      </c>
      <c r="J47" s="26"/>
      <c r="K47" s="26"/>
      <c r="L47" s="25">
        <f>AVERAGE(C47:J47)</f>
        <v>-6.5394810267857137E-2</v>
      </c>
      <c r="M47" s="26">
        <f>COUNT(C47:J47)</f>
        <v>7</v>
      </c>
      <c r="N47" s="25">
        <f>(STDEV(C47:J47))/SQRT(M47)</f>
        <v>2.7766638379181448</v>
      </c>
      <c r="O47" s="27">
        <f>CONFIDENCE(0.05,(STDEV(C47:J47)),M47)</f>
        <v>5.4421611194943242</v>
      </c>
    </row>
    <row r="48" spans="1:15" x14ac:dyDescent="0.25">
      <c r="B48" s="10">
        <f t="shared" si="3"/>
        <v>-60</v>
      </c>
      <c r="C48" s="25">
        <f>C29-C10</f>
        <v>-4.2724609375</v>
      </c>
      <c r="D48" s="25">
        <f>D29-D10</f>
        <v>-6.103515625</v>
      </c>
      <c r="E48" s="25">
        <f>E29-E10</f>
        <v>0.152587890625</v>
      </c>
      <c r="F48" s="25">
        <f>F29-F10</f>
        <v>-0.762939453125</v>
      </c>
      <c r="G48" s="25">
        <f t="shared" ref="G48:I48" si="8">G29-G10</f>
        <v>9.1552734375</v>
      </c>
      <c r="H48" s="25">
        <f t="shared" si="8"/>
        <v>-0.30517578125</v>
      </c>
      <c r="I48" s="25">
        <f t="shared" si="8"/>
        <v>3.662109375</v>
      </c>
      <c r="J48" s="26"/>
      <c r="K48" s="26"/>
      <c r="L48" s="25">
        <f>AVERAGE(C48:J48)</f>
        <v>0.21798270089285715</v>
      </c>
      <c r="M48" s="26">
        <f>COUNT(C48:J48)</f>
        <v>7</v>
      </c>
      <c r="N48" s="25">
        <f>(STDEV(C48:J48))/SQRT(M48)</f>
        <v>1.909267990884516</v>
      </c>
      <c r="O48" s="27">
        <f>CONFIDENCE(0.05,(STDEV(C48:J48)),M48)</f>
        <v>3.7420964989687988</v>
      </c>
    </row>
    <row r="49" spans="2:15" x14ac:dyDescent="0.25">
      <c r="B49" s="10">
        <f t="shared" si="3"/>
        <v>-45</v>
      </c>
      <c r="C49" s="25">
        <f>C30-C11</f>
        <v>0.6103515625</v>
      </c>
      <c r="D49" s="25">
        <f>D30-D11</f>
        <v>-4.8828125</v>
      </c>
      <c r="E49" s="25">
        <f>E30-E11</f>
        <v>7.476806640625</v>
      </c>
      <c r="F49" s="25">
        <f>F30-F11</f>
        <v>1.678466796875</v>
      </c>
      <c r="G49" s="25">
        <f t="shared" ref="G49:I49" si="9">G30-G11</f>
        <v>3.96728515625</v>
      </c>
      <c r="H49" s="25">
        <f t="shared" si="9"/>
        <v>0.91552734375</v>
      </c>
      <c r="I49" s="25">
        <f t="shared" si="9"/>
        <v>-7.01904296875</v>
      </c>
      <c r="J49" s="26"/>
      <c r="K49" s="26"/>
      <c r="L49" s="25">
        <f>AVERAGE(C49:J49)</f>
        <v>0.39236886160714285</v>
      </c>
      <c r="M49" s="26">
        <f>COUNT(C49:J49)</f>
        <v>7</v>
      </c>
      <c r="N49" s="25">
        <f>(STDEV(C49:J49))/SQRT(M49)</f>
        <v>1.8752847912600374</v>
      </c>
      <c r="O49" s="27">
        <f>CONFIDENCE(0.05,(STDEV(C49:J49)),M49)</f>
        <v>3.6754906516253856</v>
      </c>
    </row>
    <row r="50" spans="2:15" x14ac:dyDescent="0.25">
      <c r="B50" s="10">
        <f t="shared" si="3"/>
        <v>-30</v>
      </c>
      <c r="C50" s="25">
        <f>C31-C12</f>
        <v>3.662109375</v>
      </c>
      <c r="D50" s="25">
        <f>D31-D12</f>
        <v>-5.645751953125</v>
      </c>
      <c r="E50" s="25">
        <f>E31-E12</f>
        <v>6.256103515625</v>
      </c>
      <c r="F50" s="25">
        <f>F31-F12</f>
        <v>1.220703125</v>
      </c>
      <c r="G50" s="25">
        <f t="shared" ref="G50:I50" si="10">G31-G12</f>
        <v>3.96728515625</v>
      </c>
      <c r="H50" s="25">
        <f t="shared" si="10"/>
        <v>0</v>
      </c>
      <c r="I50" s="25">
        <f t="shared" si="10"/>
        <v>1.220703125</v>
      </c>
      <c r="J50" s="26"/>
      <c r="K50" s="26"/>
      <c r="L50" s="25">
        <f>AVERAGE(C50:J50)</f>
        <v>1.52587890625</v>
      </c>
      <c r="M50" s="26">
        <f>COUNT(C50:J50)</f>
        <v>7</v>
      </c>
      <c r="N50" s="25">
        <f>(STDEV(C50:J50))/SQRT(M50)</f>
        <v>1.4379700480595932</v>
      </c>
      <c r="O50" s="27">
        <f>CONFIDENCE(0.05,(STDEV(C50:J50)),M50)</f>
        <v>2.8183695050441324</v>
      </c>
    </row>
    <row r="51" spans="2:15" x14ac:dyDescent="0.25">
      <c r="B51" s="10">
        <f t="shared" si="3"/>
        <v>-15</v>
      </c>
      <c r="C51" s="25">
        <f>C32-C13</f>
        <v>-3.662109375</v>
      </c>
      <c r="D51" s="25">
        <f>D32-D13</f>
        <v>0.152587890625</v>
      </c>
      <c r="E51" s="25">
        <f>E32-E13</f>
        <v>-4.730224609375</v>
      </c>
      <c r="F51" s="25">
        <f>F32-F13</f>
        <v>3.814697265625</v>
      </c>
      <c r="G51" s="25">
        <f t="shared" ref="G51:I51" si="11">G32-G13</f>
        <v>3.662109375</v>
      </c>
      <c r="H51" s="25">
        <f t="shared" si="11"/>
        <v>-2.74658203125</v>
      </c>
      <c r="I51" s="25">
        <f t="shared" si="11"/>
        <v>-1.52587890625</v>
      </c>
      <c r="J51" s="26"/>
      <c r="K51" s="26"/>
      <c r="L51" s="25">
        <f>AVERAGE(C51:J51)</f>
        <v>-0.7193429129464286</v>
      </c>
      <c r="M51" s="26">
        <f>COUNT(C51:J51)</f>
        <v>7</v>
      </c>
      <c r="N51" s="25">
        <f>(STDEV(C51:J51))/SQRT(M51)</f>
        <v>1.291198714031297</v>
      </c>
      <c r="O51" s="27">
        <f>CONFIDENCE(0.05,(STDEV(C51:J51)),M51)</f>
        <v>2.5307029763857742</v>
      </c>
    </row>
    <row r="52" spans="2:15" x14ac:dyDescent="0.25">
      <c r="B52" s="10">
        <f t="shared" si="3"/>
        <v>0</v>
      </c>
      <c r="C52" s="25">
        <f>C33-C14</f>
        <v>0.6103515625</v>
      </c>
      <c r="D52" s="25">
        <f>D33-D14</f>
        <v>-3.509521484375</v>
      </c>
      <c r="E52" s="25">
        <f>E33-E14</f>
        <v>-2.44140625</v>
      </c>
      <c r="F52" s="25">
        <f>F33-F14</f>
        <v>0.152587890625</v>
      </c>
      <c r="G52" s="25">
        <f t="shared" ref="G52:I52" si="12">G33-G14</f>
        <v>0</v>
      </c>
      <c r="H52" s="25">
        <f t="shared" si="12"/>
        <v>0</v>
      </c>
      <c r="I52" s="25">
        <f t="shared" si="12"/>
        <v>-2.74658203125</v>
      </c>
      <c r="J52" s="26"/>
      <c r="K52" s="26"/>
      <c r="L52" s="25">
        <f>AVERAGE(C52:J52)</f>
        <v>-1.1335100446428572</v>
      </c>
      <c r="M52" s="26">
        <f>COUNT(C52:J52)</f>
        <v>7</v>
      </c>
      <c r="N52" s="25">
        <f>(STDEV(C52:J52))/SQRT(M52)</f>
        <v>0.64036476447267277</v>
      </c>
      <c r="O52" s="27">
        <f>CONFIDENCE(0.05,(STDEV(C52:J52)),M52)</f>
        <v>1.2550918753349127</v>
      </c>
    </row>
    <row r="53" spans="2:15" x14ac:dyDescent="0.25">
      <c r="B53" s="10">
        <f t="shared" si="3"/>
        <v>15</v>
      </c>
      <c r="C53" s="25">
        <f>C34-C15</f>
        <v>-0.6103515625</v>
      </c>
      <c r="D53" s="25">
        <f>D34-D15</f>
        <v>-7.62939453125</v>
      </c>
      <c r="E53" s="25">
        <f>E34-E15</f>
        <v>2.593994140625</v>
      </c>
      <c r="F53" s="25">
        <f>F34-F15</f>
        <v>-1.068115234375</v>
      </c>
      <c r="G53" s="25">
        <f t="shared" ref="G53:I53" si="13">G34-G15</f>
        <v>-0.91552734375</v>
      </c>
      <c r="H53" s="25">
        <f t="shared" si="13"/>
        <v>0.30517578125</v>
      </c>
      <c r="I53" s="25">
        <f t="shared" si="13"/>
        <v>-5.18798828125</v>
      </c>
      <c r="J53" s="26"/>
      <c r="K53" s="26"/>
      <c r="L53" s="25">
        <f>AVERAGE(C53:J53)</f>
        <v>-1.7874581473214286</v>
      </c>
      <c r="M53" s="26">
        <f>COUNT(C53:J53)</f>
        <v>7</v>
      </c>
      <c r="N53" s="25">
        <f>(STDEV(C53:J53))/SQRT(M53)</f>
        <v>1.3086831283760469</v>
      </c>
      <c r="O53" s="27">
        <f>CONFIDENCE(0.05,(STDEV(C53:J53)),M53)</f>
        <v>2.5649717987922593</v>
      </c>
    </row>
    <row r="54" spans="2:15" x14ac:dyDescent="0.25">
      <c r="B54" s="10">
        <f t="shared" si="3"/>
        <v>30</v>
      </c>
      <c r="C54" s="25">
        <f>C35-C16</f>
        <v>-1.220703125</v>
      </c>
      <c r="D54" s="25">
        <f>D35-D16</f>
        <v>-5.18798828125</v>
      </c>
      <c r="E54" s="25">
        <f>E35-E16</f>
        <v>-9.765625</v>
      </c>
      <c r="F54" s="25">
        <f>F35-F16</f>
        <v>-14.0380859375</v>
      </c>
      <c r="G54" s="25">
        <f t="shared" ref="G54:H54" si="14">G35-G16</f>
        <v>-5.18798828125</v>
      </c>
      <c r="H54" s="25">
        <f t="shared" si="14"/>
        <v>-0.30517578125</v>
      </c>
      <c r="I54" s="25" t="s">
        <v>26</v>
      </c>
      <c r="J54" s="26"/>
      <c r="K54" s="26"/>
      <c r="L54" s="25">
        <f>AVERAGE(C54:J54)</f>
        <v>-5.950927734375</v>
      </c>
      <c r="M54" s="26">
        <f>COUNT(C54:J54)</f>
        <v>6</v>
      </c>
      <c r="N54" s="25">
        <f>(STDEV(C54:J54))/SQRT(M54)</f>
        <v>2.1242075873162665</v>
      </c>
      <c r="O54" s="27">
        <f>CONFIDENCE(0.05,(STDEV(C54:J54)),M54)</f>
        <v>4.1633703668266033</v>
      </c>
    </row>
    <row r="55" spans="2:15" x14ac:dyDescent="0.25">
      <c r="B55" s="10">
        <f t="shared" si="3"/>
        <v>45</v>
      </c>
      <c r="C55" s="25">
        <f>C36-C17</f>
        <v>6.103515625</v>
      </c>
      <c r="D55" s="25">
        <f>D36-D17</f>
        <v>-7.9345703125</v>
      </c>
      <c r="E55" s="25">
        <f>E36-E17</f>
        <v>-10.528564453125</v>
      </c>
      <c r="F55" s="25">
        <f>F36-F17</f>
        <v>-6.103515625</v>
      </c>
      <c r="G55" s="25">
        <f t="shared" ref="G55:H55" si="15">G36-G17</f>
        <v>-6.7138671875</v>
      </c>
      <c r="H55" s="25">
        <f t="shared" si="15"/>
        <v>2.13623046875</v>
      </c>
      <c r="I55" s="25" t="s">
        <v>26</v>
      </c>
      <c r="J55" s="26"/>
      <c r="K55" s="26"/>
      <c r="L55" s="25">
        <f>AVERAGE(C55:J55)</f>
        <v>-3.8401285807291665</v>
      </c>
      <c r="M55" s="26">
        <f>COUNT(C55:J55)</f>
        <v>6</v>
      </c>
      <c r="N55" s="25">
        <f>(STDEV(C55:J55))/SQRT(M55)</f>
        <v>2.6424347963236419</v>
      </c>
      <c r="O55" s="27">
        <f>CONFIDENCE(0.05,(STDEV(C55:J55)),M55)</f>
        <v>5.1790770322897703</v>
      </c>
    </row>
    <row r="56" spans="2:15" x14ac:dyDescent="0.25">
      <c r="B56" s="10">
        <f t="shared" si="3"/>
        <v>60</v>
      </c>
      <c r="C56" s="25">
        <f>C37-C18</f>
        <v>-4.2724609375</v>
      </c>
      <c r="D56" s="25">
        <f>D37-D18</f>
        <v>-1.52587890625</v>
      </c>
      <c r="E56" s="25">
        <f>E37-E18</f>
        <v>-25.32958984375</v>
      </c>
      <c r="F56" s="25">
        <f>F37-F18</f>
        <v>-23.49853515625</v>
      </c>
      <c r="G56" s="25">
        <f t="shared" ref="G56:H56" si="16">G37-G18</f>
        <v>-10.3759765625</v>
      </c>
      <c r="H56" s="25">
        <f t="shared" si="16"/>
        <v>-2.13623046875</v>
      </c>
      <c r="I56" s="25" t="s">
        <v>26</v>
      </c>
      <c r="J56" s="26"/>
      <c r="K56" s="26"/>
      <c r="L56" s="25">
        <f>AVERAGE(C56:J56)</f>
        <v>-11.189778645833334</v>
      </c>
      <c r="M56" s="26">
        <f>COUNT(C56:J56)</f>
        <v>6</v>
      </c>
      <c r="N56" s="25">
        <f>(STDEV(C56:J56))/SQRT(M56)</f>
        <v>4.3791513577625283</v>
      </c>
      <c r="O56" s="27">
        <f>CONFIDENCE(0.05,(STDEV(C56:J56)),M56)</f>
        <v>8.5829789440642301</v>
      </c>
    </row>
    <row r="57" spans="2:15" ht="15.75" thickBot="1" x14ac:dyDescent="0.3">
      <c r="B57" s="14">
        <f t="shared" si="3"/>
        <v>75</v>
      </c>
      <c r="C57" s="28">
        <f>C38-C19</f>
        <v>9.1552734375</v>
      </c>
      <c r="D57" s="28">
        <f>D38-D19</f>
        <v>-7.476806640625</v>
      </c>
      <c r="E57" s="28">
        <f>E38-E19</f>
        <v>-46.844482421875</v>
      </c>
      <c r="F57" s="28">
        <f>F38-F19</f>
        <v>-43.182373046875</v>
      </c>
      <c r="G57" s="28">
        <f t="shared" ref="G57:H57" si="17">G38-G19</f>
        <v>-17.7001953125</v>
      </c>
      <c r="H57" s="28">
        <f t="shared" si="17"/>
        <v>-0.6103515625</v>
      </c>
      <c r="I57" s="28" t="s">
        <v>26</v>
      </c>
      <c r="J57" s="29"/>
      <c r="K57" s="29"/>
      <c r="L57" s="28">
        <f>AVERAGE(C57:J57)</f>
        <v>-17.7764892578125</v>
      </c>
      <c r="M57" s="29">
        <f>COUNT(C57:J57)</f>
        <v>6</v>
      </c>
      <c r="N57" s="28">
        <f>(STDEV(C57:J57))/SQRT(M57)</f>
        <v>9.3389731157861142</v>
      </c>
      <c r="O57" s="30">
        <f>CONFIDENCE(0.05,(STDEV(C57:J57)),M57)</f>
        <v>18.304050959528592</v>
      </c>
    </row>
    <row r="58" spans="2:15" ht="15.75" thickBot="1" x14ac:dyDescent="0.3"/>
    <row r="59" spans="2:15" x14ac:dyDescent="0.25">
      <c r="B59" s="7" t="s">
        <v>52</v>
      </c>
      <c r="C59" s="20">
        <f>C42/C2</f>
        <v>-1.8310546875</v>
      </c>
      <c r="D59" s="20">
        <f t="shared" ref="D59:I59" si="18">D42/D2</f>
        <v>-8.411407470703125</v>
      </c>
      <c r="E59" s="20">
        <f t="shared" si="18"/>
        <v>-2.2365025111607144</v>
      </c>
      <c r="F59" s="20">
        <f t="shared" si="18"/>
        <v>0.71207682291666663</v>
      </c>
      <c r="G59" s="20">
        <f t="shared" si="18"/>
        <v>0.26308257004310343</v>
      </c>
      <c r="H59" s="20">
        <f t="shared" si="18"/>
        <v>-1.52587890625</v>
      </c>
      <c r="I59" s="20">
        <f t="shared" si="18"/>
        <v>-0.347900390625</v>
      </c>
      <c r="J59" s="8"/>
      <c r="K59" s="8"/>
      <c r="L59" s="20">
        <f>AVERAGE(C59:J59)</f>
        <v>-1.9110835104684387</v>
      </c>
      <c r="M59" s="8">
        <f>COUNT(C59:J59)</f>
        <v>7</v>
      </c>
      <c r="N59" s="20">
        <f>(STDEV(C59:J59))/SQRT(M59)</f>
        <v>1.1605253947703102</v>
      </c>
      <c r="O59" s="21">
        <f>CONFIDENCE(0.05,(STDEV(C59:J59)),M59)</f>
        <v>2.2745879768939359</v>
      </c>
    </row>
    <row r="60" spans="2:15" x14ac:dyDescent="0.25">
      <c r="B60" s="10" t="s">
        <v>58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3"/>
    </row>
    <row r="61" spans="2:15" ht="15.75" thickBot="1" x14ac:dyDescent="0.3">
      <c r="B61" s="14" t="s">
        <v>57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7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938B-59E9-4D8A-B5DC-7F96A9654D2A}">
  <dimension ref="A1:Q60"/>
  <sheetViews>
    <sheetView topLeftCell="A37" workbookViewId="0">
      <selection activeCell="E9" sqref="E9"/>
    </sheetView>
  </sheetViews>
  <sheetFormatPr baseColWidth="10" defaultRowHeight="15" x14ac:dyDescent="0.25"/>
  <cols>
    <col min="1" max="3" width="11.42578125" style="1"/>
    <col min="4" max="4" width="11.42578125" style="3"/>
    <col min="5" max="11" width="11.42578125" style="1"/>
    <col min="12" max="12" width="1.5703125" style="1" customWidth="1"/>
    <col min="13" max="13" width="1.7109375" style="1" customWidth="1"/>
    <col min="14" max="16384" width="11.42578125" style="1"/>
  </cols>
  <sheetData>
    <row r="1" spans="1:17" x14ac:dyDescent="0.25">
      <c r="A1" s="1" t="s">
        <v>1</v>
      </c>
      <c r="C1" s="34" t="s">
        <v>20</v>
      </c>
      <c r="D1" s="34" t="s">
        <v>21</v>
      </c>
      <c r="E1" s="34" t="s">
        <v>22</v>
      </c>
      <c r="F1" s="34" t="s">
        <v>23</v>
      </c>
      <c r="G1" s="34" t="s">
        <v>24</v>
      </c>
      <c r="H1" s="34" t="s">
        <v>25</v>
      </c>
      <c r="I1" s="34" t="s">
        <v>27</v>
      </c>
      <c r="J1" s="34" t="s">
        <v>28</v>
      </c>
      <c r="K1" s="34" t="s">
        <v>29</v>
      </c>
    </row>
    <row r="2" spans="1:17" x14ac:dyDescent="0.25">
      <c r="B2" s="1" t="s">
        <v>55</v>
      </c>
      <c r="C2" s="1">
        <v>18.100000000000001</v>
      </c>
      <c r="D2" s="3">
        <v>20.6</v>
      </c>
      <c r="E2" s="1">
        <v>20.399999999999999</v>
      </c>
      <c r="F2" s="1">
        <v>10</v>
      </c>
      <c r="G2" s="1">
        <v>15.5</v>
      </c>
      <c r="H2" s="1">
        <v>23.4</v>
      </c>
      <c r="I2" s="1">
        <v>12.3</v>
      </c>
      <c r="J2" s="1">
        <v>6</v>
      </c>
      <c r="K2" s="1">
        <v>10.4</v>
      </c>
      <c r="N2" s="1" t="s">
        <v>54</v>
      </c>
      <c r="O2" s="1" t="s">
        <v>5</v>
      </c>
      <c r="P2" s="1" t="s">
        <v>6</v>
      </c>
      <c r="Q2" s="2" t="s">
        <v>7</v>
      </c>
    </row>
    <row r="3" spans="1:17" x14ac:dyDescent="0.25">
      <c r="B3" s="1" t="s">
        <v>61</v>
      </c>
      <c r="C3" s="1" t="s">
        <v>50</v>
      </c>
      <c r="D3" s="1" t="s">
        <v>50</v>
      </c>
      <c r="E3" s="1" t="s">
        <v>50</v>
      </c>
      <c r="F3" s="1" t="s">
        <v>50</v>
      </c>
      <c r="G3" s="1" t="s">
        <v>50</v>
      </c>
      <c r="H3" s="1" t="s">
        <v>50</v>
      </c>
      <c r="I3" s="1" t="s">
        <v>50</v>
      </c>
      <c r="J3" s="1" t="s">
        <v>50</v>
      </c>
      <c r="K3" s="1" t="s">
        <v>50</v>
      </c>
      <c r="L3" s="1" t="s">
        <v>50</v>
      </c>
      <c r="Q3" s="2"/>
    </row>
    <row r="4" spans="1:17" x14ac:dyDescent="0.25">
      <c r="A4" s="1" t="s">
        <v>0</v>
      </c>
      <c r="B4" s="1">
        <v>-150</v>
      </c>
      <c r="C4" s="5">
        <v>-34.332275390625</v>
      </c>
      <c r="D4" s="22">
        <v>-149.5361328125</v>
      </c>
      <c r="E4" s="5">
        <v>-37.2314453125</v>
      </c>
      <c r="F4" s="5">
        <v>-32.958984375</v>
      </c>
      <c r="G4" s="5">
        <v>-143.12744140625</v>
      </c>
      <c r="H4" s="5">
        <v>-129.69970703125</v>
      </c>
      <c r="I4" s="5">
        <v>-39.6728515625</v>
      </c>
      <c r="J4" s="5">
        <v>-173.03466796875</v>
      </c>
      <c r="K4" s="5">
        <v>-205.99365234375</v>
      </c>
      <c r="N4" s="5">
        <f>AVERAGE(C4:M4)</f>
        <v>-105.06523980034723</v>
      </c>
      <c r="O4" s="1">
        <f>COUNT(C4:M4)</f>
        <v>9</v>
      </c>
      <c r="P4" s="5">
        <f>(STDEV(C4:M4))/SQRT(O4)</f>
        <v>22.949125060763752</v>
      </c>
      <c r="Q4" s="5">
        <f>CONFIDENCE(0.05,(STDEV(C4:M4)),O4)</f>
        <v>44.979458595802519</v>
      </c>
    </row>
    <row r="5" spans="1:17" x14ac:dyDescent="0.25">
      <c r="B5" s="1">
        <f>B4+15</f>
        <v>-135</v>
      </c>
      <c r="C5" s="5">
        <v>-32.958984375</v>
      </c>
      <c r="D5" s="22">
        <v>-140.9912109375</v>
      </c>
      <c r="E5" s="5">
        <v>-30.82275390625</v>
      </c>
      <c r="F5" s="5">
        <v>-26.55029296875</v>
      </c>
      <c r="G5" s="5">
        <v>-131.53076171875</v>
      </c>
      <c r="H5" s="5">
        <v>-105.28564453125</v>
      </c>
      <c r="I5" s="5">
        <v>-27.16064453125</v>
      </c>
      <c r="J5" s="5">
        <v>-156.25</v>
      </c>
      <c r="K5" s="5">
        <v>-163.87939453125</v>
      </c>
      <c r="N5" s="5">
        <f>AVERAGE(C5:M5)</f>
        <v>-90.603298611111114</v>
      </c>
      <c r="O5" s="1">
        <f>COUNT(C5:M5)</f>
        <v>9</v>
      </c>
      <c r="P5" s="5">
        <f>(STDEV(C5:M5))/SQRT(O5)</f>
        <v>20.115218202746551</v>
      </c>
      <c r="Q5" s="5">
        <f>CONFIDENCE(0.05,(STDEV(C5:M5)),O5)</f>
        <v>39.425103218547747</v>
      </c>
    </row>
    <row r="6" spans="1:17" x14ac:dyDescent="0.25">
      <c r="B6" s="1">
        <f t="shared" ref="B6:B19" si="0">B5+15</f>
        <v>-120</v>
      </c>
      <c r="C6" s="5">
        <v>-28.6865234375</v>
      </c>
      <c r="D6" s="22">
        <v>-117.7978515625</v>
      </c>
      <c r="E6" s="5">
        <v>-30.517578125</v>
      </c>
      <c r="F6" s="5">
        <v>-20.751953125</v>
      </c>
      <c r="G6" s="5">
        <v>-102.23388671875</v>
      </c>
      <c r="H6" s="5">
        <v>-78.125</v>
      </c>
      <c r="I6" s="5">
        <v>-21.66748046875</v>
      </c>
      <c r="J6" s="5">
        <v>-136.71875</v>
      </c>
      <c r="K6" s="5">
        <v>-125.732421875</v>
      </c>
      <c r="N6" s="5">
        <f>AVERAGE(C6:M6)</f>
        <v>-73.581271701388886</v>
      </c>
      <c r="O6" s="1">
        <f>COUNT(C6:M6)</f>
        <v>9</v>
      </c>
      <c r="P6" s="5">
        <f>(STDEV(C6:M6))/SQRT(O6)</f>
        <v>16.18418557945084</v>
      </c>
      <c r="Q6" s="5">
        <f>CONFIDENCE(0.05,(STDEV(C6:M6)),O6)</f>
        <v>31.720420854836146</v>
      </c>
    </row>
    <row r="7" spans="1:17" x14ac:dyDescent="0.25">
      <c r="B7" s="1">
        <f t="shared" si="0"/>
        <v>-105</v>
      </c>
      <c r="C7" s="5">
        <v>-21.97265625</v>
      </c>
      <c r="D7" s="22">
        <v>-97.65625</v>
      </c>
      <c r="E7" s="5">
        <v>-23.49853515625</v>
      </c>
      <c r="F7" s="5">
        <v>-20.44677734375</v>
      </c>
      <c r="G7" s="5">
        <v>-91.552734375</v>
      </c>
      <c r="H7" s="5">
        <v>-61.03515625</v>
      </c>
      <c r="I7" s="5">
        <v>-22.27783203125</v>
      </c>
      <c r="J7" s="5">
        <v>-119.62890625</v>
      </c>
      <c r="K7" s="5">
        <v>-99.79248046875</v>
      </c>
      <c r="N7" s="5">
        <f>AVERAGE(C7:M7)</f>
        <v>-61.984592013888886</v>
      </c>
      <c r="O7" s="1">
        <f>COUNT(C7:M7)</f>
        <v>9</v>
      </c>
      <c r="P7" s="5">
        <f>(STDEV(C7:M7))/SQRT(O7)</f>
        <v>13.583126511469517</v>
      </c>
      <c r="Q7" s="5">
        <f>CONFIDENCE(0.05,(STDEV(C7:M7)),O7)</f>
        <v>26.622438759931434</v>
      </c>
    </row>
    <row r="8" spans="1:17" x14ac:dyDescent="0.25">
      <c r="B8" s="1">
        <f t="shared" si="0"/>
        <v>-90</v>
      </c>
      <c r="C8" s="5">
        <v>-18.310546875</v>
      </c>
      <c r="D8" s="22">
        <v>-77.20947265625</v>
      </c>
      <c r="E8" s="5">
        <v>-20.751953125</v>
      </c>
      <c r="F8" s="5">
        <v>-12.20703125</v>
      </c>
      <c r="G8" s="5">
        <v>-58.89892578125</v>
      </c>
      <c r="H8" s="5">
        <v>-43.3349609375</v>
      </c>
      <c r="I8" s="5">
        <v>-19.53125</v>
      </c>
      <c r="J8" s="5">
        <v>-102.23388671875</v>
      </c>
      <c r="K8" s="5">
        <v>-79.04052734375</v>
      </c>
      <c r="N8" s="5">
        <f>AVERAGE(C8:M8)</f>
        <v>-47.946506076388886</v>
      </c>
      <c r="O8" s="1">
        <f>COUNT(C8:M8)</f>
        <v>9</v>
      </c>
      <c r="P8" s="5">
        <f>(STDEV(C8:M8))/SQRT(O8)</f>
        <v>10.938001760784344</v>
      </c>
      <c r="Q8" s="5">
        <f>CONFIDENCE(0.05,(STDEV(C8:M8)),O8)</f>
        <v>21.438089513973004</v>
      </c>
    </row>
    <row r="9" spans="1:17" x14ac:dyDescent="0.25">
      <c r="B9" s="1">
        <f t="shared" si="0"/>
        <v>-75</v>
      </c>
      <c r="C9" s="5">
        <v>-14.95361328125</v>
      </c>
      <c r="D9" s="22">
        <v>-63.4765625</v>
      </c>
      <c r="E9" s="5">
        <v>-17.39501953125</v>
      </c>
      <c r="F9" s="5">
        <v>-13.73291015625</v>
      </c>
      <c r="G9" s="5">
        <v>-48.828125</v>
      </c>
      <c r="H9" s="5">
        <v>-32.04345703125</v>
      </c>
      <c r="I9" s="5">
        <v>-19.53125</v>
      </c>
      <c r="J9" s="5">
        <v>-83.92333984375</v>
      </c>
      <c r="K9" s="5">
        <v>-61.03515625</v>
      </c>
      <c r="N9" s="5">
        <f>AVERAGE(C9:M9)</f>
        <v>-39.435492621527779</v>
      </c>
      <c r="O9" s="1">
        <f>COUNT(C9:M9)</f>
        <v>9</v>
      </c>
      <c r="P9" s="5">
        <f>(STDEV(C9:M9))/SQRT(O9)</f>
        <v>8.5865667721882435</v>
      </c>
      <c r="Q9" s="5">
        <f>CONFIDENCE(0.05,(STDEV(C9:M9)),O9)</f>
        <v>16.829361624337295</v>
      </c>
    </row>
    <row r="10" spans="1:17" x14ac:dyDescent="0.25">
      <c r="B10" s="1">
        <f t="shared" si="0"/>
        <v>-60</v>
      </c>
      <c r="C10" s="5">
        <v>-11.444091796875</v>
      </c>
      <c r="D10" s="22">
        <v>-46.38671875</v>
      </c>
      <c r="E10" s="5">
        <v>-15.56396484375</v>
      </c>
      <c r="F10" s="5">
        <v>-9.765625</v>
      </c>
      <c r="G10" s="5">
        <v>-32.958984375</v>
      </c>
      <c r="H10" s="5">
        <v>-22.88818359375</v>
      </c>
      <c r="I10" s="5">
        <v>-10.68115234375</v>
      </c>
      <c r="J10" s="5">
        <v>-68.66455078125</v>
      </c>
      <c r="K10" s="5">
        <v>-46.69189453125</v>
      </c>
      <c r="N10" s="5">
        <f>AVERAGE(C10:M10)</f>
        <v>-29.449462890625</v>
      </c>
      <c r="O10" s="1">
        <f>COUNT(C10:M10)</f>
        <v>9</v>
      </c>
      <c r="P10" s="5">
        <f>(STDEV(C10:M10))/SQRT(O10)</f>
        <v>6.9061825455525856</v>
      </c>
      <c r="Q10" s="5">
        <f>CONFIDENCE(0.05,(STDEV(C10:M10)),O10)</f>
        <v>13.535869059942216</v>
      </c>
    </row>
    <row r="11" spans="1:17" x14ac:dyDescent="0.25">
      <c r="B11" s="1">
        <f t="shared" si="0"/>
        <v>-45</v>
      </c>
      <c r="C11" s="5">
        <v>-9.307861328125</v>
      </c>
      <c r="D11" s="22">
        <v>-29.296875</v>
      </c>
      <c r="E11" s="5">
        <v>-14.34326171875</v>
      </c>
      <c r="F11" s="5">
        <v>-7.01904296875</v>
      </c>
      <c r="G11" s="5">
        <v>-26.55029296875</v>
      </c>
      <c r="H11" s="5">
        <v>-15.869140625</v>
      </c>
      <c r="I11" s="5">
        <v>-8.23974609375</v>
      </c>
      <c r="J11" s="5">
        <v>-51.57470703125</v>
      </c>
      <c r="K11" s="5">
        <v>-31.73828125</v>
      </c>
      <c r="N11" s="5">
        <f>AVERAGE(C11:M11)</f>
        <v>-21.548800998263889</v>
      </c>
      <c r="O11" s="1">
        <f>COUNT(C11:M11)</f>
        <v>9</v>
      </c>
      <c r="P11" s="5">
        <f>(STDEV(C11:M11))/SQRT(O11)</f>
        <v>4.8772314931065965</v>
      </c>
      <c r="Q11" s="5">
        <f>CONFIDENCE(0.05,(STDEV(C11:M11)),O11)</f>
        <v>9.5591980707534407</v>
      </c>
    </row>
    <row r="12" spans="1:17" x14ac:dyDescent="0.25">
      <c r="B12" s="1">
        <f t="shared" si="0"/>
        <v>-30</v>
      </c>
      <c r="C12" s="5">
        <v>-3.814697265625</v>
      </c>
      <c r="D12" s="22">
        <v>-11.90185546875</v>
      </c>
      <c r="E12" s="5">
        <v>-10.68115234375</v>
      </c>
      <c r="F12" s="5">
        <v>-2.74658203125</v>
      </c>
      <c r="G12" s="5">
        <v>-14.6484375</v>
      </c>
      <c r="H12" s="5">
        <v>-11.5966796875</v>
      </c>
      <c r="I12" s="5">
        <v>-5.4931640625</v>
      </c>
      <c r="J12" s="5">
        <v>-33.87451171875</v>
      </c>
      <c r="K12" s="5">
        <v>-22.27783203125</v>
      </c>
      <c r="N12" s="5">
        <f>AVERAGE(C12:M12)</f>
        <v>-13.003879123263889</v>
      </c>
      <c r="O12" s="1">
        <f>COUNT(C12:M12)</f>
        <v>9</v>
      </c>
      <c r="P12" s="5">
        <f>(STDEV(C12:M12))/SQRT(O12)</f>
        <v>3.2891822974457146</v>
      </c>
      <c r="Q12" s="5">
        <f>CONFIDENCE(0.05,(STDEV(C12:M12)),O12)</f>
        <v>6.4466788415803107</v>
      </c>
    </row>
    <row r="13" spans="1:17" x14ac:dyDescent="0.25">
      <c r="B13" s="1">
        <f t="shared" si="0"/>
        <v>-15</v>
      </c>
      <c r="C13" s="5">
        <v>1.373291015625</v>
      </c>
      <c r="D13" s="22">
        <v>5.18798828125</v>
      </c>
      <c r="E13" s="5">
        <v>-5.18798828125</v>
      </c>
      <c r="F13" s="5">
        <v>0.91552734375</v>
      </c>
      <c r="G13" s="5">
        <v>-7.32421875</v>
      </c>
      <c r="H13" s="5">
        <v>-5.4931640625</v>
      </c>
      <c r="I13" s="5">
        <v>-3.35693359375</v>
      </c>
      <c r="J13" s="5">
        <v>-16.4794921875</v>
      </c>
      <c r="K13" s="5">
        <v>-7.9345703125</v>
      </c>
      <c r="N13" s="5">
        <f>AVERAGE(C13:M13)</f>
        <v>-4.2555067274305554</v>
      </c>
      <c r="O13" s="1">
        <f>COUNT(C13:M13)</f>
        <v>9</v>
      </c>
      <c r="P13" s="5">
        <f>(STDEV(C13:M13))/SQRT(O13)</f>
        <v>2.1186658192021088</v>
      </c>
      <c r="Q13" s="5">
        <f>CONFIDENCE(0.05,(STDEV(C13:M13)),O13)</f>
        <v>4.1525087009121817</v>
      </c>
    </row>
    <row r="14" spans="1:17" x14ac:dyDescent="0.25">
      <c r="B14" s="1">
        <f t="shared" si="0"/>
        <v>0</v>
      </c>
      <c r="C14" s="5">
        <v>-0.152587890625</v>
      </c>
      <c r="D14" s="22" t="s">
        <v>26</v>
      </c>
      <c r="E14" s="5">
        <v>-1.220703125</v>
      </c>
      <c r="F14" s="5">
        <v>3.0517578125</v>
      </c>
      <c r="G14" s="5">
        <v>-2.13623046875</v>
      </c>
      <c r="H14" s="5">
        <v>1.52587890625</v>
      </c>
      <c r="I14" s="5">
        <v>2.74658203125</v>
      </c>
      <c r="J14" s="5">
        <v>-0.6103515625</v>
      </c>
      <c r="K14" s="5">
        <v>-1.8310546875</v>
      </c>
      <c r="N14" s="5">
        <f>AVERAGE(C14:M14)</f>
        <v>0.171661376953125</v>
      </c>
      <c r="O14" s="1">
        <f>COUNT(C14:M14)</f>
        <v>8</v>
      </c>
      <c r="P14" s="5">
        <f>(STDEV(C14:M14))/SQRT(O14)</f>
        <v>0.71653524123539925</v>
      </c>
      <c r="Q14" s="5">
        <f>CONFIDENCE(0.05,(STDEV(C14:M14)),O14)</f>
        <v>1.4043832664751017</v>
      </c>
    </row>
    <row r="15" spans="1:17" x14ac:dyDescent="0.25">
      <c r="B15" s="1">
        <f t="shared" si="0"/>
        <v>15</v>
      </c>
      <c r="C15" s="5">
        <v>1.52587890625</v>
      </c>
      <c r="D15" s="22" t="s">
        <v>26</v>
      </c>
      <c r="E15" s="5">
        <v>5.4931640625</v>
      </c>
      <c r="F15" s="5">
        <v>0.91552734375</v>
      </c>
      <c r="G15" s="5">
        <v>5.4931640625</v>
      </c>
      <c r="H15" s="5">
        <v>3.35693359375</v>
      </c>
      <c r="I15" s="5">
        <v>3.0517578125</v>
      </c>
      <c r="J15" s="5">
        <v>16.4794921875</v>
      </c>
      <c r="K15" s="5">
        <v>10.07080078125</v>
      </c>
      <c r="N15" s="5">
        <f>AVERAGE(C15:M15)</f>
        <v>5.79833984375</v>
      </c>
      <c r="O15" s="1">
        <f>COUNT(C15:M15)</f>
        <v>8</v>
      </c>
      <c r="P15" s="5">
        <f>(STDEV(C15:M15))/SQRT(O15)</f>
        <v>1.832870309847404</v>
      </c>
      <c r="Q15" s="5">
        <f>CONFIDENCE(0.05,(STDEV(C15:M15)),O15)</f>
        <v>3.5923597956336804</v>
      </c>
    </row>
    <row r="16" spans="1:17" x14ac:dyDescent="0.25">
      <c r="B16" s="1">
        <f t="shared" si="0"/>
        <v>30</v>
      </c>
      <c r="C16" s="5">
        <v>8.087158203125</v>
      </c>
      <c r="D16" s="22" t="s">
        <v>26</v>
      </c>
      <c r="E16" s="5">
        <v>8.85009765625</v>
      </c>
      <c r="F16" s="5">
        <v>5.18798828125</v>
      </c>
      <c r="G16" s="5">
        <v>14.95361328125</v>
      </c>
      <c r="H16" s="5">
        <v>7.32421875</v>
      </c>
      <c r="I16" s="5">
        <v>0.6103515625</v>
      </c>
      <c r="J16" s="5">
        <v>34.1796875</v>
      </c>
      <c r="K16" s="5">
        <v>20.44677734375</v>
      </c>
      <c r="N16" s="5">
        <f>AVERAGE(C16:M16)</f>
        <v>12.454986572265625</v>
      </c>
      <c r="O16" s="1">
        <f>COUNT(C16:M16)</f>
        <v>8</v>
      </c>
      <c r="P16" s="5">
        <f>(STDEV(C16:M16))/SQRT(O16)</f>
        <v>3.7644413725364814</v>
      </c>
      <c r="Q16" s="5">
        <f>CONFIDENCE(0.05,(STDEV(C16:M16)),O16)</f>
        <v>7.37816951208403</v>
      </c>
    </row>
    <row r="17" spans="1:17" x14ac:dyDescent="0.25">
      <c r="B17" s="1">
        <f t="shared" si="0"/>
        <v>45</v>
      </c>
      <c r="C17" s="5">
        <v>16.78466796875</v>
      </c>
      <c r="D17" s="22" t="s">
        <v>26</v>
      </c>
      <c r="E17" s="5">
        <v>15.56396484375</v>
      </c>
      <c r="F17" s="5">
        <v>11.29150390625</v>
      </c>
      <c r="G17" s="5">
        <v>19.83642578125</v>
      </c>
      <c r="H17" s="5">
        <v>18.00537109375</v>
      </c>
      <c r="I17" s="5">
        <v>3.35693359375</v>
      </c>
      <c r="J17" s="5">
        <v>54.3212890625</v>
      </c>
      <c r="K17" s="5">
        <v>27.4658203125</v>
      </c>
      <c r="N17" s="5">
        <f>AVERAGE(C17:M17)</f>
        <v>20.8282470703125</v>
      </c>
      <c r="O17" s="1">
        <f>COUNT(C17:M17)</f>
        <v>8</v>
      </c>
      <c r="P17" s="5">
        <f>(STDEV(C17:M17))/SQRT(O17)</f>
        <v>5.3703103175325912</v>
      </c>
      <c r="Q17" s="5">
        <f>CONFIDENCE(0.05,(STDEV(C17:M17)),O17)</f>
        <v>10.525614808167738</v>
      </c>
    </row>
    <row r="18" spans="1:17" x14ac:dyDescent="0.25">
      <c r="B18" s="1">
        <f t="shared" si="0"/>
        <v>60</v>
      </c>
      <c r="C18" s="5">
        <v>23.345947265625</v>
      </c>
      <c r="D18" s="22" t="s">
        <v>26</v>
      </c>
      <c r="E18" s="5">
        <v>26.2451171875</v>
      </c>
      <c r="F18" s="5">
        <v>14.0380859375</v>
      </c>
      <c r="G18" s="5">
        <v>34.1796875</v>
      </c>
      <c r="H18" s="5">
        <v>20.44677734375</v>
      </c>
      <c r="I18" s="5">
        <v>10.07080078125</v>
      </c>
      <c r="J18" s="5">
        <v>74.76806640625</v>
      </c>
      <c r="K18" s="5">
        <v>39.0625</v>
      </c>
      <c r="N18" s="5">
        <f>AVERAGE(C18:M18)</f>
        <v>30.269622802734375</v>
      </c>
      <c r="O18" s="1">
        <f>COUNT(C18:M18)</f>
        <v>8</v>
      </c>
      <c r="P18" s="5">
        <f>(STDEV(C18:M18))/SQRT(O18)</f>
        <v>7.2021725390956952</v>
      </c>
      <c r="Q18" s="5">
        <f>CONFIDENCE(0.05,(STDEV(C18:M18)),O18)</f>
        <v>14.115998787070954</v>
      </c>
    </row>
    <row r="19" spans="1:17" x14ac:dyDescent="0.25">
      <c r="B19" s="1">
        <f t="shared" si="0"/>
        <v>75</v>
      </c>
      <c r="C19" s="5">
        <v>28.99169921875</v>
      </c>
      <c r="D19" s="22" t="s">
        <v>26</v>
      </c>
      <c r="E19" s="5">
        <v>35.70556640625</v>
      </c>
      <c r="F19" s="5">
        <v>24.4140625</v>
      </c>
      <c r="G19" s="5">
        <v>39.0625</v>
      </c>
      <c r="H19" s="5">
        <v>26.85546875</v>
      </c>
      <c r="I19" s="5">
        <v>15.869140625</v>
      </c>
      <c r="J19" s="5">
        <v>94.6044921875</v>
      </c>
      <c r="K19" s="5">
        <v>55.5419921875</v>
      </c>
      <c r="N19" s="5">
        <f>AVERAGE(C19:M19)</f>
        <v>40.130615234375</v>
      </c>
      <c r="O19" s="1">
        <f>COUNT(C19:M19)</f>
        <v>8</v>
      </c>
      <c r="P19" s="5">
        <f>(STDEV(C19:M19))/SQRT(O19)</f>
        <v>8.8252578689957595</v>
      </c>
      <c r="Q19" s="5">
        <f>CONFIDENCE(0.05,(STDEV(C19:M19)),O19)</f>
        <v>17.297187577510392</v>
      </c>
    </row>
    <row r="22" spans="1:17" x14ac:dyDescent="0.25">
      <c r="A22" s="1" t="s">
        <v>2</v>
      </c>
      <c r="B22" s="1" t="s">
        <v>61</v>
      </c>
      <c r="C22" s="1" t="s">
        <v>50</v>
      </c>
      <c r="D22" s="1" t="s">
        <v>50</v>
      </c>
      <c r="E22" s="1" t="s">
        <v>50</v>
      </c>
      <c r="F22" s="1" t="s">
        <v>50</v>
      </c>
      <c r="G22" s="1" t="s">
        <v>50</v>
      </c>
      <c r="H22" s="1" t="s">
        <v>50</v>
      </c>
      <c r="I22" s="1" t="s">
        <v>50</v>
      </c>
      <c r="J22" s="1" t="s">
        <v>50</v>
      </c>
      <c r="K22" s="1" t="s">
        <v>50</v>
      </c>
      <c r="N22" s="1" t="s">
        <v>54</v>
      </c>
      <c r="O22" s="1" t="s">
        <v>5</v>
      </c>
      <c r="P22" s="1" t="s">
        <v>6</v>
      </c>
      <c r="Q22" s="2" t="s">
        <v>7</v>
      </c>
    </row>
    <row r="23" spans="1:17" x14ac:dyDescent="0.25">
      <c r="B23" s="1">
        <v>-150</v>
      </c>
      <c r="C23" s="5">
        <v>-45.47119140625</v>
      </c>
      <c r="D23" s="22">
        <v>-179.13818359375</v>
      </c>
      <c r="E23" s="5">
        <v>-45.623779296875</v>
      </c>
      <c r="F23" s="5">
        <v>-25.32958984375</v>
      </c>
      <c r="G23" s="5">
        <v>-151.3671875</v>
      </c>
      <c r="H23" s="5">
        <v>-126.64794921875</v>
      </c>
      <c r="I23" s="5">
        <v>-39.0625</v>
      </c>
      <c r="J23" s="5">
        <v>-166.6259765625</v>
      </c>
      <c r="K23" s="5">
        <v>-216.6748046875</v>
      </c>
      <c r="N23" s="5">
        <f>AVERAGE(C23:M23)</f>
        <v>-110.66012912326389</v>
      </c>
      <c r="O23" s="1">
        <f>COUNT(C23:M23)</f>
        <v>9</v>
      </c>
      <c r="P23" s="5">
        <f>(STDEV(C23:M23))/SQRT(O23)</f>
        <v>24.112022209123722</v>
      </c>
      <c r="Q23" s="5">
        <f>CONFIDENCE(0.05,(STDEV(C23:M23)),O23)</f>
        <v>47.258695124312396</v>
      </c>
    </row>
    <row r="24" spans="1:17" x14ac:dyDescent="0.25">
      <c r="B24" s="1">
        <f>B23+15</f>
        <v>-135</v>
      </c>
      <c r="C24" s="5">
        <v>-42.41943359375</v>
      </c>
      <c r="D24" s="22">
        <v>-160.5224609375</v>
      </c>
      <c r="E24" s="5">
        <v>-41.656494140625</v>
      </c>
      <c r="F24" s="5">
        <v>-17.7001953125</v>
      </c>
      <c r="G24" s="5">
        <v>-117.1875</v>
      </c>
      <c r="H24" s="5">
        <v>-92.46826171875</v>
      </c>
      <c r="I24" s="5">
        <v>-30.517578125</v>
      </c>
      <c r="J24" s="5">
        <v>-150.45166015625</v>
      </c>
      <c r="K24" s="5">
        <v>-167.236328125</v>
      </c>
      <c r="N24" s="5">
        <f>AVERAGE(C24:M24)</f>
        <v>-91.128879123263886</v>
      </c>
      <c r="O24" s="1">
        <f>COUNT(C24:M24)</f>
        <v>9</v>
      </c>
      <c r="P24" s="5">
        <f>(STDEV(C24:M24))/SQRT(O24)</f>
        <v>19.962979411320315</v>
      </c>
      <c r="Q24" s="5">
        <f>CONFIDENCE(0.05,(STDEV(C24:M24)),O24)</f>
        <v>39.126720670302419</v>
      </c>
    </row>
    <row r="25" spans="1:17" x14ac:dyDescent="0.25">
      <c r="B25" s="1">
        <f t="shared" ref="B25:B38" si="1">B24+15</f>
        <v>-120</v>
      </c>
      <c r="C25" s="5">
        <v>-38.299560546875</v>
      </c>
      <c r="D25" s="22">
        <v>-130.615234375</v>
      </c>
      <c r="E25" s="5">
        <v>-34.7900390625</v>
      </c>
      <c r="F25" s="5">
        <v>-16.4794921875</v>
      </c>
      <c r="G25" s="5">
        <v>-100.40283203125</v>
      </c>
      <c r="H25" s="5">
        <v>-75.37841796875</v>
      </c>
      <c r="I25" s="5">
        <v>-25.93994140625</v>
      </c>
      <c r="J25" s="5">
        <v>-132.75146484375</v>
      </c>
      <c r="K25" s="5">
        <v>-139.16015625</v>
      </c>
      <c r="N25" s="5">
        <f>AVERAGE(C25:M25)</f>
        <v>-77.090793185763886</v>
      </c>
      <c r="O25" s="1">
        <f>COUNT(C25:M25)</f>
        <v>9</v>
      </c>
      <c r="P25" s="5">
        <f>(STDEV(C25:M25))/SQRT(O25)</f>
        <v>16.644242566779226</v>
      </c>
      <c r="Q25" s="5">
        <f>CONFIDENCE(0.05,(STDEV(C25:M25)),O25)</f>
        <v>32.62211598083578</v>
      </c>
    </row>
    <row r="26" spans="1:17" x14ac:dyDescent="0.25">
      <c r="B26" s="1">
        <f t="shared" si="1"/>
        <v>-105</v>
      </c>
      <c r="C26" s="5">
        <v>-30.82275390625</v>
      </c>
      <c r="D26" s="22">
        <v>-111.38916015625</v>
      </c>
      <c r="E26" s="5">
        <v>-31.890869140625</v>
      </c>
      <c r="F26" s="5">
        <v>-11.29150390625</v>
      </c>
      <c r="G26" s="5">
        <v>-83.0078125</v>
      </c>
      <c r="H26" s="5">
        <v>-53.7109375</v>
      </c>
      <c r="I26" s="5">
        <v>-24.4140625</v>
      </c>
      <c r="J26" s="5">
        <v>-115.3564453125</v>
      </c>
      <c r="K26" s="5">
        <v>-119.0185546875</v>
      </c>
      <c r="N26" s="5">
        <f>AVERAGE(C26:M26)</f>
        <v>-64.544677734375</v>
      </c>
      <c r="O26" s="1">
        <f>COUNT(C26:M26)</f>
        <v>9</v>
      </c>
      <c r="P26" s="5">
        <f>(STDEV(C26:M26))/SQRT(O26)</f>
        <v>14.362232477508295</v>
      </c>
      <c r="Q26" s="5">
        <f>CONFIDENCE(0.05,(STDEV(C26:M26)),O26)</f>
        <v>28.149458393507722</v>
      </c>
    </row>
    <row r="27" spans="1:17" x14ac:dyDescent="0.25">
      <c r="B27" s="1">
        <f t="shared" si="1"/>
        <v>-90</v>
      </c>
      <c r="C27" s="5">
        <v>-25.32958984375</v>
      </c>
      <c r="D27" s="22">
        <v>-92.1630859375</v>
      </c>
      <c r="E27" s="5">
        <v>-26.397705078125</v>
      </c>
      <c r="F27" s="5">
        <v>-12.8173828125</v>
      </c>
      <c r="G27" s="5">
        <v>-57.67822265625</v>
      </c>
      <c r="H27" s="5">
        <v>-42.724609375</v>
      </c>
      <c r="I27" s="5">
        <v>-16.78466796875</v>
      </c>
      <c r="J27" s="5">
        <v>-100.09765625</v>
      </c>
      <c r="K27" s="5">
        <v>-94.6044921875</v>
      </c>
      <c r="N27" s="5">
        <f>AVERAGE(C27:M27)</f>
        <v>-52.066379123263886</v>
      </c>
      <c r="O27" s="1">
        <f>COUNT(C27:M27)</f>
        <v>9</v>
      </c>
      <c r="P27" s="5">
        <f>(STDEV(C27:M27))/SQRT(O27)</f>
        <v>11.786304183665292</v>
      </c>
      <c r="Q27" s="5">
        <f>CONFIDENCE(0.05,(STDEV(C27:M27)),O27)</f>
        <v>23.10073171081773</v>
      </c>
    </row>
    <row r="28" spans="1:17" x14ac:dyDescent="0.25">
      <c r="B28" s="1">
        <f t="shared" si="1"/>
        <v>-75</v>
      </c>
      <c r="C28" s="5">
        <v>-19.53125</v>
      </c>
      <c r="D28" s="22">
        <v>-74.462890625</v>
      </c>
      <c r="E28" s="5">
        <v>-24.261474609375</v>
      </c>
      <c r="F28" s="5">
        <v>-10.68115234375</v>
      </c>
      <c r="G28" s="5">
        <v>-41.50390625</v>
      </c>
      <c r="H28" s="5">
        <v>-32.04345703125</v>
      </c>
      <c r="I28" s="5">
        <v>-17.08984375</v>
      </c>
      <c r="J28" s="5">
        <v>-83.31298828125</v>
      </c>
      <c r="K28" s="5">
        <v>-70.1904296875</v>
      </c>
      <c r="N28" s="5">
        <f>AVERAGE(C28:M28)</f>
        <v>-41.453043619791664</v>
      </c>
      <c r="O28" s="1">
        <f>COUNT(C28:M28)</f>
        <v>9</v>
      </c>
      <c r="P28" s="5">
        <f>(STDEV(C28:M28))/SQRT(O28)</f>
        <v>9.1839799472105756</v>
      </c>
      <c r="Q28" s="5">
        <f>CONFIDENCE(0.05,(STDEV(C28:M28)),O28)</f>
        <v>18.00026993127079</v>
      </c>
    </row>
    <row r="29" spans="1:17" x14ac:dyDescent="0.25">
      <c r="B29" s="1">
        <f t="shared" si="1"/>
        <v>-60</v>
      </c>
      <c r="C29" s="5">
        <v>-15.56396484375</v>
      </c>
      <c r="D29" s="22">
        <v>-52.18505859375</v>
      </c>
      <c r="E29" s="5">
        <v>-18.463134765625</v>
      </c>
      <c r="F29" s="5">
        <v>-9.765625</v>
      </c>
      <c r="G29" s="5">
        <v>-36.0107421875</v>
      </c>
      <c r="H29" s="5">
        <v>-25.0244140625</v>
      </c>
      <c r="I29" s="5">
        <v>-8.85009765625</v>
      </c>
      <c r="J29" s="5">
        <v>-65.3076171875</v>
      </c>
      <c r="K29" s="5">
        <v>-53.7109375</v>
      </c>
      <c r="N29" s="5">
        <f>AVERAGE(C29:M29)</f>
        <v>-31.653510199652779</v>
      </c>
      <c r="O29" s="1">
        <f>COUNT(C29:M29)</f>
        <v>9</v>
      </c>
      <c r="P29" s="5">
        <f>(STDEV(C29:M29))/SQRT(O29)</f>
        <v>7.007474677777922</v>
      </c>
      <c r="Q29" s="5">
        <f>CONFIDENCE(0.05,(STDEV(C29:M29)),O29)</f>
        <v>13.734397991021144</v>
      </c>
    </row>
    <row r="30" spans="1:17" x14ac:dyDescent="0.25">
      <c r="B30" s="1">
        <f t="shared" si="1"/>
        <v>-45</v>
      </c>
      <c r="C30" s="5">
        <v>-8.697509765625</v>
      </c>
      <c r="D30" s="22">
        <v>-29.296875</v>
      </c>
      <c r="E30" s="5">
        <v>-14.801025390625</v>
      </c>
      <c r="F30" s="5">
        <v>-4.2724609375</v>
      </c>
      <c r="G30" s="5">
        <v>-28.6865234375</v>
      </c>
      <c r="H30" s="5">
        <v>-14.95361328125</v>
      </c>
      <c r="I30" s="5">
        <v>-12.20703125</v>
      </c>
      <c r="J30" s="5">
        <v>-49.74365234375</v>
      </c>
      <c r="K30" s="5">
        <v>-42.1142578125</v>
      </c>
      <c r="N30" s="5">
        <f>AVERAGE(C30:M30)</f>
        <v>-22.752549913194443</v>
      </c>
      <c r="O30" s="1">
        <f>COUNT(C30:M30)</f>
        <v>9</v>
      </c>
      <c r="P30" s="5">
        <f>(STDEV(C30:M30))/SQRT(O30)</f>
        <v>5.2118342055750979</v>
      </c>
      <c r="Q30" s="5">
        <f>CONFIDENCE(0.05,(STDEV(C30:M30)),O30)</f>
        <v>10.215007336321113</v>
      </c>
    </row>
    <row r="31" spans="1:17" x14ac:dyDescent="0.25">
      <c r="B31" s="1">
        <f t="shared" si="1"/>
        <v>-30</v>
      </c>
      <c r="C31" s="5">
        <v>-6.866455078125</v>
      </c>
      <c r="D31" s="22">
        <v>-13.427734375</v>
      </c>
      <c r="E31" s="5">
        <v>-10.68115234375</v>
      </c>
      <c r="F31" s="5">
        <v>-1.52587890625</v>
      </c>
      <c r="G31" s="5">
        <v>-19.22607421875</v>
      </c>
      <c r="H31" s="5">
        <v>-7.32421875</v>
      </c>
      <c r="I31" s="5">
        <v>-8.23974609375</v>
      </c>
      <c r="J31" s="5">
        <v>-32.04345703125</v>
      </c>
      <c r="K31" s="5">
        <v>-29.60205078125</v>
      </c>
      <c r="N31" s="5">
        <f>AVERAGE(C31:M31)</f>
        <v>-14.326307508680555</v>
      </c>
      <c r="O31" s="1">
        <f>COUNT(C31:M31)</f>
        <v>9</v>
      </c>
      <c r="P31" s="5">
        <f>(STDEV(C31:M31))/SQRT(O31)</f>
        <v>3.5176615317375823</v>
      </c>
      <c r="Q31" s="5">
        <f>CONFIDENCE(0.05,(STDEV(C31:M31)),O31)</f>
        <v>6.8944899120076597</v>
      </c>
    </row>
    <row r="32" spans="1:17" x14ac:dyDescent="0.25">
      <c r="B32" s="1">
        <f t="shared" si="1"/>
        <v>-15</v>
      </c>
      <c r="C32" s="5">
        <v>-0.152587890625</v>
      </c>
      <c r="D32" s="22">
        <v>7.9345703125</v>
      </c>
      <c r="E32" s="5">
        <v>-5.4931640625</v>
      </c>
      <c r="F32" s="5">
        <v>-0.6103515625</v>
      </c>
      <c r="G32" s="5">
        <v>-7.32421875</v>
      </c>
      <c r="H32" s="5">
        <v>-3.35693359375</v>
      </c>
      <c r="I32" s="5">
        <v>-8.85009765625</v>
      </c>
      <c r="J32" s="5">
        <v>-15.869140625</v>
      </c>
      <c r="K32" s="5">
        <v>-16.78466796875</v>
      </c>
      <c r="N32" s="5">
        <f>AVERAGE(C32:M32)</f>
        <v>-5.6118435329861107</v>
      </c>
      <c r="O32" s="1">
        <f>COUNT(C32:M32)</f>
        <v>9</v>
      </c>
      <c r="P32" s="5">
        <f>(STDEV(C32:M32))/SQRT(O32)</f>
        <v>2.6004409187577244</v>
      </c>
      <c r="Q32" s="5">
        <f>CONFIDENCE(0.05,(STDEV(C32:M32)),O32)</f>
        <v>5.0967705446893872</v>
      </c>
    </row>
    <row r="33" spans="1:17" x14ac:dyDescent="0.25">
      <c r="B33" s="1">
        <f t="shared" si="1"/>
        <v>0</v>
      </c>
      <c r="C33" s="5">
        <v>2.74658203125</v>
      </c>
      <c r="D33" s="22" t="s">
        <v>26</v>
      </c>
      <c r="E33" s="5">
        <v>-1.373291015625</v>
      </c>
      <c r="F33" s="5">
        <v>3.0517578125</v>
      </c>
      <c r="G33" s="5">
        <v>-0.91552734375</v>
      </c>
      <c r="H33" s="5">
        <v>0.6103515625</v>
      </c>
      <c r="I33" s="5">
        <v>-3.35693359375</v>
      </c>
      <c r="J33" s="5">
        <v>1.52587890625</v>
      </c>
      <c r="K33" s="5">
        <v>-3.662109375</v>
      </c>
      <c r="N33" s="5">
        <f>AVERAGE(C33:M33)</f>
        <v>-0.171661376953125</v>
      </c>
      <c r="O33" s="1">
        <f>COUNT(C33:M33)</f>
        <v>8</v>
      </c>
      <c r="P33" s="5">
        <f>(STDEV(C33:M33))/SQRT(O33)</f>
        <v>0.91345302285853325</v>
      </c>
      <c r="Q33" s="5">
        <f>CONFIDENCE(0.05,(STDEV(C33:M33)),O33)</f>
        <v>1.7903350263719675</v>
      </c>
    </row>
    <row r="34" spans="1:17" x14ac:dyDescent="0.25">
      <c r="B34" s="1">
        <f t="shared" si="1"/>
        <v>15</v>
      </c>
      <c r="C34" s="5">
        <v>5.950927734375</v>
      </c>
      <c r="D34" s="22" t="s">
        <v>26</v>
      </c>
      <c r="E34" s="5">
        <v>3.814697265625</v>
      </c>
      <c r="F34" s="5">
        <v>3.96728515625</v>
      </c>
      <c r="G34" s="5">
        <v>3.662109375</v>
      </c>
      <c r="H34" s="5">
        <v>-0.6103515625</v>
      </c>
      <c r="I34" s="5">
        <v>-3.662109375</v>
      </c>
      <c r="J34" s="5">
        <v>18.9208984375</v>
      </c>
      <c r="K34" s="5">
        <v>6.7138671875</v>
      </c>
      <c r="N34" s="5">
        <f>AVERAGE(C34:M34)</f>
        <v>4.84466552734375</v>
      </c>
      <c r="O34" s="1">
        <f>COUNT(C34:M34)</f>
        <v>8</v>
      </c>
      <c r="P34" s="5">
        <f>(STDEV(C34:M34))/SQRT(O34)</f>
        <v>2.346005589053787</v>
      </c>
      <c r="Q34" s="5">
        <f>CONFIDENCE(0.05,(STDEV(C34:M34)),O34)</f>
        <v>4.5980864620750959</v>
      </c>
    </row>
    <row r="35" spans="1:17" x14ac:dyDescent="0.25">
      <c r="B35" s="1">
        <f t="shared" si="1"/>
        <v>30</v>
      </c>
      <c r="C35" s="5">
        <v>12.359619140625</v>
      </c>
      <c r="D35" s="22" t="s">
        <v>26</v>
      </c>
      <c r="E35" s="5">
        <v>8.85009765625</v>
      </c>
      <c r="F35" s="5">
        <v>10.3759765625</v>
      </c>
      <c r="G35" s="5">
        <v>11.29150390625</v>
      </c>
      <c r="H35" s="5">
        <v>8.85009765625</v>
      </c>
      <c r="I35" s="5">
        <v>4.57763671875</v>
      </c>
      <c r="J35" s="5">
        <v>37.2314453125</v>
      </c>
      <c r="K35" s="5">
        <v>17.7001953125</v>
      </c>
      <c r="N35" s="5">
        <f>AVERAGE(C35:M35)</f>
        <v>13.904571533203125</v>
      </c>
      <c r="O35" s="1">
        <f>COUNT(C35:M35)</f>
        <v>8</v>
      </c>
      <c r="P35" s="5">
        <f>(STDEV(C35:M35))/SQRT(O35)</f>
        <v>3.581457475549553</v>
      </c>
      <c r="Q35" s="5">
        <f>CONFIDENCE(0.05,(STDEV(C35:M35)),O35)</f>
        <v>7.0195276642388631</v>
      </c>
    </row>
    <row r="36" spans="1:17" x14ac:dyDescent="0.25">
      <c r="B36" s="1">
        <f t="shared" si="1"/>
        <v>45</v>
      </c>
      <c r="C36" s="5">
        <v>18.00537109375</v>
      </c>
      <c r="D36" s="22" t="s">
        <v>26</v>
      </c>
      <c r="E36" s="5">
        <v>16.4794921875</v>
      </c>
      <c r="F36" s="5">
        <v>12.20703125</v>
      </c>
      <c r="G36" s="5">
        <v>18.310546875</v>
      </c>
      <c r="H36" s="5">
        <v>12.51220703125</v>
      </c>
      <c r="I36" s="5">
        <v>0.6103515625</v>
      </c>
      <c r="J36" s="5">
        <v>54.62646484375</v>
      </c>
      <c r="K36" s="5">
        <v>32.3486328125</v>
      </c>
      <c r="N36" s="5">
        <f>AVERAGE(C36:M36)</f>
        <v>20.63751220703125</v>
      </c>
      <c r="O36" s="1">
        <f>COUNT(C36:M36)</f>
        <v>8</v>
      </c>
      <c r="P36" s="5">
        <f>(STDEV(C36:M36))/SQRT(O36)</f>
        <v>5.7635121810229162</v>
      </c>
      <c r="Q36" s="5">
        <f>CONFIDENCE(0.05,(STDEV(C36:M36)),O36)</f>
        <v>11.296276299262809</v>
      </c>
    </row>
    <row r="37" spans="1:17" x14ac:dyDescent="0.25">
      <c r="B37" s="1">
        <f t="shared" si="1"/>
        <v>60</v>
      </c>
      <c r="C37" s="5">
        <v>26.092529296875</v>
      </c>
      <c r="D37" s="22" t="s">
        <v>26</v>
      </c>
      <c r="E37" s="5">
        <v>24.871826171875</v>
      </c>
      <c r="F37" s="5">
        <v>19.22607421875</v>
      </c>
      <c r="G37" s="5">
        <v>22.5830078125</v>
      </c>
      <c r="H37" s="5">
        <v>17.7001953125</v>
      </c>
      <c r="I37" s="5">
        <v>10.986328125</v>
      </c>
      <c r="J37" s="5">
        <v>73.8525390625</v>
      </c>
      <c r="K37" s="5">
        <v>48.52294921875</v>
      </c>
      <c r="N37" s="5">
        <f>AVERAGE(C37:M37)</f>
        <v>30.47943115234375</v>
      </c>
      <c r="O37" s="1">
        <f>COUNT(C37:M37)</f>
        <v>8</v>
      </c>
      <c r="P37" s="5">
        <f>(STDEV(C37:M37))/SQRT(O37)</f>
        <v>7.3067564789954567</v>
      </c>
      <c r="Q37" s="5">
        <f>CONFIDENCE(0.05,(STDEV(C37:M37)),O37)</f>
        <v>14.320979542635788</v>
      </c>
    </row>
    <row r="38" spans="1:17" x14ac:dyDescent="0.25">
      <c r="B38" s="1">
        <f t="shared" si="1"/>
        <v>75</v>
      </c>
      <c r="C38" s="5">
        <v>32.3486328125</v>
      </c>
      <c r="D38" s="22" t="s">
        <v>26</v>
      </c>
      <c r="E38" s="5">
        <v>33.721923828125</v>
      </c>
      <c r="F38" s="5">
        <v>30.517578125</v>
      </c>
      <c r="G38" s="5">
        <v>32.958984375</v>
      </c>
      <c r="H38" s="5">
        <v>22.88818359375</v>
      </c>
      <c r="I38" s="5">
        <v>10.68115234375</v>
      </c>
      <c r="J38" s="5">
        <v>93.3837890625</v>
      </c>
      <c r="K38" s="5">
        <v>69.27490234375</v>
      </c>
      <c r="N38" s="5">
        <f>AVERAGE(C38:M38)</f>
        <v>40.721893310546875</v>
      </c>
      <c r="O38" s="1">
        <f>COUNT(C38:M38)</f>
        <v>8</v>
      </c>
      <c r="P38" s="5">
        <f>(STDEV(C38:M38))/SQRT(O38)</f>
        <v>9.5361518676555708</v>
      </c>
      <c r="Q38" s="5">
        <f>CONFIDENCE(0.05,(STDEV(C38:M38)),O38)</f>
        <v>18.690514211709285</v>
      </c>
    </row>
    <row r="39" spans="1:17" ht="15.75" thickBot="1" x14ac:dyDescent="0.3"/>
    <row r="40" spans="1:17" x14ac:dyDescent="0.25">
      <c r="A40" s="1" t="s">
        <v>14</v>
      </c>
      <c r="B40" s="7" t="s">
        <v>61</v>
      </c>
      <c r="C40" s="23" t="s">
        <v>50</v>
      </c>
      <c r="D40" s="23" t="s">
        <v>50</v>
      </c>
      <c r="E40" s="23" t="s">
        <v>50</v>
      </c>
      <c r="F40" s="23" t="s">
        <v>50</v>
      </c>
      <c r="G40" s="23" t="s">
        <v>50</v>
      </c>
      <c r="H40" s="23" t="s">
        <v>50</v>
      </c>
      <c r="I40" s="23" t="s">
        <v>50</v>
      </c>
      <c r="J40" s="23" t="s">
        <v>50</v>
      </c>
      <c r="K40" s="23" t="s">
        <v>50</v>
      </c>
      <c r="L40" s="23"/>
      <c r="M40" s="23"/>
      <c r="N40" s="23" t="s">
        <v>54</v>
      </c>
      <c r="O40" s="23" t="s">
        <v>5</v>
      </c>
      <c r="P40" s="23" t="s">
        <v>6</v>
      </c>
      <c r="Q40" s="24" t="s">
        <v>7</v>
      </c>
    </row>
    <row r="41" spans="1:17" x14ac:dyDescent="0.25">
      <c r="A41" s="1" t="s">
        <v>0</v>
      </c>
      <c r="B41" s="10">
        <v>-150</v>
      </c>
      <c r="C41" s="25">
        <f t="shared" ref="C41:K41" si="2">C23-C4</f>
        <v>-11.138916015625</v>
      </c>
      <c r="D41" s="25">
        <f t="shared" si="2"/>
        <v>-29.60205078125</v>
      </c>
      <c r="E41" s="25">
        <f t="shared" si="2"/>
        <v>-8.392333984375</v>
      </c>
      <c r="F41" s="25">
        <f t="shared" si="2"/>
        <v>7.62939453125</v>
      </c>
      <c r="G41" s="25">
        <f t="shared" si="2"/>
        <v>-8.23974609375</v>
      </c>
      <c r="H41" s="25">
        <f t="shared" si="2"/>
        <v>3.0517578125</v>
      </c>
      <c r="I41" s="25">
        <f t="shared" si="2"/>
        <v>0.6103515625</v>
      </c>
      <c r="J41" s="25">
        <f t="shared" si="2"/>
        <v>6.40869140625</v>
      </c>
      <c r="K41" s="25">
        <f t="shared" si="2"/>
        <v>-10.68115234375</v>
      </c>
      <c r="L41" s="25"/>
      <c r="M41" s="25"/>
      <c r="N41" s="25">
        <f>AVERAGE(C41:M41)</f>
        <v>-5.594889322916667</v>
      </c>
      <c r="O41" s="26">
        <f>COUNT(C41:M41)</f>
        <v>9</v>
      </c>
      <c r="P41" s="25">
        <f>(STDEV(C41:M41))/SQRT(O41)</f>
        <v>3.8729980915823532</v>
      </c>
      <c r="Q41" s="27">
        <f>CONFIDENCE(0.05,(STDEV(C41:M41)),O41)</f>
        <v>7.5909367716937721</v>
      </c>
    </row>
    <row r="42" spans="1:17" x14ac:dyDescent="0.25">
      <c r="B42" s="10">
        <f>B41+15</f>
        <v>-135</v>
      </c>
      <c r="C42" s="25">
        <f t="shared" ref="C42:K56" si="3">C24-C5</f>
        <v>-9.46044921875</v>
      </c>
      <c r="D42" s="25">
        <f t="shared" si="3"/>
        <v>-19.53125</v>
      </c>
      <c r="E42" s="25">
        <f t="shared" si="3"/>
        <v>-10.833740234375</v>
      </c>
      <c r="F42" s="25">
        <f t="shared" si="3"/>
        <v>8.85009765625</v>
      </c>
      <c r="G42" s="25">
        <f t="shared" si="3"/>
        <v>14.34326171875</v>
      </c>
      <c r="H42" s="25">
        <f t="shared" si="3"/>
        <v>12.8173828125</v>
      </c>
      <c r="I42" s="25">
        <f t="shared" si="3"/>
        <v>-3.35693359375</v>
      </c>
      <c r="J42" s="25">
        <f t="shared" si="3"/>
        <v>5.79833984375</v>
      </c>
      <c r="K42" s="25">
        <f t="shared" si="3"/>
        <v>-3.35693359375</v>
      </c>
      <c r="L42" s="25"/>
      <c r="M42" s="25"/>
      <c r="N42" s="25">
        <f>AVERAGE(C42:M42)</f>
        <v>-0.52558051215277779</v>
      </c>
      <c r="O42" s="26">
        <f>COUNT(C42:M42)</f>
        <v>9</v>
      </c>
      <c r="P42" s="25">
        <f>(STDEV(C42:M42))/SQRT(O42)</f>
        <v>3.8914990653513217</v>
      </c>
      <c r="Q42" s="27">
        <f>CONFIDENCE(0.05,(STDEV(C42:M42)),O42)</f>
        <v>7.6271980139598714</v>
      </c>
    </row>
    <row r="43" spans="1:17" x14ac:dyDescent="0.25">
      <c r="B43" s="10">
        <f t="shared" ref="B43:B56" si="4">B42+15</f>
        <v>-120</v>
      </c>
      <c r="C43" s="25">
        <f t="shared" si="3"/>
        <v>-9.613037109375</v>
      </c>
      <c r="D43" s="25">
        <f t="shared" si="3"/>
        <v>-12.8173828125</v>
      </c>
      <c r="E43" s="25">
        <f t="shared" si="3"/>
        <v>-4.2724609375</v>
      </c>
      <c r="F43" s="25">
        <f t="shared" si="3"/>
        <v>4.2724609375</v>
      </c>
      <c r="G43" s="25">
        <f t="shared" si="3"/>
        <v>1.8310546875</v>
      </c>
      <c r="H43" s="25">
        <f t="shared" si="3"/>
        <v>2.74658203125</v>
      </c>
      <c r="I43" s="25">
        <f t="shared" si="3"/>
        <v>-4.2724609375</v>
      </c>
      <c r="J43" s="25">
        <f t="shared" si="3"/>
        <v>3.96728515625</v>
      </c>
      <c r="K43" s="25">
        <f t="shared" si="3"/>
        <v>-13.427734375</v>
      </c>
      <c r="L43" s="25"/>
      <c r="M43" s="25"/>
      <c r="N43" s="25">
        <f>AVERAGE(C43:M43)</f>
        <v>-3.509521484375</v>
      </c>
      <c r="O43" s="26">
        <f>COUNT(C43:M43)</f>
        <v>9</v>
      </c>
      <c r="P43" s="25">
        <f>(STDEV(C43:M43))/SQRT(O43)</f>
        <v>2.3791535570325721</v>
      </c>
      <c r="Q43" s="27">
        <f>CONFIDENCE(0.05,(STDEV(C43:M43)),O43)</f>
        <v>4.6630552854742016</v>
      </c>
    </row>
    <row r="44" spans="1:17" x14ac:dyDescent="0.25">
      <c r="B44" s="10">
        <f t="shared" si="4"/>
        <v>-105</v>
      </c>
      <c r="C44" s="25">
        <f t="shared" si="3"/>
        <v>-8.85009765625</v>
      </c>
      <c r="D44" s="25">
        <f t="shared" si="3"/>
        <v>-13.73291015625</v>
      </c>
      <c r="E44" s="25">
        <f t="shared" si="3"/>
        <v>-8.392333984375</v>
      </c>
      <c r="F44" s="25">
        <f t="shared" si="3"/>
        <v>9.1552734375</v>
      </c>
      <c r="G44" s="25">
        <f t="shared" si="3"/>
        <v>8.544921875</v>
      </c>
      <c r="H44" s="25">
        <f t="shared" si="3"/>
        <v>7.32421875</v>
      </c>
      <c r="I44" s="25">
        <f t="shared" si="3"/>
        <v>-2.13623046875</v>
      </c>
      <c r="J44" s="25">
        <f t="shared" si="3"/>
        <v>4.2724609375</v>
      </c>
      <c r="K44" s="25">
        <f t="shared" si="3"/>
        <v>-19.22607421875</v>
      </c>
      <c r="L44" s="25"/>
      <c r="M44" s="25"/>
      <c r="N44" s="25">
        <f>AVERAGE(C44:M44)</f>
        <v>-2.5600857204861112</v>
      </c>
      <c r="O44" s="26">
        <f>COUNT(C44:M44)</f>
        <v>9</v>
      </c>
      <c r="P44" s="25">
        <f>(STDEV(C44:M44))/SQRT(O44)</f>
        <v>3.4986112410061696</v>
      </c>
      <c r="Q44" s="27">
        <f>CONFIDENCE(0.05,(STDEV(C44:M44)),O44)</f>
        <v>6.8571520282790743</v>
      </c>
    </row>
    <row r="45" spans="1:17" x14ac:dyDescent="0.25">
      <c r="B45" s="10">
        <f t="shared" si="4"/>
        <v>-90</v>
      </c>
      <c r="C45" s="25">
        <f t="shared" si="3"/>
        <v>-7.01904296875</v>
      </c>
      <c r="D45" s="25">
        <f t="shared" si="3"/>
        <v>-14.95361328125</v>
      </c>
      <c r="E45" s="25">
        <f t="shared" si="3"/>
        <v>-5.645751953125</v>
      </c>
      <c r="F45" s="25">
        <f t="shared" si="3"/>
        <v>-0.6103515625</v>
      </c>
      <c r="G45" s="25">
        <f t="shared" si="3"/>
        <v>1.220703125</v>
      </c>
      <c r="H45" s="25">
        <f t="shared" si="3"/>
        <v>0.6103515625</v>
      </c>
      <c r="I45" s="25">
        <f t="shared" si="3"/>
        <v>2.74658203125</v>
      </c>
      <c r="J45" s="25">
        <f t="shared" si="3"/>
        <v>2.13623046875</v>
      </c>
      <c r="K45" s="25">
        <f t="shared" si="3"/>
        <v>-15.56396484375</v>
      </c>
      <c r="L45" s="25"/>
      <c r="M45" s="25"/>
      <c r="N45" s="25">
        <f>AVERAGE(C45:M45)</f>
        <v>-4.119873046875</v>
      </c>
      <c r="O45" s="26">
        <f>COUNT(C45:M45)</f>
        <v>9</v>
      </c>
      <c r="P45" s="25">
        <f>(STDEV(C45:M45))/SQRT(O45)</f>
        <v>2.3821419326469919</v>
      </c>
      <c r="Q45" s="27">
        <f>CONFIDENCE(0.05,(STDEV(C45:M45)),O45)</f>
        <v>4.668912394050742</v>
      </c>
    </row>
    <row r="46" spans="1:17" x14ac:dyDescent="0.25">
      <c r="B46" s="10">
        <f t="shared" si="4"/>
        <v>-75</v>
      </c>
      <c r="C46" s="25">
        <f t="shared" si="3"/>
        <v>-4.57763671875</v>
      </c>
      <c r="D46" s="25">
        <f t="shared" si="3"/>
        <v>-10.986328125</v>
      </c>
      <c r="E46" s="25">
        <f t="shared" si="3"/>
        <v>-6.866455078125</v>
      </c>
      <c r="F46" s="25">
        <f t="shared" si="3"/>
        <v>3.0517578125</v>
      </c>
      <c r="G46" s="25">
        <f t="shared" si="3"/>
        <v>7.32421875</v>
      </c>
      <c r="H46" s="25">
        <f t="shared" si="3"/>
        <v>0</v>
      </c>
      <c r="I46" s="25">
        <f t="shared" si="3"/>
        <v>2.44140625</v>
      </c>
      <c r="J46" s="25">
        <f t="shared" si="3"/>
        <v>0.6103515625</v>
      </c>
      <c r="K46" s="25">
        <f t="shared" si="3"/>
        <v>-9.1552734375</v>
      </c>
      <c r="L46" s="25"/>
      <c r="M46" s="25"/>
      <c r="N46" s="25">
        <f>AVERAGE(C46:M46)</f>
        <v>-2.0175509982638888</v>
      </c>
      <c r="O46" s="26">
        <f>COUNT(C46:M46)</f>
        <v>9</v>
      </c>
      <c r="P46" s="25">
        <f>(STDEV(C46:M46))/SQRT(O46)</f>
        <v>2.0591165579035584</v>
      </c>
      <c r="Q46" s="27">
        <f>CONFIDENCE(0.05,(STDEV(C46:M46)),O46)</f>
        <v>4.0357942934610582</v>
      </c>
    </row>
    <row r="47" spans="1:17" x14ac:dyDescent="0.25">
      <c r="B47" s="10">
        <f t="shared" si="4"/>
        <v>-60</v>
      </c>
      <c r="C47" s="25">
        <f t="shared" si="3"/>
        <v>-4.119873046875</v>
      </c>
      <c r="D47" s="25">
        <f t="shared" si="3"/>
        <v>-5.79833984375</v>
      </c>
      <c r="E47" s="25">
        <f t="shared" si="3"/>
        <v>-2.899169921875</v>
      </c>
      <c r="F47" s="25">
        <f t="shared" si="3"/>
        <v>0</v>
      </c>
      <c r="G47" s="25">
        <f t="shared" si="3"/>
        <v>-3.0517578125</v>
      </c>
      <c r="H47" s="25">
        <f t="shared" si="3"/>
        <v>-2.13623046875</v>
      </c>
      <c r="I47" s="25">
        <f t="shared" si="3"/>
        <v>1.8310546875</v>
      </c>
      <c r="J47" s="25">
        <f t="shared" si="3"/>
        <v>3.35693359375</v>
      </c>
      <c r="K47" s="25">
        <f t="shared" si="3"/>
        <v>-7.01904296875</v>
      </c>
      <c r="L47" s="25"/>
      <c r="M47" s="25"/>
      <c r="N47" s="25">
        <f>AVERAGE(C47:M47)</f>
        <v>-2.2040473090277777</v>
      </c>
      <c r="O47" s="26">
        <f>COUNT(C47:M47)</f>
        <v>9</v>
      </c>
      <c r="P47" s="25">
        <f>(STDEV(C47:M47))/SQRT(O47)</f>
        <v>1.1367857905466388</v>
      </c>
      <c r="Q47" s="27">
        <f>CONFIDENCE(0.05,(STDEV(C47:M47)),O47)</f>
        <v>2.2280592076083048</v>
      </c>
    </row>
    <row r="48" spans="1:17" x14ac:dyDescent="0.25">
      <c r="B48" s="10">
        <f t="shared" si="4"/>
        <v>-45</v>
      </c>
      <c r="C48" s="25">
        <f t="shared" si="3"/>
        <v>0.6103515625</v>
      </c>
      <c r="D48" s="25">
        <f t="shared" si="3"/>
        <v>0</v>
      </c>
      <c r="E48" s="25">
        <f t="shared" si="3"/>
        <v>-0.457763671875</v>
      </c>
      <c r="F48" s="25">
        <f t="shared" si="3"/>
        <v>2.74658203125</v>
      </c>
      <c r="G48" s="25">
        <f t="shared" si="3"/>
        <v>-2.13623046875</v>
      </c>
      <c r="H48" s="25">
        <f t="shared" si="3"/>
        <v>0.91552734375</v>
      </c>
      <c r="I48" s="25">
        <f t="shared" si="3"/>
        <v>-3.96728515625</v>
      </c>
      <c r="J48" s="25">
        <f t="shared" si="3"/>
        <v>1.8310546875</v>
      </c>
      <c r="K48" s="25">
        <f t="shared" si="3"/>
        <v>-10.3759765625</v>
      </c>
      <c r="L48" s="25"/>
      <c r="M48" s="25"/>
      <c r="N48" s="25">
        <f>AVERAGE(C48:M48)</f>
        <v>-1.2037489149305556</v>
      </c>
      <c r="O48" s="26">
        <f>COUNT(C48:M48)</f>
        <v>9</v>
      </c>
      <c r="P48" s="25">
        <f>(STDEV(C48:M48))/SQRT(O48)</f>
        <v>1.3293657622553616</v>
      </c>
      <c r="Q48" s="27">
        <f>CONFIDENCE(0.05,(STDEV(C48:M48)),O48)</f>
        <v>2.6055090163011441</v>
      </c>
    </row>
    <row r="49" spans="2:17" x14ac:dyDescent="0.25">
      <c r="B49" s="10">
        <f t="shared" si="4"/>
        <v>-30</v>
      </c>
      <c r="C49" s="25">
        <f t="shared" si="3"/>
        <v>-3.0517578125</v>
      </c>
      <c r="D49" s="25">
        <f t="shared" si="3"/>
        <v>-1.52587890625</v>
      </c>
      <c r="E49" s="25">
        <f t="shared" si="3"/>
        <v>0</v>
      </c>
      <c r="F49" s="25">
        <f t="shared" si="3"/>
        <v>1.220703125</v>
      </c>
      <c r="G49" s="25">
        <f t="shared" si="3"/>
        <v>-4.57763671875</v>
      </c>
      <c r="H49" s="25">
        <f t="shared" si="3"/>
        <v>4.2724609375</v>
      </c>
      <c r="I49" s="25">
        <f t="shared" si="3"/>
        <v>-2.74658203125</v>
      </c>
      <c r="J49" s="25">
        <f t="shared" si="3"/>
        <v>1.8310546875</v>
      </c>
      <c r="K49" s="25">
        <f t="shared" ref="K49:K56" si="5">K31-K12</f>
        <v>-7.32421875</v>
      </c>
      <c r="L49" s="25"/>
      <c r="M49" s="25"/>
      <c r="N49" s="25">
        <f>AVERAGE(C49:M49)</f>
        <v>-1.3224283854166667</v>
      </c>
      <c r="O49" s="26">
        <f>COUNT(C49:M49)</f>
        <v>9</v>
      </c>
      <c r="P49" s="25">
        <f>(STDEV(C49:M49))/SQRT(O49)</f>
        <v>1.1852193397757003</v>
      </c>
      <c r="Q49" s="27">
        <f>CONFIDENCE(0.05,(STDEV(C49:M49)),O49)</f>
        <v>2.3229872197407131</v>
      </c>
    </row>
    <row r="50" spans="2:17" x14ac:dyDescent="0.25">
      <c r="B50" s="10">
        <f t="shared" si="4"/>
        <v>-15</v>
      </c>
      <c r="C50" s="25">
        <f t="shared" si="3"/>
        <v>-1.52587890625</v>
      </c>
      <c r="D50" s="25">
        <f t="shared" si="3"/>
        <v>2.74658203125</v>
      </c>
      <c r="E50" s="25">
        <f t="shared" si="3"/>
        <v>-0.30517578125</v>
      </c>
      <c r="F50" s="25">
        <f t="shared" si="3"/>
        <v>-1.52587890625</v>
      </c>
      <c r="G50" s="25">
        <f t="shared" si="3"/>
        <v>0</v>
      </c>
      <c r="H50" s="25">
        <f t="shared" si="3"/>
        <v>2.13623046875</v>
      </c>
      <c r="I50" s="25">
        <f t="shared" si="3"/>
        <v>-5.4931640625</v>
      </c>
      <c r="J50" s="25">
        <f t="shared" ref="J50:J56" si="6">J32-J13</f>
        <v>0.6103515625</v>
      </c>
      <c r="K50" s="25">
        <f t="shared" si="5"/>
        <v>-8.85009765625</v>
      </c>
      <c r="L50" s="25"/>
      <c r="M50" s="25"/>
      <c r="N50" s="25">
        <f>AVERAGE(C50:M50)</f>
        <v>-1.3563368055555556</v>
      </c>
      <c r="O50" s="26">
        <f>COUNT(C50:M50)</f>
        <v>9</v>
      </c>
      <c r="P50" s="25">
        <f>(STDEV(C50:M50))/SQRT(O50)</f>
        <v>1.2313706331324217</v>
      </c>
      <c r="Q50" s="27">
        <f>CONFIDENCE(0.05,(STDEV(C50:M50)),O50)</f>
        <v>2.4134420925598299</v>
      </c>
    </row>
    <row r="51" spans="2:17" x14ac:dyDescent="0.25">
      <c r="B51" s="10">
        <f t="shared" si="4"/>
        <v>0</v>
      </c>
      <c r="C51" s="25">
        <f t="shared" si="3"/>
        <v>2.899169921875</v>
      </c>
      <c r="D51" s="25" t="s">
        <v>26</v>
      </c>
      <c r="E51" s="25">
        <f t="shared" si="3"/>
        <v>-0.152587890625</v>
      </c>
      <c r="F51" s="25">
        <f t="shared" si="3"/>
        <v>0</v>
      </c>
      <c r="G51" s="25">
        <f t="shared" si="3"/>
        <v>1.220703125</v>
      </c>
      <c r="H51" s="25">
        <f t="shared" si="3"/>
        <v>-0.91552734375</v>
      </c>
      <c r="I51" s="25">
        <f t="shared" si="3"/>
        <v>-6.103515625</v>
      </c>
      <c r="J51" s="25">
        <f t="shared" si="6"/>
        <v>2.13623046875</v>
      </c>
      <c r="K51" s="25">
        <f t="shared" si="5"/>
        <v>-1.8310546875</v>
      </c>
      <c r="L51" s="25"/>
      <c r="M51" s="25"/>
      <c r="N51" s="25">
        <f>AVERAGE(C51:M51)</f>
        <v>-0.34332275390625</v>
      </c>
      <c r="O51" s="26">
        <f>COUNT(C51:M51)</f>
        <v>8</v>
      </c>
      <c r="P51" s="25">
        <f>(STDEV(C51:M51))/SQRT(O51)</f>
        <v>0.99087764578086912</v>
      </c>
      <c r="Q51" s="27">
        <f>CONFIDENCE(0.05,(STDEV(C51:M51)),O51)</f>
        <v>1.9420844988163402</v>
      </c>
    </row>
    <row r="52" spans="2:17" x14ac:dyDescent="0.25">
      <c r="B52" s="10">
        <f t="shared" si="4"/>
        <v>15</v>
      </c>
      <c r="C52" s="25">
        <f t="shared" si="3"/>
        <v>4.425048828125</v>
      </c>
      <c r="D52" s="25" t="s">
        <v>26</v>
      </c>
      <c r="E52" s="25">
        <f t="shared" si="3"/>
        <v>-1.678466796875</v>
      </c>
      <c r="F52" s="25">
        <f t="shared" si="3"/>
        <v>3.0517578125</v>
      </c>
      <c r="G52" s="25">
        <f t="shared" si="3"/>
        <v>-1.8310546875</v>
      </c>
      <c r="H52" s="25">
        <f t="shared" si="3"/>
        <v>-3.96728515625</v>
      </c>
      <c r="I52" s="25">
        <f t="shared" si="3"/>
        <v>-6.7138671875</v>
      </c>
      <c r="J52" s="25">
        <f t="shared" si="6"/>
        <v>2.44140625</v>
      </c>
      <c r="K52" s="25">
        <f t="shared" si="5"/>
        <v>-3.35693359375</v>
      </c>
      <c r="L52" s="25"/>
      <c r="M52" s="25"/>
      <c r="N52" s="25">
        <f>AVERAGE(C52:M52)</f>
        <v>-0.95367431640625</v>
      </c>
      <c r="O52" s="26">
        <f>COUNT(C52:M52)</f>
        <v>8</v>
      </c>
      <c r="P52" s="25">
        <f>(STDEV(C52:M52))/SQRT(O52)</f>
        <v>1.3747283437677165</v>
      </c>
      <c r="Q52" s="27">
        <f>CONFIDENCE(0.05,(STDEV(C52:M52)),O52)</f>
        <v>2.6944180423111219</v>
      </c>
    </row>
    <row r="53" spans="2:17" x14ac:dyDescent="0.25">
      <c r="B53" s="10">
        <f t="shared" si="4"/>
        <v>30</v>
      </c>
      <c r="C53" s="25">
        <f t="shared" si="3"/>
        <v>4.2724609375</v>
      </c>
      <c r="D53" s="25" t="s">
        <v>26</v>
      </c>
      <c r="E53" s="25">
        <f t="shared" si="3"/>
        <v>0</v>
      </c>
      <c r="F53" s="25">
        <f t="shared" si="3"/>
        <v>5.18798828125</v>
      </c>
      <c r="G53" s="25">
        <f t="shared" si="3"/>
        <v>-3.662109375</v>
      </c>
      <c r="H53" s="25">
        <f t="shared" si="3"/>
        <v>1.52587890625</v>
      </c>
      <c r="I53" s="25">
        <f t="shared" si="3"/>
        <v>3.96728515625</v>
      </c>
      <c r="J53" s="25">
        <f t="shared" si="6"/>
        <v>3.0517578125</v>
      </c>
      <c r="K53" s="25">
        <f t="shared" si="5"/>
        <v>-2.74658203125</v>
      </c>
      <c r="L53" s="25"/>
      <c r="M53" s="25"/>
      <c r="N53" s="25">
        <f>AVERAGE(C53:M53)</f>
        <v>1.4495849609375</v>
      </c>
      <c r="O53" s="26">
        <f>COUNT(C53:M53)</f>
        <v>8</v>
      </c>
      <c r="P53" s="25">
        <f>(STDEV(C53:M53))/SQRT(O53)</f>
        <v>1.1702747999904053</v>
      </c>
      <c r="Q53" s="27">
        <f>CONFIDENCE(0.05,(STDEV(C53:M53)),O53)</f>
        <v>2.293696459996009</v>
      </c>
    </row>
    <row r="54" spans="2:17" x14ac:dyDescent="0.25">
      <c r="B54" s="10">
        <f t="shared" si="4"/>
        <v>45</v>
      </c>
      <c r="C54" s="25">
        <f t="shared" si="3"/>
        <v>1.220703125</v>
      </c>
      <c r="D54" s="25" t="s">
        <v>26</v>
      </c>
      <c r="E54" s="25">
        <f t="shared" si="3"/>
        <v>0.91552734375</v>
      </c>
      <c r="F54" s="25">
        <f t="shared" si="3"/>
        <v>0.91552734375</v>
      </c>
      <c r="G54" s="25">
        <f t="shared" si="3"/>
        <v>-1.52587890625</v>
      </c>
      <c r="H54" s="25">
        <f t="shared" si="3"/>
        <v>-5.4931640625</v>
      </c>
      <c r="I54" s="25">
        <f t="shared" si="3"/>
        <v>-2.74658203125</v>
      </c>
      <c r="J54" s="25">
        <f t="shared" si="6"/>
        <v>0.30517578125</v>
      </c>
      <c r="K54" s="25">
        <f t="shared" si="5"/>
        <v>4.8828125</v>
      </c>
      <c r="L54" s="25"/>
      <c r="M54" s="25"/>
      <c r="N54" s="25">
        <f>AVERAGE(C54:M54)</f>
        <v>-0.19073486328125</v>
      </c>
      <c r="O54" s="26">
        <f>COUNT(C54:M54)</f>
        <v>8</v>
      </c>
      <c r="P54" s="25">
        <f>(STDEV(C54:M54))/SQRT(O54)</f>
        <v>1.0926484806358672</v>
      </c>
      <c r="Q54" s="27">
        <f>CONFIDENCE(0.05,(STDEV(C54:M54)),O54)</f>
        <v>2.14155166980871</v>
      </c>
    </row>
    <row r="55" spans="2:17" x14ac:dyDescent="0.25">
      <c r="B55" s="10">
        <f t="shared" si="4"/>
        <v>60</v>
      </c>
      <c r="C55" s="25">
        <f t="shared" si="3"/>
        <v>2.74658203125</v>
      </c>
      <c r="D55" s="25" t="s">
        <v>26</v>
      </c>
      <c r="E55" s="25">
        <f t="shared" si="3"/>
        <v>-1.373291015625</v>
      </c>
      <c r="F55" s="25">
        <f t="shared" si="3"/>
        <v>5.18798828125</v>
      </c>
      <c r="G55" s="25">
        <f t="shared" si="3"/>
        <v>-11.5966796875</v>
      </c>
      <c r="H55" s="25">
        <f t="shared" si="3"/>
        <v>-2.74658203125</v>
      </c>
      <c r="I55" s="25">
        <f t="shared" si="3"/>
        <v>0.91552734375</v>
      </c>
      <c r="J55" s="25">
        <f t="shared" si="6"/>
        <v>-0.91552734375</v>
      </c>
      <c r="K55" s="25">
        <f t="shared" si="5"/>
        <v>9.46044921875</v>
      </c>
      <c r="L55" s="25"/>
      <c r="M55" s="25"/>
      <c r="N55" s="25">
        <f>AVERAGE(C55:M55)</f>
        <v>0.209808349609375</v>
      </c>
      <c r="O55" s="26">
        <f>COUNT(C55:M55)</f>
        <v>8</v>
      </c>
      <c r="P55" s="25">
        <f>(STDEV(C55:M55))/SQRT(O55)</f>
        <v>2.1925029720193177</v>
      </c>
      <c r="Q55" s="27">
        <f>CONFIDENCE(0.05,(STDEV(C55:M55)),O55)</f>
        <v>4.2972268611548916</v>
      </c>
    </row>
    <row r="56" spans="2:17" ht="15.75" thickBot="1" x14ac:dyDescent="0.3">
      <c r="B56" s="14">
        <f t="shared" si="4"/>
        <v>75</v>
      </c>
      <c r="C56" s="28">
        <f t="shared" si="3"/>
        <v>3.35693359375</v>
      </c>
      <c r="D56" s="28" t="s">
        <v>26</v>
      </c>
      <c r="E56" s="28">
        <f t="shared" si="3"/>
        <v>-1.983642578125</v>
      </c>
      <c r="F56" s="28">
        <f t="shared" si="3"/>
        <v>6.103515625</v>
      </c>
      <c r="G56" s="28">
        <f t="shared" si="3"/>
        <v>-6.103515625</v>
      </c>
      <c r="H56" s="28">
        <f t="shared" si="3"/>
        <v>-3.96728515625</v>
      </c>
      <c r="I56" s="28">
        <f t="shared" si="3"/>
        <v>-5.18798828125</v>
      </c>
      <c r="J56" s="28">
        <f t="shared" si="6"/>
        <v>-1.220703125</v>
      </c>
      <c r="K56" s="28">
        <f t="shared" si="5"/>
        <v>13.73291015625</v>
      </c>
      <c r="L56" s="28"/>
      <c r="M56" s="28"/>
      <c r="N56" s="28">
        <f>AVERAGE(C56:M56)</f>
        <v>0.591278076171875</v>
      </c>
      <c r="O56" s="29">
        <f>COUNT(C56:M56)</f>
        <v>8</v>
      </c>
      <c r="P56" s="28">
        <f>(STDEV(C56:M56))/SQRT(O56)</f>
        <v>2.3891506272005354</v>
      </c>
      <c r="Q56" s="30">
        <f>CONFIDENCE(0.05,(STDEV(C56:M56)),O56)</f>
        <v>4.6826491829543295</v>
      </c>
    </row>
    <row r="57" spans="2:17" ht="15.75" thickBot="1" x14ac:dyDescent="0.3"/>
    <row r="58" spans="2:17" x14ac:dyDescent="0.25">
      <c r="B58" s="7" t="s">
        <v>52</v>
      </c>
      <c r="C58" s="20">
        <f>C41/C2</f>
        <v>-0.61540972462016574</v>
      </c>
      <c r="D58" s="20">
        <f t="shared" ref="D58:K58" si="7">D41/D2</f>
        <v>-1.4369927563713591</v>
      </c>
      <c r="E58" s="20">
        <f t="shared" si="7"/>
        <v>-0.41138892080269612</v>
      </c>
      <c r="F58" s="20">
        <f t="shared" si="7"/>
        <v>0.762939453125</v>
      </c>
      <c r="G58" s="20">
        <f t="shared" si="7"/>
        <v>-0.53159652217741937</v>
      </c>
      <c r="H58" s="20">
        <f t="shared" si="7"/>
        <v>0.13041700053418803</v>
      </c>
      <c r="I58" s="20">
        <f t="shared" si="7"/>
        <v>4.962207825203252E-2</v>
      </c>
      <c r="J58" s="20">
        <f t="shared" si="7"/>
        <v>1.068115234375</v>
      </c>
      <c r="K58" s="20">
        <f t="shared" si="7"/>
        <v>-1.0270338792067308</v>
      </c>
      <c r="L58" s="20"/>
      <c r="M58" s="20"/>
      <c r="N58" s="20">
        <f>AVERAGE(C58:M58)</f>
        <v>-0.22348089298801671</v>
      </c>
      <c r="O58" s="8">
        <f>COUNT(C58:M58)</f>
        <v>9</v>
      </c>
      <c r="P58" s="20">
        <f>(STDEV(C58:M58))/SQRT(O58)</f>
        <v>0.26985685322011499</v>
      </c>
      <c r="Q58" s="21">
        <f>CONFIDENCE(0.05,(STDEV(C58:M58)),O58)</f>
        <v>0.52890971329273695</v>
      </c>
    </row>
    <row r="59" spans="2:17" x14ac:dyDescent="0.25">
      <c r="B59" s="10" t="s">
        <v>56</v>
      </c>
      <c r="C59" s="11"/>
      <c r="D59" s="18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3"/>
    </row>
    <row r="60" spans="2:17" ht="15.75" thickBot="1" x14ac:dyDescent="0.3">
      <c r="B60" s="14" t="s">
        <v>57</v>
      </c>
      <c r="C60" s="15"/>
      <c r="D60" s="19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7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93E4-C3D8-4D3B-B7B2-1BC619E1F008}">
  <dimension ref="A1:P59"/>
  <sheetViews>
    <sheetView workbookViewId="0">
      <selection activeCell="E12" sqref="E12"/>
    </sheetView>
  </sheetViews>
  <sheetFormatPr baseColWidth="10" defaultRowHeight="15" x14ac:dyDescent="0.25"/>
  <cols>
    <col min="1" max="9" width="11.42578125" style="1"/>
    <col min="10" max="10" width="6.28515625" style="1" customWidth="1"/>
    <col min="11" max="11" width="2.85546875" style="1" customWidth="1"/>
    <col min="12" max="12" width="2.28515625" style="1" customWidth="1"/>
    <col min="13" max="13" width="11.42578125" style="1"/>
    <col min="14" max="14" width="7.42578125" style="1" customWidth="1"/>
    <col min="15" max="16384" width="11.42578125" style="1"/>
  </cols>
  <sheetData>
    <row r="1" spans="1:16" x14ac:dyDescent="0.25">
      <c r="A1" s="1" t="s">
        <v>1</v>
      </c>
      <c r="C1" s="34" t="s">
        <v>30</v>
      </c>
      <c r="D1" s="34" t="s">
        <v>32</v>
      </c>
      <c r="E1" s="34" t="s">
        <v>33</v>
      </c>
      <c r="F1" s="34" t="s">
        <v>31</v>
      </c>
      <c r="G1" s="34" t="s">
        <v>34</v>
      </c>
      <c r="H1" s="34" t="s">
        <v>35</v>
      </c>
      <c r="I1" s="34" t="s">
        <v>47</v>
      </c>
    </row>
    <row r="2" spans="1:16" x14ac:dyDescent="0.25">
      <c r="B2" s="1" t="s">
        <v>3</v>
      </c>
      <c r="C2" s="1">
        <v>12.1</v>
      </c>
      <c r="D2" s="1">
        <v>27</v>
      </c>
      <c r="E2" s="1">
        <v>24.7</v>
      </c>
      <c r="F2" s="1">
        <v>28.5</v>
      </c>
      <c r="G2" s="1">
        <v>15</v>
      </c>
      <c r="H2" s="1">
        <v>37</v>
      </c>
      <c r="I2" s="1">
        <v>25.2</v>
      </c>
      <c r="J2" s="1" t="s">
        <v>62</v>
      </c>
      <c r="M2" s="1" t="s">
        <v>54</v>
      </c>
      <c r="N2" s="1" t="s">
        <v>5</v>
      </c>
      <c r="O2" s="1" t="s">
        <v>6</v>
      </c>
      <c r="P2" s="2" t="s">
        <v>7</v>
      </c>
    </row>
    <row r="3" spans="1:16" x14ac:dyDescent="0.25">
      <c r="A3" s="1" t="s">
        <v>0</v>
      </c>
      <c r="B3" s="1">
        <v>-150</v>
      </c>
      <c r="C3" s="5">
        <v>-272.216796875</v>
      </c>
      <c r="D3" s="5">
        <v>-345.458984375</v>
      </c>
      <c r="E3" s="5">
        <v>-258.7890625</v>
      </c>
      <c r="F3" s="5">
        <v>-136.1083984375</v>
      </c>
      <c r="G3" s="5">
        <v>-308.2275390625</v>
      </c>
      <c r="H3" s="5">
        <v>-125.1220703125</v>
      </c>
      <c r="I3" s="5">
        <v>-95.21484375</v>
      </c>
      <c r="M3" s="5">
        <f>AVERAGE(C3:K3)</f>
        <v>-220.16252790178572</v>
      </c>
      <c r="N3" s="1">
        <f>COUNT(C3:K3)</f>
        <v>7</v>
      </c>
      <c r="O3" s="5">
        <f>(STDEV(C3:K3))/SQRT(N3)</f>
        <v>37.596229966313722</v>
      </c>
      <c r="P3" s="5">
        <f>CONFIDENCE(0.05,(STDEV(C3:K3)),N3)</f>
        <v>73.687256688460408</v>
      </c>
    </row>
    <row r="4" spans="1:16" x14ac:dyDescent="0.25">
      <c r="B4" s="1">
        <f>B3+15</f>
        <v>-135</v>
      </c>
      <c r="C4" s="5">
        <v>-219.1162109375</v>
      </c>
      <c r="D4" s="5">
        <v>-270.08056640625</v>
      </c>
      <c r="E4" s="5">
        <v>-217.28515625</v>
      </c>
      <c r="F4" s="5">
        <v>-107.72705078125</v>
      </c>
      <c r="G4" s="5">
        <v>-244.44580078125</v>
      </c>
      <c r="H4" s="5">
        <v>-100.7080078125</v>
      </c>
      <c r="I4" s="5">
        <v>-73.8525390625</v>
      </c>
      <c r="M4" s="5">
        <f>AVERAGE(C4:K4)</f>
        <v>-176.17361886160714</v>
      </c>
      <c r="N4" s="1">
        <f>COUNT(C4:K4)</f>
        <v>7</v>
      </c>
      <c r="O4" s="5">
        <f>(STDEV(C4:K4))/SQRT(N4)</f>
        <v>30.025158040940159</v>
      </c>
      <c r="P4" s="5">
        <f>CONFIDENCE(0.05,(STDEV(C4:K4)),N4)</f>
        <v>58.848228390365904</v>
      </c>
    </row>
    <row r="5" spans="1:16" x14ac:dyDescent="0.25">
      <c r="B5" s="1">
        <f t="shared" ref="B5:B18" si="0">B4+15</f>
        <v>-120</v>
      </c>
      <c r="C5" s="5">
        <v>-170.2880859375</v>
      </c>
      <c r="D5" s="5">
        <v>-222.16796875</v>
      </c>
      <c r="E5" s="5">
        <v>-190.4296875</v>
      </c>
      <c r="F5" s="5">
        <v>-96.13037109375</v>
      </c>
      <c r="G5" s="5">
        <v>-190.4296875</v>
      </c>
      <c r="H5" s="5">
        <v>-78.7353515625</v>
      </c>
      <c r="I5" s="5">
        <v>-57.9833984375</v>
      </c>
      <c r="M5" s="5">
        <f>AVERAGE(C5:K5)</f>
        <v>-143.73779296875</v>
      </c>
      <c r="N5" s="1">
        <f>COUNT(C5:K5)</f>
        <v>7</v>
      </c>
      <c r="O5" s="5">
        <f>(STDEV(C5:K5))/SQRT(N5)</f>
        <v>24.427773394923832</v>
      </c>
      <c r="P5" s="5">
        <f>CONFIDENCE(0.05,(STDEV(C5:K5)),N5)</f>
        <v>47.877556076556424</v>
      </c>
    </row>
    <row r="6" spans="1:16" x14ac:dyDescent="0.25">
      <c r="B6" s="1">
        <f t="shared" si="0"/>
        <v>-105</v>
      </c>
      <c r="C6" s="5">
        <v>-129.39453125</v>
      </c>
      <c r="D6" s="5">
        <v>-173.9501953125</v>
      </c>
      <c r="E6" s="5">
        <v>-153.50341796875</v>
      </c>
      <c r="F6" s="5">
        <v>-72.6318359375</v>
      </c>
      <c r="G6" s="5">
        <v>-149.84130859375</v>
      </c>
      <c r="H6" s="5">
        <v>-63.17138671875</v>
      </c>
      <c r="I6" s="5">
        <v>-46.9970703125</v>
      </c>
      <c r="M6" s="5">
        <f>AVERAGE(C6:K6)</f>
        <v>-112.78424944196429</v>
      </c>
      <c r="N6" s="1">
        <f>COUNT(C6:K6)</f>
        <v>7</v>
      </c>
      <c r="O6" s="5">
        <f>(STDEV(C6:K6))/SQRT(N6)</f>
        <v>19.179637087602394</v>
      </c>
      <c r="P6" s="5">
        <f>CONFIDENCE(0.05,(STDEV(C6:K6)),N6)</f>
        <v>37.591397928249378</v>
      </c>
    </row>
    <row r="7" spans="1:16" x14ac:dyDescent="0.25">
      <c r="B7" s="1">
        <f t="shared" si="0"/>
        <v>-90</v>
      </c>
      <c r="C7" s="5">
        <v>-111.38916015625</v>
      </c>
      <c r="D7" s="5">
        <v>-139.16015625</v>
      </c>
      <c r="E7" s="5">
        <v>-121.4599609375</v>
      </c>
      <c r="F7" s="5">
        <v>-55.5419921875</v>
      </c>
      <c r="G7" s="5">
        <v>-117.49267578125</v>
      </c>
      <c r="H7" s="5">
        <v>-49.4384765625</v>
      </c>
      <c r="I7" s="5">
        <v>-35.400390625</v>
      </c>
      <c r="M7" s="5">
        <f>AVERAGE(C7:K7)</f>
        <v>-89.983258928571431</v>
      </c>
      <c r="N7" s="1">
        <f>COUNT(C7:K7)</f>
        <v>7</v>
      </c>
      <c r="O7" s="5">
        <f>(STDEV(C7:K7))/SQRT(N7)</f>
        <v>15.761239652834547</v>
      </c>
      <c r="P7" s="5">
        <f>CONFIDENCE(0.05,(STDEV(C7:K7)),N7)</f>
        <v>30.891462071260289</v>
      </c>
    </row>
    <row r="8" spans="1:16" x14ac:dyDescent="0.25">
      <c r="B8" s="1">
        <f t="shared" si="0"/>
        <v>-75</v>
      </c>
      <c r="C8" s="5">
        <v>-80.26123046875</v>
      </c>
      <c r="D8" s="5">
        <v>-111.99951171875</v>
      </c>
      <c r="E8" s="5">
        <v>-86.669921875</v>
      </c>
      <c r="F8" s="5">
        <v>-36.62109375</v>
      </c>
      <c r="G8" s="5">
        <v>-90.33203125</v>
      </c>
      <c r="H8" s="5">
        <v>-35.400390625</v>
      </c>
      <c r="I8" s="5">
        <v>-26.2451171875</v>
      </c>
      <c r="M8" s="5">
        <f>AVERAGE(C8:K8)</f>
        <v>-66.789899553571431</v>
      </c>
      <c r="N8" s="1">
        <f>COUNT(C8:K8)</f>
        <v>7</v>
      </c>
      <c r="O8" s="5">
        <f>(STDEV(C8:K8))/SQRT(N8)</f>
        <v>12.643623023341094</v>
      </c>
      <c r="P8" s="5">
        <f>CONFIDENCE(0.05,(STDEV(C8:K8)),N8)</f>
        <v>24.78104575984997</v>
      </c>
    </row>
    <row r="9" spans="1:16" x14ac:dyDescent="0.25">
      <c r="B9" s="1">
        <f t="shared" si="0"/>
        <v>-60</v>
      </c>
      <c r="C9" s="5">
        <v>-58.28857421875</v>
      </c>
      <c r="D9" s="5">
        <v>-86.97509765625</v>
      </c>
      <c r="E9" s="5">
        <v>-63.78173828125</v>
      </c>
      <c r="F9" s="5">
        <v>-25.93994140625</v>
      </c>
      <c r="G9" s="5">
        <v>-69.88525390625</v>
      </c>
      <c r="H9" s="5">
        <v>-30.82275390625</v>
      </c>
      <c r="I9" s="5">
        <v>-17.39501953125</v>
      </c>
      <c r="M9" s="5">
        <f>AVERAGE(C9:K9)</f>
        <v>-50.441196986607146</v>
      </c>
      <c r="N9" s="1">
        <f>COUNT(C9:K9)</f>
        <v>7</v>
      </c>
      <c r="O9" s="5">
        <f>(STDEV(C9:K9))/SQRT(N9)</f>
        <v>9.7950343316122304</v>
      </c>
      <c r="P9" s="5">
        <f>CONFIDENCE(0.05,(STDEV(C9:K9)),N9)</f>
        <v>19.197914517293327</v>
      </c>
    </row>
    <row r="10" spans="1:16" x14ac:dyDescent="0.25">
      <c r="B10" s="1">
        <f t="shared" si="0"/>
        <v>-45</v>
      </c>
      <c r="C10" s="5">
        <v>-41.80908203125</v>
      </c>
      <c r="D10" s="5">
        <v>-62.56103515625</v>
      </c>
      <c r="E10" s="5">
        <v>-41.80908203125</v>
      </c>
      <c r="F10" s="5">
        <v>-13.427734375</v>
      </c>
      <c r="G10" s="5">
        <v>-52.79541015625</v>
      </c>
      <c r="H10" s="5">
        <v>-21.66748046875</v>
      </c>
      <c r="I10" s="5">
        <v>-10.68115234375</v>
      </c>
      <c r="M10" s="5">
        <f>AVERAGE(C10:K10)</f>
        <v>-34.964425223214285</v>
      </c>
      <c r="N10" s="1">
        <f>COUNT(C10:K10)</f>
        <v>7</v>
      </c>
      <c r="O10" s="5">
        <f>(STDEV(C10:K10))/SQRT(N10)</f>
        <v>7.5648477329453119</v>
      </c>
      <c r="P10" s="5">
        <f>CONFIDENCE(0.05,(STDEV(C10:K10)),N10)</f>
        <v>14.826829105102284</v>
      </c>
    </row>
    <row r="11" spans="1:16" x14ac:dyDescent="0.25">
      <c r="B11" s="1">
        <f t="shared" si="0"/>
        <v>-30</v>
      </c>
      <c r="C11" s="5">
        <v>-28.6865234375</v>
      </c>
      <c r="D11" s="5">
        <v>-46.38671875</v>
      </c>
      <c r="E11" s="5">
        <v>-31.73828125</v>
      </c>
      <c r="F11" s="5">
        <v>-2.13623046875</v>
      </c>
      <c r="G11" s="5">
        <v>-37.2314453125</v>
      </c>
      <c r="H11" s="5">
        <v>-15.2587890625</v>
      </c>
      <c r="I11" s="5">
        <v>-4.2724609375</v>
      </c>
      <c r="M11" s="5">
        <f>AVERAGE(C11:K11)</f>
        <v>-23.672921316964285</v>
      </c>
      <c r="N11" s="1">
        <f>COUNT(C11:K11)</f>
        <v>7</v>
      </c>
      <c r="O11" s="5">
        <f>(STDEV(C11:K11))/SQRT(N11)</f>
        <v>6.3638505509473324</v>
      </c>
      <c r="P11" s="5">
        <f>CONFIDENCE(0.05,(STDEV(C11:K11)),N11)</f>
        <v>12.472917882852149</v>
      </c>
    </row>
    <row r="12" spans="1:16" x14ac:dyDescent="0.25">
      <c r="B12" s="1">
        <f t="shared" si="0"/>
        <v>-15</v>
      </c>
      <c r="C12" s="5">
        <v>-9.46044921875</v>
      </c>
      <c r="D12" s="5">
        <v>-31.1279296875</v>
      </c>
      <c r="E12" s="5">
        <v>-11.90185546875</v>
      </c>
      <c r="F12" s="5" t="s">
        <v>26</v>
      </c>
      <c r="G12" s="5">
        <v>-24.71923828125</v>
      </c>
      <c r="H12" s="5">
        <v>-10.07080078125</v>
      </c>
      <c r="I12" s="5">
        <v>1.8310546875</v>
      </c>
      <c r="M12" s="5">
        <f>AVERAGE(C12:K12)</f>
        <v>-14.241536458333334</v>
      </c>
      <c r="N12" s="1">
        <f>COUNT(C12:K12)</f>
        <v>6</v>
      </c>
      <c r="O12" s="5">
        <f>(STDEV(C12:K12))/SQRT(N12)</f>
        <v>4.8269681178932498</v>
      </c>
      <c r="P12" s="5">
        <f>CONFIDENCE(0.05,(STDEV(C12:K12)),N12)</f>
        <v>9.4606836655938569</v>
      </c>
    </row>
    <row r="13" spans="1:16" x14ac:dyDescent="0.25">
      <c r="B13" s="1">
        <f t="shared" si="0"/>
        <v>0</v>
      </c>
      <c r="C13" s="5">
        <v>1.8310546875</v>
      </c>
      <c r="D13" s="5">
        <v>-12.20703125</v>
      </c>
      <c r="E13" s="5">
        <v>-2.44140625</v>
      </c>
      <c r="F13" s="5" t="s">
        <v>26</v>
      </c>
      <c r="G13" s="5">
        <v>-10.986328125</v>
      </c>
      <c r="H13" s="5">
        <v>-3.0517578125</v>
      </c>
      <c r="I13" s="5">
        <v>8.23974609375</v>
      </c>
      <c r="M13" s="5">
        <f>AVERAGE(C13:K13)</f>
        <v>-3.1026204427083335</v>
      </c>
      <c r="N13" s="1">
        <f>COUNT(C13:K13)</f>
        <v>6</v>
      </c>
      <c r="O13" s="5">
        <f>(STDEV(C13:K13))/SQRT(N13)</f>
        <v>3.1542213150070846</v>
      </c>
      <c r="P13" s="5">
        <f>CONFIDENCE(0.05,(STDEV(C13:K13)),N13)</f>
        <v>6.1821601766824532</v>
      </c>
    </row>
    <row r="14" spans="1:16" x14ac:dyDescent="0.25">
      <c r="B14" s="1">
        <f t="shared" si="0"/>
        <v>15</v>
      </c>
      <c r="C14" s="5">
        <v>15.56396484375</v>
      </c>
      <c r="D14" s="5">
        <v>2.44140625</v>
      </c>
      <c r="E14" s="5">
        <v>11.90185546875</v>
      </c>
      <c r="F14" s="5" t="s">
        <v>26</v>
      </c>
      <c r="G14" s="5">
        <v>-0.30517578125</v>
      </c>
      <c r="H14" s="5">
        <v>2.74658203125</v>
      </c>
      <c r="I14" s="5">
        <v>13.73291015625</v>
      </c>
      <c r="M14" s="5">
        <f>AVERAGE(C14:K14)</f>
        <v>7.680257161458333</v>
      </c>
      <c r="N14" s="1">
        <f>COUNT(C14:K14)</f>
        <v>6</v>
      </c>
      <c r="O14" s="5">
        <f>(STDEV(C14:K14))/SQRT(N14)</f>
        <v>2.7818650566884595</v>
      </c>
      <c r="P14" s="5">
        <f>CONFIDENCE(0.05,(STDEV(C14:K14)),N14)</f>
        <v>5.452355320959855</v>
      </c>
    </row>
    <row r="15" spans="1:16" x14ac:dyDescent="0.25">
      <c r="B15" s="1">
        <f t="shared" si="0"/>
        <v>30</v>
      </c>
      <c r="C15" s="5" t="s">
        <v>26</v>
      </c>
      <c r="D15" s="5">
        <v>17.08984375</v>
      </c>
      <c r="E15" s="5">
        <v>27.16064453125</v>
      </c>
      <c r="F15" s="5" t="s">
        <v>26</v>
      </c>
      <c r="G15" s="5">
        <v>11.90185546875</v>
      </c>
      <c r="H15" s="5">
        <v>7.9345703125</v>
      </c>
      <c r="I15" s="5">
        <v>19.22607421875</v>
      </c>
      <c r="M15" s="5">
        <f>AVERAGE(C15:K15)</f>
        <v>16.66259765625</v>
      </c>
      <c r="N15" s="1">
        <f>COUNT(C15:K15)</f>
        <v>5</v>
      </c>
      <c r="O15" s="5">
        <f>(STDEV(C15:K15))/SQRT(N15)</f>
        <v>3.2848597153447714</v>
      </c>
      <c r="P15" s="5">
        <f>CONFIDENCE(0.05,(STDEV(C15:K15)),N15)</f>
        <v>6.4382067363422442</v>
      </c>
    </row>
    <row r="16" spans="1:16" x14ac:dyDescent="0.25">
      <c r="B16" s="1">
        <f t="shared" si="0"/>
        <v>45</v>
      </c>
      <c r="C16" s="5" t="s">
        <v>26</v>
      </c>
      <c r="D16" s="5">
        <v>38.75732421875</v>
      </c>
      <c r="E16" s="5">
        <v>43.3349609375</v>
      </c>
      <c r="F16" s="5" t="s">
        <v>26</v>
      </c>
      <c r="G16" s="5">
        <v>28.6865234375</v>
      </c>
      <c r="H16" s="5">
        <v>13.12255859375</v>
      </c>
      <c r="I16" s="5">
        <v>26.2451171875</v>
      </c>
      <c r="M16" s="5">
        <f>AVERAGE(C16:K16)</f>
        <v>30.029296875</v>
      </c>
      <c r="N16" s="1">
        <f>COUNT(C16:K16)</f>
        <v>5</v>
      </c>
      <c r="O16" s="5">
        <f>(STDEV(C16:K16))/SQRT(N16)</f>
        <v>5.268681111909217</v>
      </c>
      <c r="P16" s="5">
        <f>CONFIDENCE(0.05,(STDEV(C16:K16)),N16)</f>
        <v>10.326425225368508</v>
      </c>
    </row>
    <row r="17" spans="1:16" x14ac:dyDescent="0.25">
      <c r="B17" s="1">
        <f t="shared" si="0"/>
        <v>60</v>
      </c>
      <c r="C17" s="5" t="s">
        <v>26</v>
      </c>
      <c r="D17" s="5">
        <v>63.17138671875</v>
      </c>
      <c r="E17" s="5">
        <v>77.20947265625</v>
      </c>
      <c r="F17" s="5" t="s">
        <v>26</v>
      </c>
      <c r="G17" s="5">
        <v>46.38671875</v>
      </c>
      <c r="H17" s="5">
        <v>19.83642578125</v>
      </c>
      <c r="I17" s="5">
        <v>32.04345703125</v>
      </c>
      <c r="M17" s="5">
        <f>AVERAGE(C17:K17)</f>
        <v>47.7294921875</v>
      </c>
      <c r="N17" s="1">
        <f>COUNT(C17:K17)</f>
        <v>5</v>
      </c>
      <c r="O17" s="5">
        <f>(STDEV(C17:K17))/SQRT(N17)</f>
        <v>10.328115142956067</v>
      </c>
      <c r="P17" s="5">
        <f>CONFIDENCE(0.05,(STDEV(C17:K17)),N17)</f>
        <v>20.242733708376637</v>
      </c>
    </row>
    <row r="18" spans="1:16" x14ac:dyDescent="0.25">
      <c r="B18" s="1">
        <f t="shared" si="0"/>
        <v>75</v>
      </c>
      <c r="C18" s="5" t="s">
        <v>26</v>
      </c>
      <c r="D18" s="5">
        <v>89.111328125</v>
      </c>
      <c r="E18" s="5">
        <v>101.01318359375</v>
      </c>
      <c r="F18" s="5" t="s">
        <v>26</v>
      </c>
      <c r="G18" s="5">
        <v>75.98876953125</v>
      </c>
      <c r="H18" s="5">
        <v>28.076171875</v>
      </c>
      <c r="I18" s="5">
        <v>38.4521484375</v>
      </c>
      <c r="M18" s="5">
        <f>AVERAGE(C18:K18)</f>
        <v>66.5283203125</v>
      </c>
      <c r="N18" s="1">
        <f>COUNT(C18:K18)</f>
        <v>5</v>
      </c>
      <c r="O18" s="5">
        <f>(STDEV(C18:K18))/SQRT(N18)</f>
        <v>14.239974163285133</v>
      </c>
      <c r="P18" s="5">
        <f>CONFIDENCE(0.05,(STDEV(C18:K18)),N18)</f>
        <v>27.909836500819747</v>
      </c>
    </row>
    <row r="21" spans="1:16" x14ac:dyDescent="0.25">
      <c r="A21" s="1" t="s">
        <v>2</v>
      </c>
      <c r="B21" s="1" t="s">
        <v>61</v>
      </c>
      <c r="C21" s="1" t="s">
        <v>50</v>
      </c>
      <c r="D21" s="1" t="s">
        <v>50</v>
      </c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  <c r="M21" s="1" t="s">
        <v>54</v>
      </c>
      <c r="N21" s="1" t="s">
        <v>5</v>
      </c>
      <c r="O21" s="1" t="s">
        <v>6</v>
      </c>
      <c r="P21" s="2" t="s">
        <v>7</v>
      </c>
    </row>
    <row r="22" spans="1:16" x14ac:dyDescent="0.25">
      <c r="B22" s="1">
        <v>-150</v>
      </c>
      <c r="C22" s="5">
        <v>-310.05859375</v>
      </c>
      <c r="D22" s="5">
        <v>-405.2734375</v>
      </c>
      <c r="E22" s="5">
        <v>-281.3720703125</v>
      </c>
      <c r="F22" s="5">
        <v>-177.91748046875</v>
      </c>
      <c r="G22" s="5">
        <v>-360.107421875</v>
      </c>
      <c r="H22" s="5">
        <v>-152.28271484375</v>
      </c>
      <c r="I22" s="5">
        <v>-102.23388671875</v>
      </c>
      <c r="J22" s="5"/>
      <c r="K22" s="5"/>
      <c r="L22" s="5"/>
      <c r="M22" s="5">
        <f>AVERAGE(C22:K22)</f>
        <v>-255.60651506696428</v>
      </c>
      <c r="N22" s="1">
        <f>COUNT(C22:K22)</f>
        <v>7</v>
      </c>
      <c r="O22" s="5">
        <f>(STDEV(C22:K22))/SQRT(N22)</f>
        <v>42.868591238391666</v>
      </c>
      <c r="P22" s="5">
        <f>CONFIDENCE(0.05,(STDEV(C22:K22)),N22)</f>
        <v>84.020894895216955</v>
      </c>
    </row>
    <row r="23" spans="1:16" x14ac:dyDescent="0.25">
      <c r="B23" s="1">
        <f>B22+15</f>
        <v>-135</v>
      </c>
      <c r="C23" s="5">
        <v>-220.03173828125</v>
      </c>
      <c r="D23" s="5">
        <v>-321.044921875</v>
      </c>
      <c r="E23" s="5">
        <v>-218.20068359375</v>
      </c>
      <c r="F23" s="5">
        <v>-132.75146484375</v>
      </c>
      <c r="G23" s="5">
        <v>-281.67724609375</v>
      </c>
      <c r="H23" s="5">
        <v>-119.32373046875</v>
      </c>
      <c r="I23" s="5">
        <v>-78.43017578125</v>
      </c>
      <c r="J23" s="5"/>
      <c r="K23" s="5"/>
      <c r="L23" s="5"/>
      <c r="M23" s="5">
        <f>AVERAGE(C23:K23)</f>
        <v>-195.9228515625</v>
      </c>
      <c r="N23" s="1">
        <f>COUNT(C23:K23)</f>
        <v>7</v>
      </c>
      <c r="O23" s="5">
        <f>(STDEV(C23:K23))/SQRT(N23)</f>
        <v>33.717830239348615</v>
      </c>
      <c r="P23" s="5">
        <f>CONFIDENCE(0.05,(STDEV(C23:K23)),N23)</f>
        <v>66.085732905958821</v>
      </c>
    </row>
    <row r="24" spans="1:16" x14ac:dyDescent="0.25">
      <c r="B24" s="1">
        <f t="shared" ref="B24:B37" si="1">B23+15</f>
        <v>-120</v>
      </c>
      <c r="C24" s="5">
        <v>-181.2744140625</v>
      </c>
      <c r="D24" s="5">
        <v>-250.54931640625</v>
      </c>
      <c r="E24" s="5">
        <v>-173.64501953125</v>
      </c>
      <c r="F24" s="5">
        <v>-91.24755859375</v>
      </c>
      <c r="G24" s="5">
        <v>-217.59033203125</v>
      </c>
      <c r="H24" s="5">
        <v>-93.994140625</v>
      </c>
      <c r="I24" s="5">
        <v>-62.255859375</v>
      </c>
      <c r="J24" s="5"/>
      <c r="K24" s="5"/>
      <c r="L24" s="5"/>
      <c r="M24" s="5">
        <f>AVERAGE(C24:K24)</f>
        <v>-152.93666294642858</v>
      </c>
      <c r="N24" s="1">
        <f>COUNT(C24:K24)</f>
        <v>7</v>
      </c>
      <c r="O24" s="5">
        <f>(STDEV(C24:K24))/SQRT(N24)</f>
        <v>26.922713849163326</v>
      </c>
      <c r="P24" s="5">
        <f>CONFIDENCE(0.05,(STDEV(C24:K24)),N24)</f>
        <v>52.767549510437838</v>
      </c>
    </row>
    <row r="25" spans="1:16" x14ac:dyDescent="0.25">
      <c r="B25" s="1">
        <f t="shared" si="1"/>
        <v>-105</v>
      </c>
      <c r="C25" s="5">
        <v>-134.27734375</v>
      </c>
      <c r="D25" s="5">
        <v>-197.75390625</v>
      </c>
      <c r="E25" s="5">
        <v>-127.5634765625</v>
      </c>
      <c r="F25" s="5">
        <v>-74.15771484375</v>
      </c>
      <c r="G25" s="5">
        <v>-168.76220703125</v>
      </c>
      <c r="H25" s="5">
        <v>-76.59912109375</v>
      </c>
      <c r="I25" s="5">
        <v>-47.91259765625</v>
      </c>
      <c r="J25" s="5"/>
      <c r="K25" s="5"/>
      <c r="L25" s="5"/>
      <c r="M25" s="5">
        <f>AVERAGE(C25:K25)</f>
        <v>-118.14662388392857</v>
      </c>
      <c r="N25" s="1">
        <f>COUNT(C25:K25)</f>
        <v>7</v>
      </c>
      <c r="O25" s="5">
        <f>(STDEV(C25:K25))/SQRT(N25)</f>
        <v>20.61100691125154</v>
      </c>
      <c r="P25" s="5">
        <f>CONFIDENCE(0.05,(STDEV(C25:K25)),N25)</f>
        <v>40.396831231159148</v>
      </c>
    </row>
    <row r="26" spans="1:16" x14ac:dyDescent="0.25">
      <c r="B26" s="1">
        <f t="shared" si="1"/>
        <v>-90</v>
      </c>
      <c r="C26" s="5">
        <v>-108.0322265625</v>
      </c>
      <c r="D26" s="5">
        <v>-163.57421875</v>
      </c>
      <c r="E26" s="5">
        <v>-95.21484375</v>
      </c>
      <c r="F26" s="5">
        <v>-57.373046875</v>
      </c>
      <c r="G26" s="5">
        <v>-134.27734375</v>
      </c>
      <c r="H26" s="5">
        <v>-59.814453125</v>
      </c>
      <c r="I26" s="5">
        <v>-38.4521484375</v>
      </c>
      <c r="J26" s="5"/>
      <c r="K26" s="5"/>
      <c r="L26" s="5"/>
      <c r="M26" s="5">
        <f>AVERAGE(C26:K26)</f>
        <v>-93.819754464285708</v>
      </c>
      <c r="N26" s="1">
        <f>COUNT(C26:K26)</f>
        <v>7</v>
      </c>
      <c r="O26" s="5">
        <f>(STDEV(C26:K26))/SQRT(N26)</f>
        <v>17.082946987223455</v>
      </c>
      <c r="P26" s="5">
        <f>CONFIDENCE(0.05,(STDEV(C26:K26)),N26)</f>
        <v>33.481960844764984</v>
      </c>
    </row>
    <row r="27" spans="1:16" x14ac:dyDescent="0.25">
      <c r="B27" s="1">
        <f t="shared" si="1"/>
        <v>-75</v>
      </c>
      <c r="C27" s="5">
        <v>-80.87158203125</v>
      </c>
      <c r="D27" s="5">
        <v>-118.10302734375</v>
      </c>
      <c r="E27" s="5">
        <v>-68.359375</v>
      </c>
      <c r="F27" s="5">
        <v>-42.1142578125</v>
      </c>
      <c r="G27" s="5">
        <v>-101.62353515625</v>
      </c>
      <c r="H27" s="5">
        <v>-45.166015625</v>
      </c>
      <c r="I27" s="5">
        <v>-28.6865234375</v>
      </c>
      <c r="J27" s="5"/>
      <c r="K27" s="5"/>
      <c r="L27" s="5"/>
      <c r="M27" s="5">
        <f>AVERAGE(C27:K27)</f>
        <v>-69.27490234375</v>
      </c>
      <c r="N27" s="1">
        <f>COUNT(C27:K27)</f>
        <v>7</v>
      </c>
      <c r="O27" s="5">
        <f>(STDEV(C27:K27))/SQRT(N27)</f>
        <v>12.471201624574309</v>
      </c>
      <c r="P27" s="5">
        <f>CONFIDENCE(0.05,(STDEV(C27:K27)),N27)</f>
        <v>24.443106028103053</v>
      </c>
    </row>
    <row r="28" spans="1:16" x14ac:dyDescent="0.25">
      <c r="B28" s="1">
        <f t="shared" si="1"/>
        <v>-60</v>
      </c>
      <c r="C28" s="5">
        <v>-58.28857421875</v>
      </c>
      <c r="D28" s="5">
        <v>-91.24755859375</v>
      </c>
      <c r="E28" s="5">
        <v>-56.45751953125</v>
      </c>
      <c r="F28" s="5">
        <v>-26.55029296875</v>
      </c>
      <c r="G28" s="5">
        <v>-77.5146484375</v>
      </c>
      <c r="H28" s="5">
        <v>-37.53662109375</v>
      </c>
      <c r="I28" s="5">
        <v>-19.53125</v>
      </c>
      <c r="J28" s="5"/>
      <c r="K28" s="5"/>
      <c r="L28" s="5"/>
      <c r="M28" s="5">
        <f>AVERAGE(C28:K28)</f>
        <v>-52.446637834821431</v>
      </c>
      <c r="N28" s="1">
        <f>COUNT(C28:K28)</f>
        <v>7</v>
      </c>
      <c r="O28" s="5">
        <f>(STDEV(C28:K28))/SQRT(N28)</f>
        <v>9.9528460071568983</v>
      </c>
      <c r="P28" s="5">
        <f>CONFIDENCE(0.05,(STDEV(C28:K28)),N28)</f>
        <v>19.507219717700796</v>
      </c>
    </row>
    <row r="29" spans="1:16" x14ac:dyDescent="0.25">
      <c r="B29" s="1">
        <f t="shared" si="1"/>
        <v>-45</v>
      </c>
      <c r="C29" s="5">
        <v>-45.166015625</v>
      </c>
      <c r="D29" s="5">
        <v>-67.7490234375</v>
      </c>
      <c r="E29" s="5">
        <v>-42.1142578125</v>
      </c>
      <c r="F29" s="5">
        <v>-17.39501953125</v>
      </c>
      <c r="G29" s="5">
        <v>-58.59375</v>
      </c>
      <c r="H29" s="5">
        <v>-26.55029296875</v>
      </c>
      <c r="I29" s="5">
        <v>-12.51220703125</v>
      </c>
      <c r="J29" s="5"/>
      <c r="K29" s="5"/>
      <c r="L29" s="5"/>
      <c r="M29" s="5">
        <f>AVERAGE(C29:K29)</f>
        <v>-38.582938058035715</v>
      </c>
      <c r="N29" s="1">
        <f>COUNT(C29:K29)</f>
        <v>7</v>
      </c>
      <c r="O29" s="5">
        <f>(STDEV(C29:K29))/SQRT(N29)</f>
        <v>7.8380872849202952</v>
      </c>
      <c r="P29" s="5">
        <f>CONFIDENCE(0.05,(STDEV(C29:K29)),N29)</f>
        <v>15.362368786125112</v>
      </c>
    </row>
    <row r="30" spans="1:16" x14ac:dyDescent="0.25">
      <c r="B30" s="1">
        <f t="shared" si="1"/>
        <v>-30</v>
      </c>
      <c r="C30" s="5">
        <v>-29.296875</v>
      </c>
      <c r="D30" s="5">
        <v>-55.23681640625</v>
      </c>
      <c r="E30" s="5">
        <v>-26.85546875</v>
      </c>
      <c r="F30" s="5">
        <v>-4.2724609375</v>
      </c>
      <c r="G30" s="5">
        <v>-41.50390625</v>
      </c>
      <c r="H30" s="5">
        <v>-18.61572265625</v>
      </c>
      <c r="I30" s="5">
        <v>-3.662109375</v>
      </c>
      <c r="J30" s="5"/>
      <c r="K30" s="5"/>
      <c r="L30" s="5"/>
      <c r="M30" s="5">
        <f>AVERAGE(C30:K30)</f>
        <v>-25.634765625</v>
      </c>
      <c r="N30" s="1">
        <f>COUNT(C30:K30)</f>
        <v>7</v>
      </c>
      <c r="O30" s="5">
        <f>(STDEV(C30:K30))/SQRT(N30)</f>
        <v>7.1237778304588995</v>
      </c>
      <c r="P30" s="5">
        <f>CONFIDENCE(0.05,(STDEV(C30:K30)),N30)</f>
        <v>13.962347981564323</v>
      </c>
    </row>
    <row r="31" spans="1:16" x14ac:dyDescent="0.25">
      <c r="B31" s="1">
        <f t="shared" si="1"/>
        <v>-15</v>
      </c>
      <c r="C31" s="5">
        <v>-8.85009765625</v>
      </c>
      <c r="D31" s="5">
        <v>-32.65380859375</v>
      </c>
      <c r="E31" s="5">
        <v>-13.427734375</v>
      </c>
      <c r="F31" s="5" t="s">
        <v>26</v>
      </c>
      <c r="G31" s="5">
        <v>-29.9072265625</v>
      </c>
      <c r="H31" s="5">
        <v>-12.20703125</v>
      </c>
      <c r="I31" s="5">
        <v>2.74658203125</v>
      </c>
      <c r="J31" s="5"/>
      <c r="K31" s="5"/>
      <c r="L31" s="5"/>
      <c r="M31" s="5">
        <f>AVERAGE(C31:K31)</f>
        <v>-15.716552734375</v>
      </c>
      <c r="N31" s="1">
        <f>COUNT(C31:K31)</f>
        <v>6</v>
      </c>
      <c r="O31" s="5">
        <f>(STDEV(C31:K31))/SQRT(N31)</f>
        <v>5.458439462542402</v>
      </c>
      <c r="P31" s="5">
        <f>CONFIDENCE(0.05,(STDEV(C31:K31)),N31)</f>
        <v>10.698344758375274</v>
      </c>
    </row>
    <row r="32" spans="1:16" x14ac:dyDescent="0.25">
      <c r="B32" s="1">
        <f t="shared" si="1"/>
        <v>0</v>
      </c>
      <c r="C32" s="5">
        <v>2.44140625</v>
      </c>
      <c r="D32" s="5">
        <v>-17.08984375</v>
      </c>
      <c r="E32" s="5">
        <v>0</v>
      </c>
      <c r="F32" s="5" t="s">
        <v>26</v>
      </c>
      <c r="G32" s="5">
        <v>-16.17431640625</v>
      </c>
      <c r="H32" s="5">
        <v>-4.57763671875</v>
      </c>
      <c r="I32" s="5">
        <v>6.7138671875</v>
      </c>
      <c r="J32" s="5"/>
      <c r="K32" s="5"/>
      <c r="L32" s="5"/>
      <c r="M32" s="5">
        <f>AVERAGE(C32:K32)</f>
        <v>-4.781087239583333</v>
      </c>
      <c r="N32" s="1">
        <f>COUNT(C32:K32)</f>
        <v>6</v>
      </c>
      <c r="O32" s="5">
        <f>(STDEV(C32:K32))/SQRT(N32)</f>
        <v>4.0353014528931173</v>
      </c>
      <c r="P32" s="5">
        <f>CONFIDENCE(0.05,(STDEV(C32:K32)),N32)</f>
        <v>7.9090455144326617</v>
      </c>
    </row>
    <row r="33" spans="1:16" x14ac:dyDescent="0.25">
      <c r="B33" s="1">
        <f t="shared" si="1"/>
        <v>15</v>
      </c>
      <c r="C33" s="5">
        <v>10.3759765625</v>
      </c>
      <c r="D33" s="5">
        <v>-9.765625</v>
      </c>
      <c r="E33" s="5">
        <v>6.7138671875</v>
      </c>
      <c r="F33" s="5" t="s">
        <v>26</v>
      </c>
      <c r="G33" s="5">
        <v>-4.57763671875</v>
      </c>
      <c r="H33" s="5">
        <v>1.52587890625</v>
      </c>
      <c r="I33" s="5">
        <v>16.17431640625</v>
      </c>
      <c r="J33" s="5"/>
      <c r="K33" s="5"/>
      <c r="L33" s="5"/>
      <c r="M33" s="5">
        <f>AVERAGE(C33:K33)</f>
        <v>3.4077962239583335</v>
      </c>
      <c r="N33" s="1">
        <f>COUNT(C33:K33)</f>
        <v>6</v>
      </c>
      <c r="O33" s="5">
        <f>(STDEV(C33:K33))/SQRT(N33)</f>
        <v>3.9298747173766677</v>
      </c>
      <c r="P33" s="5">
        <f>CONFIDENCE(0.05,(STDEV(C33:K33)),N33)</f>
        <v>7.7024129098127903</v>
      </c>
    </row>
    <row r="34" spans="1:16" x14ac:dyDescent="0.25">
      <c r="B34" s="1">
        <f t="shared" si="1"/>
        <v>30</v>
      </c>
      <c r="C34" s="5" t="s">
        <v>48</v>
      </c>
      <c r="D34" s="5">
        <v>11.29150390625</v>
      </c>
      <c r="E34" s="5">
        <v>18.310546875</v>
      </c>
      <c r="F34" s="5" t="s">
        <v>26</v>
      </c>
      <c r="G34" s="5">
        <v>7.32421875</v>
      </c>
      <c r="H34" s="5">
        <v>7.62939453125</v>
      </c>
      <c r="I34" s="5">
        <v>23.193359375</v>
      </c>
      <c r="J34" s="5"/>
      <c r="K34" s="5"/>
      <c r="L34" s="5"/>
      <c r="M34" s="5">
        <f>AVERAGE(C34:K34)</f>
        <v>13.5498046875</v>
      </c>
      <c r="N34" s="1">
        <f>COUNT(C34:K34)</f>
        <v>5</v>
      </c>
      <c r="O34" s="5">
        <f>(STDEV(C34:K34))/SQRT(N34)</f>
        <v>3.1190696713015704</v>
      </c>
      <c r="P34" s="5">
        <f>CONFIDENCE(0.05,(STDEV(C34:K34)),N34)</f>
        <v>6.113264221022261</v>
      </c>
    </row>
    <row r="35" spans="1:16" x14ac:dyDescent="0.25">
      <c r="B35" s="1">
        <f t="shared" si="1"/>
        <v>45</v>
      </c>
      <c r="C35" s="5" t="s">
        <v>48</v>
      </c>
      <c r="D35" s="5">
        <v>22.88818359375</v>
      </c>
      <c r="E35" s="5">
        <v>27.77099609375</v>
      </c>
      <c r="F35" s="5" t="s">
        <v>26</v>
      </c>
      <c r="G35" s="5">
        <v>21.97265625</v>
      </c>
      <c r="H35" s="5">
        <v>11.90185546875</v>
      </c>
      <c r="I35" s="5">
        <v>27.16064453125</v>
      </c>
      <c r="J35" s="5"/>
      <c r="K35" s="5"/>
      <c r="L35" s="5"/>
      <c r="M35" s="5">
        <f>AVERAGE(C35:K35)</f>
        <v>22.3388671875</v>
      </c>
      <c r="N35" s="1">
        <f>COUNT(C35:K35)</f>
        <v>5</v>
      </c>
      <c r="O35" s="5">
        <f>(STDEV(C35:K35))/SQRT(N35)</f>
        <v>2.8471444799049319</v>
      </c>
      <c r="P35" s="5">
        <f>CONFIDENCE(0.05,(STDEV(C35:K35)),N35)</f>
        <v>5.5803006393956887</v>
      </c>
    </row>
    <row r="36" spans="1:16" x14ac:dyDescent="0.25">
      <c r="B36" s="1">
        <f t="shared" si="1"/>
        <v>60</v>
      </c>
      <c r="C36" s="5" t="s">
        <v>48</v>
      </c>
      <c r="D36" s="5">
        <v>40.8935546875</v>
      </c>
      <c r="E36" s="5">
        <v>48.52294921875</v>
      </c>
      <c r="F36" s="5" t="s">
        <v>26</v>
      </c>
      <c r="G36" s="5">
        <v>36.0107421875</v>
      </c>
      <c r="H36" s="5">
        <v>23.49853515625</v>
      </c>
      <c r="I36" s="5">
        <v>32.65380859375</v>
      </c>
      <c r="J36" s="5"/>
      <c r="K36" s="5"/>
      <c r="L36" s="5"/>
      <c r="M36" s="5">
        <f>AVERAGE(C36:K36)</f>
        <v>36.31591796875</v>
      </c>
      <c r="N36" s="1">
        <f>COUNT(C36:K36)</f>
        <v>5</v>
      </c>
      <c r="O36" s="5">
        <f>(STDEV(C36:K36))/SQRT(N36)</f>
        <v>4.1698672002919928</v>
      </c>
      <c r="P36" s="5">
        <f>CONFIDENCE(0.05,(STDEV(C36:K36)),N36)</f>
        <v>8.1727895328871725</v>
      </c>
    </row>
    <row r="37" spans="1:16" x14ac:dyDescent="0.25">
      <c r="B37" s="1">
        <f t="shared" si="1"/>
        <v>75</v>
      </c>
      <c r="C37" s="5" t="s">
        <v>48</v>
      </c>
      <c r="D37" s="5">
        <v>57.67822265625</v>
      </c>
      <c r="E37" s="5">
        <v>62.56103515625</v>
      </c>
      <c r="F37" s="5" t="s">
        <v>26</v>
      </c>
      <c r="G37" s="5">
        <v>58.89892578125</v>
      </c>
      <c r="H37" s="5">
        <v>29.9072265625</v>
      </c>
      <c r="I37" s="5">
        <v>38.451999999999998</v>
      </c>
      <c r="J37" s="5"/>
      <c r="K37" s="5"/>
      <c r="L37" s="5"/>
      <c r="M37" s="5">
        <f>AVERAGE(C37:K37)</f>
        <v>49.499482031249997</v>
      </c>
      <c r="N37" s="1">
        <f>COUNT(C37:K37)</f>
        <v>5</v>
      </c>
      <c r="O37" s="5">
        <f>(STDEV(C37:K37))/SQRT(N37)</f>
        <v>6.4488326255268609</v>
      </c>
      <c r="P37" s="5">
        <f>CONFIDENCE(0.05,(STDEV(C37:K37)),N37)</f>
        <v>12.639479688359522</v>
      </c>
    </row>
    <row r="38" spans="1:16" ht="15.75" thickBot="1" x14ac:dyDescent="0.3"/>
    <row r="39" spans="1:16" x14ac:dyDescent="0.25">
      <c r="A39" s="6" t="s">
        <v>53</v>
      </c>
      <c r="B39" s="7" t="s">
        <v>61</v>
      </c>
      <c r="C39" s="23" t="s">
        <v>50</v>
      </c>
      <c r="D39" s="23" t="s">
        <v>50</v>
      </c>
      <c r="E39" s="23" t="s">
        <v>50</v>
      </c>
      <c r="F39" s="23" t="s">
        <v>50</v>
      </c>
      <c r="G39" s="23" t="s">
        <v>50</v>
      </c>
      <c r="H39" s="23" t="s">
        <v>50</v>
      </c>
      <c r="I39" s="23" t="s">
        <v>50</v>
      </c>
      <c r="J39" s="23"/>
      <c r="K39" s="23"/>
      <c r="L39" s="23"/>
      <c r="M39" s="23" t="s">
        <v>54</v>
      </c>
      <c r="N39" s="23" t="s">
        <v>5</v>
      </c>
      <c r="O39" s="23" t="s">
        <v>6</v>
      </c>
      <c r="P39" s="24" t="s">
        <v>7</v>
      </c>
    </row>
    <row r="40" spans="1:16" x14ac:dyDescent="0.25">
      <c r="A40" s="6" t="s">
        <v>60</v>
      </c>
      <c r="B40" s="10">
        <v>-150</v>
      </c>
      <c r="C40" s="25">
        <f t="shared" ref="C40:H40" si="2">C22-C3</f>
        <v>-37.841796875</v>
      </c>
      <c r="D40" s="25">
        <f t="shared" si="2"/>
        <v>-59.814453125</v>
      </c>
      <c r="E40" s="25">
        <f t="shared" si="2"/>
        <v>-22.5830078125</v>
      </c>
      <c r="F40" s="25">
        <f t="shared" si="2"/>
        <v>-41.80908203125</v>
      </c>
      <c r="G40" s="25">
        <f t="shared" si="2"/>
        <v>-51.8798828125</v>
      </c>
      <c r="H40" s="25">
        <f t="shared" si="2"/>
        <v>-27.16064453125</v>
      </c>
      <c r="I40" s="25">
        <f>I22-I3</f>
        <v>-7.01904296875</v>
      </c>
      <c r="J40" s="25"/>
      <c r="K40" s="25"/>
      <c r="L40" s="25"/>
      <c r="M40" s="25">
        <f>AVERAGE(C40:K40)</f>
        <v>-35.443987165178569</v>
      </c>
      <c r="N40" s="26">
        <f>COUNT(C40:K40)</f>
        <v>7</v>
      </c>
      <c r="O40" s="25">
        <f>(STDEV(C40:K40))/SQRT(N40)</f>
        <v>6.8179004737847118</v>
      </c>
      <c r="P40" s="27">
        <f>CONFIDENCE(0.05,(STDEV(C40:K40)),N40)</f>
        <v>13.362839378796602</v>
      </c>
    </row>
    <row r="41" spans="1:16" x14ac:dyDescent="0.25">
      <c r="A41" s="6" t="s">
        <v>50</v>
      </c>
      <c r="B41" s="10">
        <f>B40+15</f>
        <v>-135</v>
      </c>
      <c r="C41" s="25">
        <f t="shared" ref="C41:H55" si="3">C23-C4</f>
        <v>-0.91552734375</v>
      </c>
      <c r="D41" s="25">
        <f t="shared" si="3"/>
        <v>-50.96435546875</v>
      </c>
      <c r="E41" s="25">
        <f t="shared" si="3"/>
        <v>-0.91552734375</v>
      </c>
      <c r="F41" s="25">
        <f t="shared" si="3"/>
        <v>-25.0244140625</v>
      </c>
      <c r="G41" s="25">
        <f t="shared" si="3"/>
        <v>-37.2314453125</v>
      </c>
      <c r="H41" s="25">
        <f t="shared" si="3"/>
        <v>-18.61572265625</v>
      </c>
      <c r="I41" s="25">
        <f t="shared" ref="I41:I55" si="4">I23-I4</f>
        <v>-4.57763671875</v>
      </c>
      <c r="J41" s="25"/>
      <c r="K41" s="25"/>
      <c r="L41" s="25"/>
      <c r="M41" s="25">
        <f>AVERAGE(C41:K41)</f>
        <v>-19.749232700892858</v>
      </c>
      <c r="N41" s="26">
        <f>COUNT(C41:K41)</f>
        <v>7</v>
      </c>
      <c r="O41" s="25">
        <f>(STDEV(C41:K41))/SQRT(N41)</f>
        <v>7.3171655165125546</v>
      </c>
      <c r="P41" s="27">
        <f>CONFIDENCE(0.05,(STDEV(C41:K41)),N41)</f>
        <v>14.341380881283026</v>
      </c>
    </row>
    <row r="42" spans="1:16" x14ac:dyDescent="0.25">
      <c r="B42" s="10">
        <f t="shared" ref="B42:B55" si="5">B41+15</f>
        <v>-120</v>
      </c>
      <c r="C42" s="25">
        <f t="shared" si="3"/>
        <v>-10.986328125</v>
      </c>
      <c r="D42" s="25">
        <f t="shared" si="3"/>
        <v>-28.38134765625</v>
      </c>
      <c r="E42" s="25">
        <f t="shared" si="3"/>
        <v>16.78466796875</v>
      </c>
      <c r="F42" s="25">
        <f t="shared" si="3"/>
        <v>4.8828125</v>
      </c>
      <c r="G42" s="25">
        <f t="shared" si="3"/>
        <v>-27.16064453125</v>
      </c>
      <c r="H42" s="25">
        <f t="shared" si="3"/>
        <v>-15.2587890625</v>
      </c>
      <c r="I42" s="25">
        <f t="shared" si="4"/>
        <v>-4.2724609375</v>
      </c>
      <c r="J42" s="25"/>
      <c r="K42" s="25"/>
      <c r="L42" s="25"/>
      <c r="M42" s="25">
        <f>AVERAGE(C42:K42)</f>
        <v>-9.1988699776785712</v>
      </c>
      <c r="N42" s="26">
        <f>COUNT(C42:K42)</f>
        <v>7</v>
      </c>
      <c r="O42" s="25">
        <f>(STDEV(C42:K42))/SQRT(N42)</f>
        <v>6.2263226795062661</v>
      </c>
      <c r="P42" s="27">
        <f>CONFIDENCE(0.05,(STDEV(C42:K42)),N42)</f>
        <v>12.203368207957205</v>
      </c>
    </row>
    <row r="43" spans="1:16" x14ac:dyDescent="0.25">
      <c r="B43" s="10">
        <f t="shared" si="5"/>
        <v>-105</v>
      </c>
      <c r="C43" s="25">
        <f t="shared" si="3"/>
        <v>-4.8828125</v>
      </c>
      <c r="D43" s="25">
        <f t="shared" si="3"/>
        <v>-23.8037109375</v>
      </c>
      <c r="E43" s="25">
        <f t="shared" si="3"/>
        <v>25.93994140625</v>
      </c>
      <c r="F43" s="25">
        <f t="shared" si="3"/>
        <v>-1.52587890625</v>
      </c>
      <c r="G43" s="25">
        <f t="shared" si="3"/>
        <v>-18.9208984375</v>
      </c>
      <c r="H43" s="25">
        <f t="shared" si="3"/>
        <v>-13.427734375</v>
      </c>
      <c r="I43" s="25">
        <f t="shared" si="4"/>
        <v>-0.91552734375</v>
      </c>
      <c r="J43" s="25"/>
      <c r="K43" s="25"/>
      <c r="L43" s="25"/>
      <c r="M43" s="25">
        <f>AVERAGE(C43:K43)</f>
        <v>-5.3623744419642856</v>
      </c>
      <c r="N43" s="26">
        <f>COUNT(C43:K43)</f>
        <v>7</v>
      </c>
      <c r="O43" s="25">
        <f>(STDEV(C43:K43))/SQRT(N43)</f>
        <v>6.17892847806639</v>
      </c>
      <c r="P43" s="27">
        <f>CONFIDENCE(0.05,(STDEV(C43:K43)),N43)</f>
        <v>12.11047728005901</v>
      </c>
    </row>
    <row r="44" spans="1:16" x14ac:dyDescent="0.25">
      <c r="B44" s="10">
        <f t="shared" si="5"/>
        <v>-90</v>
      </c>
      <c r="C44" s="25">
        <f t="shared" si="3"/>
        <v>3.35693359375</v>
      </c>
      <c r="D44" s="25">
        <f t="shared" si="3"/>
        <v>-24.4140625</v>
      </c>
      <c r="E44" s="25">
        <f t="shared" si="3"/>
        <v>26.2451171875</v>
      </c>
      <c r="F44" s="25">
        <f t="shared" si="3"/>
        <v>-1.8310546875</v>
      </c>
      <c r="G44" s="25">
        <f t="shared" si="3"/>
        <v>-16.78466796875</v>
      </c>
      <c r="H44" s="25">
        <f t="shared" si="3"/>
        <v>-10.3759765625</v>
      </c>
      <c r="I44" s="25">
        <f t="shared" si="4"/>
        <v>-3.0517578125</v>
      </c>
      <c r="J44" s="25"/>
      <c r="K44" s="25"/>
      <c r="L44" s="25"/>
      <c r="M44" s="25">
        <f>AVERAGE(C44:K44)</f>
        <v>-3.8364955357142856</v>
      </c>
      <c r="N44" s="26">
        <f>COUNT(C44:K44)</f>
        <v>7</v>
      </c>
      <c r="O44" s="25">
        <f>(STDEV(C44:K44))/SQRT(N44)</f>
        <v>6.162758149881264</v>
      </c>
      <c r="P44" s="27">
        <f>CONFIDENCE(0.05,(STDEV(C44:K44)),N44)</f>
        <v>12.078784019197972</v>
      </c>
    </row>
    <row r="45" spans="1:16" x14ac:dyDescent="0.25">
      <c r="B45" s="10">
        <f t="shared" si="5"/>
        <v>-75</v>
      </c>
      <c r="C45" s="25">
        <f t="shared" si="3"/>
        <v>-0.6103515625</v>
      </c>
      <c r="D45" s="25">
        <f t="shared" si="3"/>
        <v>-6.103515625</v>
      </c>
      <c r="E45" s="25">
        <f t="shared" si="3"/>
        <v>18.310546875</v>
      </c>
      <c r="F45" s="25">
        <f t="shared" si="3"/>
        <v>-5.4931640625</v>
      </c>
      <c r="G45" s="25">
        <f t="shared" si="3"/>
        <v>-11.29150390625</v>
      </c>
      <c r="H45" s="25">
        <f t="shared" si="3"/>
        <v>-9.765625</v>
      </c>
      <c r="I45" s="25">
        <f t="shared" si="4"/>
        <v>-2.44140625</v>
      </c>
      <c r="J45" s="25"/>
      <c r="K45" s="25"/>
      <c r="L45" s="25"/>
      <c r="M45" s="25">
        <f>AVERAGE(C45:K45)</f>
        <v>-2.4850027901785716</v>
      </c>
      <c r="N45" s="26">
        <f>COUNT(C45:K45)</f>
        <v>7</v>
      </c>
      <c r="O45" s="25">
        <f>(STDEV(C45:K45))/SQRT(N45)</f>
        <v>3.7438066151414691</v>
      </c>
      <c r="P45" s="27">
        <f>CONFIDENCE(0.05,(STDEV(C45:K45)),N45)</f>
        <v>7.3377261307600845</v>
      </c>
    </row>
    <row r="46" spans="1:16" x14ac:dyDescent="0.25">
      <c r="B46" s="10">
        <f t="shared" si="5"/>
        <v>-60</v>
      </c>
      <c r="C46" s="25">
        <f t="shared" si="3"/>
        <v>0</v>
      </c>
      <c r="D46" s="25">
        <f t="shared" si="3"/>
        <v>-4.2724609375</v>
      </c>
      <c r="E46" s="25">
        <f t="shared" si="3"/>
        <v>7.32421875</v>
      </c>
      <c r="F46" s="25">
        <f t="shared" si="3"/>
        <v>-0.6103515625</v>
      </c>
      <c r="G46" s="25">
        <f t="shared" si="3"/>
        <v>-7.62939453125</v>
      </c>
      <c r="H46" s="25">
        <f t="shared" si="3"/>
        <v>-6.7138671875</v>
      </c>
      <c r="I46" s="25">
        <f t="shared" si="4"/>
        <v>-2.13623046875</v>
      </c>
      <c r="J46" s="25"/>
      <c r="K46" s="25"/>
      <c r="L46" s="25"/>
      <c r="M46" s="25">
        <f>AVERAGE(C46:K46)</f>
        <v>-2.0054408482142856</v>
      </c>
      <c r="N46" s="26">
        <f>COUNT(C46:K46)</f>
        <v>7</v>
      </c>
      <c r="O46" s="25">
        <f>(STDEV(C46:K46))/SQRT(N46)</f>
        <v>1.9021618963746818</v>
      </c>
      <c r="P46" s="27">
        <f>CONFIDENCE(0.05,(STDEV(C46:K46)),N46)</f>
        <v>3.7281688096587859</v>
      </c>
    </row>
    <row r="47" spans="1:16" x14ac:dyDescent="0.25">
      <c r="B47" s="10">
        <f t="shared" si="5"/>
        <v>-45</v>
      </c>
      <c r="C47" s="25">
        <f t="shared" si="3"/>
        <v>-3.35693359375</v>
      </c>
      <c r="D47" s="25">
        <f t="shared" si="3"/>
        <v>-5.18798828125</v>
      </c>
      <c r="E47" s="25">
        <f t="shared" si="3"/>
        <v>-0.30517578125</v>
      </c>
      <c r="F47" s="25">
        <f t="shared" si="3"/>
        <v>-3.96728515625</v>
      </c>
      <c r="G47" s="25">
        <f t="shared" si="3"/>
        <v>-5.79833984375</v>
      </c>
      <c r="H47" s="25">
        <f t="shared" si="3"/>
        <v>-4.8828125</v>
      </c>
      <c r="I47" s="25">
        <f t="shared" si="4"/>
        <v>-1.8310546875</v>
      </c>
      <c r="J47" s="25"/>
      <c r="K47" s="25"/>
      <c r="L47" s="25"/>
      <c r="M47" s="25">
        <f>AVERAGE(C47:K47)</f>
        <v>-3.6185128348214284</v>
      </c>
      <c r="N47" s="26">
        <f>COUNT(C47:K47)</f>
        <v>7</v>
      </c>
      <c r="O47" s="25">
        <f>(STDEV(C47:K47))/SQRT(N47)</f>
        <v>0.74284888387811887</v>
      </c>
      <c r="P47" s="27">
        <f>CONFIDENCE(0.05,(STDEV(C47:K47)),N47)</f>
        <v>1.4559570583568895</v>
      </c>
    </row>
    <row r="48" spans="1:16" x14ac:dyDescent="0.25">
      <c r="B48" s="10">
        <f t="shared" si="5"/>
        <v>-30</v>
      </c>
      <c r="C48" s="25">
        <f t="shared" si="3"/>
        <v>-0.6103515625</v>
      </c>
      <c r="D48" s="25">
        <f t="shared" si="3"/>
        <v>-8.85009765625</v>
      </c>
      <c r="E48" s="25">
        <f t="shared" si="3"/>
        <v>4.8828125</v>
      </c>
      <c r="F48" s="25">
        <f t="shared" si="3"/>
        <v>-2.13623046875</v>
      </c>
      <c r="G48" s="25">
        <f t="shared" si="3"/>
        <v>-4.2724609375</v>
      </c>
      <c r="H48" s="25">
        <f t="shared" si="3"/>
        <v>-3.35693359375</v>
      </c>
      <c r="I48" s="25">
        <f t="shared" si="4"/>
        <v>0.6103515625</v>
      </c>
      <c r="J48" s="25"/>
      <c r="K48" s="25"/>
      <c r="L48" s="25"/>
      <c r="M48" s="25">
        <f>AVERAGE(C48:K48)</f>
        <v>-1.9618443080357142</v>
      </c>
      <c r="N48" s="26">
        <f>COUNT(C48:K48)</f>
        <v>7</v>
      </c>
      <c r="O48" s="25">
        <f>(STDEV(C48:K48))/SQRT(N48)</f>
        <v>1.6187570121424293</v>
      </c>
      <c r="P48" s="27">
        <f>CONFIDENCE(0.05,(STDEV(C48:K48)),N48)</f>
        <v>3.1727054435208277</v>
      </c>
    </row>
    <row r="49" spans="2:16" x14ac:dyDescent="0.25">
      <c r="B49" s="10">
        <f t="shared" si="5"/>
        <v>-15</v>
      </c>
      <c r="C49" s="25">
        <f t="shared" si="3"/>
        <v>0.6103515625</v>
      </c>
      <c r="D49" s="25">
        <f t="shared" si="3"/>
        <v>-1.52587890625</v>
      </c>
      <c r="E49" s="25">
        <f t="shared" si="3"/>
        <v>-1.52587890625</v>
      </c>
      <c r="F49" s="25" t="s">
        <v>26</v>
      </c>
      <c r="G49" s="25">
        <f t="shared" si="3"/>
        <v>-5.18798828125</v>
      </c>
      <c r="H49" s="25">
        <f t="shared" si="3"/>
        <v>-2.13623046875</v>
      </c>
      <c r="I49" s="25">
        <f t="shared" si="4"/>
        <v>0.91552734375</v>
      </c>
      <c r="J49" s="25"/>
      <c r="K49" s="25"/>
      <c r="L49" s="25"/>
      <c r="M49" s="25">
        <f>AVERAGE(C49:K49)</f>
        <v>-1.4750162760416667</v>
      </c>
      <c r="N49" s="26">
        <f>COUNT(C49:K49)</f>
        <v>6</v>
      </c>
      <c r="O49" s="25">
        <f>(STDEV(C49:K49))/SQRT(N49)</f>
        <v>0.89985178695445422</v>
      </c>
      <c r="P49" s="27">
        <f>CONFIDENCE(0.05,(STDEV(C49:K49)),N49)</f>
        <v>1.7636770938547395</v>
      </c>
    </row>
    <row r="50" spans="2:16" x14ac:dyDescent="0.25">
      <c r="B50" s="10">
        <f t="shared" si="5"/>
        <v>0</v>
      </c>
      <c r="C50" s="25">
        <f t="shared" si="3"/>
        <v>0.6103515625</v>
      </c>
      <c r="D50" s="25">
        <f t="shared" si="3"/>
        <v>-4.8828125</v>
      </c>
      <c r="E50" s="25">
        <f t="shared" si="3"/>
        <v>2.44140625</v>
      </c>
      <c r="F50" s="25" t="s">
        <v>26</v>
      </c>
      <c r="G50" s="25">
        <f t="shared" si="3"/>
        <v>-5.18798828125</v>
      </c>
      <c r="H50" s="25">
        <f t="shared" si="3"/>
        <v>-1.52587890625</v>
      </c>
      <c r="I50" s="25">
        <f t="shared" si="4"/>
        <v>-1.52587890625</v>
      </c>
      <c r="J50" s="25"/>
      <c r="K50" s="25"/>
      <c r="L50" s="25"/>
      <c r="M50" s="25">
        <f>AVERAGE(C50:K50)</f>
        <v>-1.678466796875</v>
      </c>
      <c r="N50" s="26">
        <f>COUNT(C50:K50)</f>
        <v>6</v>
      </c>
      <c r="O50" s="25">
        <f>(STDEV(C50:K50))/SQRT(N50)</f>
        <v>1.2226089858404621</v>
      </c>
      <c r="P50" s="27">
        <f>CONFIDENCE(0.05,(STDEV(C50:K50)),N50)</f>
        <v>2.3962695794223459</v>
      </c>
    </row>
    <row r="51" spans="2:16" x14ac:dyDescent="0.25">
      <c r="B51" s="10">
        <f t="shared" si="5"/>
        <v>15</v>
      </c>
      <c r="C51" s="25">
        <f t="shared" si="3"/>
        <v>-5.18798828125</v>
      </c>
      <c r="D51" s="25">
        <f t="shared" si="3"/>
        <v>-12.20703125</v>
      </c>
      <c r="E51" s="25">
        <f t="shared" si="3"/>
        <v>-5.18798828125</v>
      </c>
      <c r="F51" s="25" t="s">
        <v>26</v>
      </c>
      <c r="G51" s="25">
        <f t="shared" si="3"/>
        <v>-4.2724609375</v>
      </c>
      <c r="H51" s="25">
        <f t="shared" si="3"/>
        <v>-1.220703125</v>
      </c>
      <c r="I51" s="25">
        <f t="shared" si="4"/>
        <v>2.44140625</v>
      </c>
      <c r="J51" s="25"/>
      <c r="K51" s="25"/>
      <c r="L51" s="25"/>
      <c r="M51" s="25">
        <f>AVERAGE(C51:K51)</f>
        <v>-4.2724609375</v>
      </c>
      <c r="N51" s="26">
        <f>COUNT(C51:K51)</f>
        <v>6</v>
      </c>
      <c r="O51" s="25">
        <f>(STDEV(C51:K51))/SQRT(N51)</f>
        <v>1.9918419033301664</v>
      </c>
      <c r="P51" s="27">
        <f>CONFIDENCE(0.05,(STDEV(C51:K51)),N51)</f>
        <v>3.9039383934248373</v>
      </c>
    </row>
    <row r="52" spans="2:16" x14ac:dyDescent="0.25">
      <c r="B52" s="10">
        <f t="shared" si="5"/>
        <v>30</v>
      </c>
      <c r="C52" s="25" t="s">
        <v>26</v>
      </c>
      <c r="D52" s="25">
        <f t="shared" si="3"/>
        <v>-5.79833984375</v>
      </c>
      <c r="E52" s="25">
        <f t="shared" si="3"/>
        <v>-8.85009765625</v>
      </c>
      <c r="F52" s="25" t="s">
        <v>26</v>
      </c>
      <c r="G52" s="25">
        <f t="shared" si="3"/>
        <v>-4.57763671875</v>
      </c>
      <c r="H52" s="25">
        <f t="shared" si="3"/>
        <v>-0.30517578125</v>
      </c>
      <c r="I52" s="25">
        <f t="shared" si="4"/>
        <v>3.96728515625</v>
      </c>
      <c r="J52" s="25"/>
      <c r="K52" s="25"/>
      <c r="L52" s="25"/>
      <c r="M52" s="25">
        <f>AVERAGE(C52:K52)</f>
        <v>-3.11279296875</v>
      </c>
      <c r="N52" s="26">
        <f>COUNT(C52:K52)</f>
        <v>5</v>
      </c>
      <c r="O52" s="25">
        <f>(STDEV(C52:K52))/SQRT(N52)</f>
        <v>2.2392500400200368</v>
      </c>
      <c r="P52" s="27">
        <f>CONFIDENCE(0.05,(STDEV(C52:K52)),N52)</f>
        <v>4.3888494308191461</v>
      </c>
    </row>
    <row r="53" spans="2:16" x14ac:dyDescent="0.25">
      <c r="B53" s="10">
        <f t="shared" si="5"/>
        <v>45</v>
      </c>
      <c r="C53" s="25" t="s">
        <v>26</v>
      </c>
      <c r="D53" s="25">
        <f t="shared" si="3"/>
        <v>-15.869140625</v>
      </c>
      <c r="E53" s="25">
        <f t="shared" si="3"/>
        <v>-15.56396484375</v>
      </c>
      <c r="F53" s="25" t="s">
        <v>26</v>
      </c>
      <c r="G53" s="25">
        <f t="shared" si="3"/>
        <v>-6.7138671875</v>
      </c>
      <c r="H53" s="25">
        <f t="shared" si="3"/>
        <v>-1.220703125</v>
      </c>
      <c r="I53" s="25">
        <f t="shared" si="4"/>
        <v>0.91552734375</v>
      </c>
      <c r="J53" s="25"/>
      <c r="K53" s="25"/>
      <c r="L53" s="25"/>
      <c r="M53" s="25">
        <f>AVERAGE(C53:K53)</f>
        <v>-7.6904296875</v>
      </c>
      <c r="N53" s="26">
        <f>COUNT(C53:K53)</f>
        <v>5</v>
      </c>
      <c r="O53" s="25">
        <f>(STDEV(C53:K53))/SQRT(N53)</f>
        <v>3.5054058323504602</v>
      </c>
      <c r="P53" s="27">
        <f>CONFIDENCE(0.05,(STDEV(C53:K53)),N53)</f>
        <v>6.8704691826035509</v>
      </c>
    </row>
    <row r="54" spans="2:16" x14ac:dyDescent="0.25">
      <c r="B54" s="10">
        <f t="shared" si="5"/>
        <v>60</v>
      </c>
      <c r="C54" s="25" t="s">
        <v>26</v>
      </c>
      <c r="D54" s="25">
        <f t="shared" si="3"/>
        <v>-22.27783203125</v>
      </c>
      <c r="E54" s="25">
        <f t="shared" si="3"/>
        <v>-28.6865234375</v>
      </c>
      <c r="F54" s="25" t="s">
        <v>26</v>
      </c>
      <c r="G54" s="25">
        <f t="shared" si="3"/>
        <v>-10.3759765625</v>
      </c>
      <c r="H54" s="25">
        <f t="shared" si="3"/>
        <v>3.662109375</v>
      </c>
      <c r="I54" s="25">
        <f t="shared" si="4"/>
        <v>0.6103515625</v>
      </c>
      <c r="J54" s="25"/>
      <c r="K54" s="25"/>
      <c r="L54" s="25"/>
      <c r="M54" s="25">
        <f>AVERAGE(C54:K54)</f>
        <v>-11.41357421875</v>
      </c>
      <c r="N54" s="26">
        <f>COUNT(C54:K54)</f>
        <v>5</v>
      </c>
      <c r="O54" s="25">
        <f>(STDEV(C54:K54))/SQRT(N54)</f>
        <v>6.2821752141997376</v>
      </c>
      <c r="P54" s="27">
        <f>CONFIDENCE(0.05,(STDEV(C54:K54)),N54)</f>
        <v>12.312837164401682</v>
      </c>
    </row>
    <row r="55" spans="2:16" ht="15.75" thickBot="1" x14ac:dyDescent="0.3">
      <c r="B55" s="14">
        <f t="shared" si="5"/>
        <v>75</v>
      </c>
      <c r="C55" s="28" t="s">
        <v>26</v>
      </c>
      <c r="D55" s="28">
        <f t="shared" si="3"/>
        <v>-31.43310546875</v>
      </c>
      <c r="E55" s="28">
        <f t="shared" si="3"/>
        <v>-38.4521484375</v>
      </c>
      <c r="F55" s="28" t="s">
        <v>26</v>
      </c>
      <c r="G55" s="28">
        <f t="shared" si="3"/>
        <v>-17.08984375</v>
      </c>
      <c r="H55" s="28">
        <f t="shared" si="3"/>
        <v>1.8310546875</v>
      </c>
      <c r="I55" s="28">
        <f t="shared" si="4"/>
        <v>-1.4843750000181899E-4</v>
      </c>
      <c r="J55" s="28"/>
      <c r="K55" s="28"/>
      <c r="L55" s="28"/>
      <c r="M55" s="28">
        <f>AVERAGE(C55:K55)</f>
        <v>-17.02883828125</v>
      </c>
      <c r="N55" s="29">
        <f>COUNT(C55:K55)</f>
        <v>5</v>
      </c>
      <c r="O55" s="28">
        <f>(STDEV(C55:K55))/SQRT(N55)</f>
        <v>8.0997428771360713</v>
      </c>
      <c r="P55" s="30">
        <f>CONFIDENCE(0.05,(STDEV(C55:K55)),N55)</f>
        <v>15.875204323221531</v>
      </c>
    </row>
    <row r="57" spans="2:16" x14ac:dyDescent="0.25">
      <c r="B57" s="6" t="s">
        <v>52</v>
      </c>
      <c r="C57" s="1">
        <f>C40/C2</f>
        <v>-3.127421229338843</v>
      </c>
      <c r="D57" s="1">
        <f t="shared" ref="D57:I57" si="6">D40/D2</f>
        <v>-2.2153501157407409</v>
      </c>
      <c r="E57" s="1">
        <f t="shared" si="6"/>
        <v>-0.91429181427125505</v>
      </c>
      <c r="F57" s="1">
        <f t="shared" si="6"/>
        <v>-1.4669853344298245</v>
      </c>
      <c r="G57" s="1">
        <f t="shared" si="6"/>
        <v>-3.4586588541666665</v>
      </c>
      <c r="H57" s="1">
        <f t="shared" si="6"/>
        <v>-0.73407147381756754</v>
      </c>
      <c r="I57" s="1">
        <f t="shared" si="6"/>
        <v>-0.27853345114087302</v>
      </c>
    </row>
    <row r="58" spans="2:16" x14ac:dyDescent="0.25">
      <c r="B58" s="6" t="s">
        <v>58</v>
      </c>
    </row>
    <row r="59" spans="2:16" x14ac:dyDescent="0.25">
      <c r="B59" s="6" t="s">
        <v>57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E841-B3B0-4AED-B08A-9312D9128401}">
  <dimension ref="A2:X39"/>
  <sheetViews>
    <sheetView tabSelected="1" workbookViewId="0">
      <selection activeCell="P14" sqref="P14"/>
    </sheetView>
  </sheetViews>
  <sheetFormatPr baseColWidth="10" defaultRowHeight="15" x14ac:dyDescent="0.25"/>
  <cols>
    <col min="1" max="1" width="13" style="1" customWidth="1"/>
    <col min="2" max="19" width="11.42578125" style="1"/>
    <col min="20" max="20" width="2.28515625" style="1" customWidth="1"/>
    <col min="21" max="16384" width="11.42578125" style="1"/>
  </cols>
  <sheetData>
    <row r="2" spans="1:24" x14ac:dyDescent="0.25">
      <c r="X2" s="2"/>
    </row>
    <row r="3" spans="1:24" x14ac:dyDescent="0.25">
      <c r="B3" s="1" t="s">
        <v>50</v>
      </c>
      <c r="C3" s="1" t="s">
        <v>50</v>
      </c>
      <c r="D3" s="1" t="s">
        <v>50</v>
      </c>
      <c r="E3" s="1" t="s">
        <v>50</v>
      </c>
    </row>
    <row r="4" spans="1:24" x14ac:dyDescent="0.25">
      <c r="A4" s="1" t="s">
        <v>49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24" x14ac:dyDescent="0.25">
      <c r="A5" s="1">
        <f>WT!B40</f>
        <v>-150</v>
      </c>
      <c r="B5" s="5">
        <f>WT!P40</f>
        <v>-316.37267570495538</v>
      </c>
      <c r="C5" s="5">
        <f>P289R!L42</f>
        <v>-31.1279296875</v>
      </c>
      <c r="D5" s="5">
        <f>L85P!M40</f>
        <v>-35.443987165178569</v>
      </c>
      <c r="E5" s="5">
        <f>G82R!N41</f>
        <v>-5.594889322916667</v>
      </c>
    </row>
    <row r="6" spans="1:24" x14ac:dyDescent="0.25">
      <c r="A6" s="1">
        <f>WT!B41</f>
        <v>-135</v>
      </c>
      <c r="B6" s="5">
        <f>WT!P41</f>
        <v>-261.5936229705809</v>
      </c>
      <c r="C6" s="5">
        <f>P289R!L43</f>
        <v>-11.967250279017858</v>
      </c>
      <c r="D6" s="5">
        <f>L85P!M41</f>
        <v>-19.749232700892858</v>
      </c>
      <c r="E6" s="5">
        <f>G82R!N42</f>
        <v>-0.52558051215277779</v>
      </c>
    </row>
    <row r="7" spans="1:24" x14ac:dyDescent="0.25">
      <c r="A7" s="1">
        <f>WT!B42</f>
        <v>-120</v>
      </c>
      <c r="B7" s="5">
        <f>WT!P42</f>
        <v>-217.15697898864727</v>
      </c>
      <c r="C7" s="5">
        <f>P289R!L44</f>
        <v>8.7193080357142863E-2</v>
      </c>
      <c r="D7" s="5">
        <f>L85P!M42</f>
        <v>-9.1988699776785712</v>
      </c>
      <c r="E7" s="5">
        <f>G82R!N43</f>
        <v>-3.509521484375</v>
      </c>
    </row>
    <row r="8" spans="1:24" x14ac:dyDescent="0.25">
      <c r="A8" s="1">
        <f>WT!B43</f>
        <v>-105</v>
      </c>
      <c r="B8" s="5">
        <f>WT!P43</f>
        <v>-171.9482401847838</v>
      </c>
      <c r="C8" s="5">
        <f>P289R!L45</f>
        <v>-1.0463169642857142</v>
      </c>
      <c r="D8" s="5">
        <f>L85P!M43</f>
        <v>-5.3623744419642856</v>
      </c>
      <c r="E8" s="5">
        <f>G82R!N44</f>
        <v>-2.5600857204861112</v>
      </c>
    </row>
    <row r="9" spans="1:24" x14ac:dyDescent="0.25">
      <c r="A9" s="1">
        <f>WT!B44</f>
        <v>-90</v>
      </c>
      <c r="B9" s="5">
        <f>WT!P44</f>
        <v>-134.1735815048217</v>
      </c>
      <c r="C9" s="5">
        <f>P289R!L46</f>
        <v>2.1798270089285716</v>
      </c>
      <c r="D9" s="5">
        <f>L85P!M44</f>
        <v>-3.8364955357142856</v>
      </c>
      <c r="E9" s="5">
        <f>G82R!N45</f>
        <v>-4.119873046875</v>
      </c>
    </row>
    <row r="10" spans="1:24" x14ac:dyDescent="0.25">
      <c r="A10" s="1">
        <f>WT!B45</f>
        <v>-75</v>
      </c>
      <c r="B10" s="5">
        <f>WT!P45</f>
        <v>-103.02428946495047</v>
      </c>
      <c r="C10" s="5">
        <f>P289R!L47</f>
        <v>-6.5394810267857137E-2</v>
      </c>
      <c r="D10" s="5">
        <f>L85P!M45</f>
        <v>-2.4850027901785716</v>
      </c>
      <c r="E10" s="5">
        <f>G82R!N46</f>
        <v>-2.0175509982638888</v>
      </c>
    </row>
    <row r="11" spans="1:24" x14ac:dyDescent="0.25">
      <c r="A11" s="1">
        <f>WT!B46</f>
        <v>-60</v>
      </c>
      <c r="B11" s="5">
        <f>WT!P46</f>
        <v>-73.623656225204471</v>
      </c>
      <c r="C11" s="5">
        <f>P289R!L48</f>
        <v>0.21798270089285715</v>
      </c>
      <c r="D11" s="5">
        <f>L85P!M46</f>
        <v>-2.0054408482142856</v>
      </c>
      <c r="E11" s="5">
        <f>G82R!N47</f>
        <v>-2.2040473090277777</v>
      </c>
    </row>
    <row r="12" spans="1:24" x14ac:dyDescent="0.25">
      <c r="A12" s="1">
        <f>WT!B47</f>
        <v>-45</v>
      </c>
      <c r="B12" s="5">
        <f>WT!P47</f>
        <v>-52.120970487594604</v>
      </c>
      <c r="C12" s="5">
        <f>P289R!L49</f>
        <v>0.39236886160714285</v>
      </c>
      <c r="D12" s="5">
        <f>L85P!M47</f>
        <v>-3.6185128348214284</v>
      </c>
      <c r="E12" s="5">
        <f>G82R!N48</f>
        <v>-1.2037489149305556</v>
      </c>
    </row>
    <row r="13" spans="1:24" x14ac:dyDescent="0.25">
      <c r="A13" s="1">
        <f>WT!B48</f>
        <v>-30</v>
      </c>
      <c r="B13" s="5">
        <f>WT!P48</f>
        <v>-34.579467308521274</v>
      </c>
      <c r="C13" s="5">
        <f>P289R!L50</f>
        <v>1.52587890625</v>
      </c>
      <c r="D13" s="5">
        <f>L85P!M48</f>
        <v>-1.9618443080357142</v>
      </c>
      <c r="E13" s="5">
        <f>G82R!N49</f>
        <v>-1.3224283854166667</v>
      </c>
    </row>
    <row r="14" spans="1:24" x14ac:dyDescent="0.25">
      <c r="A14" s="1">
        <f>WT!B49</f>
        <v>-15</v>
      </c>
      <c r="B14" s="5">
        <f>WT!P49</f>
        <v>-21.768187946081163</v>
      </c>
      <c r="C14" s="5">
        <f>P289R!L51</f>
        <v>-0.7193429129464286</v>
      </c>
      <c r="D14" s="5">
        <f>L85P!M49</f>
        <v>-1.4750162760416667</v>
      </c>
      <c r="E14" s="5">
        <f>G82R!N50</f>
        <v>-1.3563368055555556</v>
      </c>
    </row>
    <row r="15" spans="1:24" x14ac:dyDescent="0.25">
      <c r="A15" s="1">
        <f>WT!B50</f>
        <v>0</v>
      </c>
      <c r="B15" s="5">
        <f>WT!P50</f>
        <v>-12.911986958980554</v>
      </c>
      <c r="C15" s="5">
        <f>P289R!L52</f>
        <v>-1.1335100446428572</v>
      </c>
      <c r="D15" s="5">
        <f>L85P!M50</f>
        <v>-1.678466796875</v>
      </c>
      <c r="E15" s="5">
        <f>G82R!N51</f>
        <v>-0.34332275390625</v>
      </c>
    </row>
    <row r="16" spans="1:24" x14ac:dyDescent="0.25">
      <c r="A16" s="1">
        <f>WT!B51</f>
        <v>15</v>
      </c>
      <c r="B16" s="5">
        <f>WT!P51</f>
        <v>-5.4504394173622135</v>
      </c>
      <c r="C16" s="5">
        <f>P289R!L53</f>
        <v>-1.7874581473214286</v>
      </c>
      <c r="D16" s="5">
        <f>L85P!M51</f>
        <v>-4.2724609375</v>
      </c>
      <c r="E16" s="5">
        <f>G82R!N52</f>
        <v>-0.95367431640625</v>
      </c>
    </row>
    <row r="17" spans="1:24" x14ac:dyDescent="0.25">
      <c r="A17" s="1">
        <f>WT!B52</f>
        <v>30</v>
      </c>
      <c r="B17" s="5">
        <f>WT!P52</f>
        <v>-5.3948294321695869</v>
      </c>
      <c r="C17" s="5">
        <f>P289R!L54</f>
        <v>-5.950927734375</v>
      </c>
      <c r="D17" s="5">
        <f>L85P!M52</f>
        <v>-3.11279296875</v>
      </c>
      <c r="E17" s="5">
        <f>G82R!N53</f>
        <v>1.4495849609375</v>
      </c>
    </row>
    <row r="18" spans="1:24" x14ac:dyDescent="0.25">
      <c r="A18" s="1">
        <f>WT!B53</f>
        <v>45</v>
      </c>
      <c r="B18" s="5">
        <f>WT!P53</f>
        <v>-7.0427784654829004</v>
      </c>
      <c r="C18" s="5">
        <f>P289R!L55</f>
        <v>-3.8401285807291665</v>
      </c>
      <c r="D18" s="5">
        <f>L85P!M53</f>
        <v>-7.6904296875</v>
      </c>
      <c r="E18" s="5">
        <f>G82R!N54</f>
        <v>-0.19073486328125</v>
      </c>
    </row>
    <row r="19" spans="1:24" x14ac:dyDescent="0.25">
      <c r="A19" s="1">
        <f>WT!B54</f>
        <v>60</v>
      </c>
      <c r="B19" s="5">
        <f>WT!P54</f>
        <v>-4.770914501614044</v>
      </c>
      <c r="C19" s="5">
        <f>P289R!L56</f>
        <v>-11.189778645833334</v>
      </c>
      <c r="D19" s="5">
        <f>L85P!M54</f>
        <v>-11.41357421875</v>
      </c>
      <c r="E19" s="5">
        <f>G82R!N55</f>
        <v>0.209808349609375</v>
      </c>
    </row>
    <row r="20" spans="1:24" x14ac:dyDescent="0.25">
      <c r="A20" s="1">
        <f>WT!B55</f>
        <v>75</v>
      </c>
      <c r="B20" s="5">
        <f>WT!P55</f>
        <v>-12.057833883497457</v>
      </c>
      <c r="C20" s="5">
        <f>P289R!L57</f>
        <v>-17.7764892578125</v>
      </c>
      <c r="D20" s="5">
        <f>L85P!M55</f>
        <v>-17.02883828125</v>
      </c>
      <c r="E20" s="5">
        <f>G82R!N56</f>
        <v>0.591278076171875</v>
      </c>
    </row>
    <row r="21" spans="1:24" x14ac:dyDescent="0.25">
      <c r="X21" s="2"/>
    </row>
    <row r="39" spans="24:24" x14ac:dyDescent="0.25">
      <c r="X39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WT</vt:lpstr>
      <vt:lpstr>P289R</vt:lpstr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2021-09-17T11:16:29Z</dcterms:modified>
</cp:coreProperties>
</file>