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8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9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0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zj\Documents\Backup Papers\EAAT2 variants II\eBiomedicine\Raw data\Currents_nitrate_based _solutions\"/>
    </mc:Choice>
  </mc:AlternateContent>
  <bookViews>
    <workbookView xWindow="25080" yWindow="-930" windowWidth="29040" windowHeight="15840" tabRatio="601" activeTab="9"/>
  </bookViews>
  <sheets>
    <sheet name="WT hEAAT2" sheetId="8" r:id="rId1"/>
    <sheet name="L37P" sheetId="3" r:id="rId2"/>
    <sheet name="L85R" sheetId="13" r:id="rId3"/>
    <sheet name="I276S" sheetId="4" r:id="rId4"/>
    <sheet name="G360A" sheetId="6" r:id="rId5"/>
    <sheet name="A439V" sheetId="11" r:id="rId6"/>
    <sheet name="H542R" sheetId="14" r:id="rId7"/>
    <sheet name="I546T" sheetId="7" r:id="rId8"/>
    <sheet name="WTcoL85R" sheetId="15" r:id="rId9"/>
    <sheet name="WTcoA432D" sheetId="12" r:id="rId10"/>
    <sheet name="Statistics" sheetId="16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41" i="14" l="1"/>
  <c r="S42" i="14"/>
  <c r="S43" i="14"/>
  <c r="S44" i="14"/>
  <c r="S45" i="14"/>
  <c r="S46" i="14"/>
  <c r="S6" i="14"/>
  <c r="S7" i="14"/>
  <c r="S8" i="14"/>
  <c r="S9" i="14"/>
  <c r="S10" i="14"/>
  <c r="S11" i="14"/>
  <c r="AB41" i="6"/>
  <c r="AB42" i="6"/>
  <c r="AB43" i="6"/>
  <c r="AB44" i="6"/>
  <c r="AB45" i="6"/>
  <c r="AB46" i="6"/>
  <c r="C55" i="4" l="1"/>
  <c r="D55" i="4"/>
  <c r="F55" i="4"/>
  <c r="G55" i="4"/>
  <c r="H55" i="4"/>
  <c r="I55" i="4"/>
  <c r="J55" i="4"/>
  <c r="K55" i="4"/>
  <c r="L55" i="4"/>
  <c r="M55" i="4"/>
  <c r="N55" i="4"/>
  <c r="O55" i="4"/>
  <c r="P55" i="4"/>
  <c r="Q55" i="4"/>
  <c r="C55" i="15"/>
  <c r="D55" i="15"/>
  <c r="E55" i="15"/>
  <c r="F55" i="15"/>
  <c r="G55" i="15"/>
  <c r="H55" i="15"/>
  <c r="I55" i="15"/>
  <c r="J55" i="15"/>
  <c r="K55" i="15"/>
  <c r="L55" i="15"/>
  <c r="C55" i="8" l="1"/>
  <c r="C55" i="13"/>
  <c r="D55" i="13"/>
  <c r="E55" i="13"/>
  <c r="F55" i="13"/>
  <c r="G55" i="13"/>
  <c r="H55" i="13"/>
  <c r="I55" i="13"/>
  <c r="K55" i="13"/>
  <c r="C56" i="13"/>
  <c r="D56" i="13"/>
  <c r="E56" i="13"/>
  <c r="F56" i="13"/>
  <c r="G56" i="13"/>
  <c r="H56" i="13"/>
  <c r="I56" i="13"/>
  <c r="K56" i="13"/>
  <c r="C57" i="13"/>
  <c r="D57" i="13"/>
  <c r="E57" i="13"/>
  <c r="F57" i="13"/>
  <c r="G57" i="13"/>
  <c r="H57" i="13"/>
  <c r="I57" i="13"/>
  <c r="K57" i="13"/>
  <c r="C58" i="13"/>
  <c r="D58" i="13"/>
  <c r="E58" i="13"/>
  <c r="F58" i="13"/>
  <c r="G58" i="13"/>
  <c r="H58" i="13"/>
  <c r="I58" i="13"/>
  <c r="K58" i="13"/>
  <c r="C59" i="13"/>
  <c r="D59" i="13"/>
  <c r="E59" i="13"/>
  <c r="F59" i="13"/>
  <c r="G59" i="13"/>
  <c r="H59" i="13"/>
  <c r="I59" i="13"/>
  <c r="K59" i="13"/>
  <c r="C60" i="13"/>
  <c r="D60" i="13"/>
  <c r="E60" i="13"/>
  <c r="F60" i="13"/>
  <c r="G60" i="13"/>
  <c r="H60" i="13"/>
  <c r="I60" i="13"/>
  <c r="K60" i="13"/>
  <c r="C61" i="13"/>
  <c r="D61" i="13"/>
  <c r="E61" i="13"/>
  <c r="F61" i="13"/>
  <c r="G61" i="13"/>
  <c r="H61" i="13"/>
  <c r="I61" i="13"/>
  <c r="K61" i="13"/>
  <c r="C62" i="13"/>
  <c r="D62" i="13"/>
  <c r="E62" i="13"/>
  <c r="F62" i="13"/>
  <c r="G62" i="13"/>
  <c r="H62" i="13"/>
  <c r="I62" i="13"/>
  <c r="K62" i="13"/>
  <c r="C63" i="13"/>
  <c r="D63" i="13"/>
  <c r="E63" i="13"/>
  <c r="F63" i="13"/>
  <c r="G63" i="13"/>
  <c r="H63" i="13"/>
  <c r="I63" i="13"/>
  <c r="K63" i="13"/>
  <c r="C64" i="13"/>
  <c r="D64" i="13"/>
  <c r="E64" i="13"/>
  <c r="F64" i="13"/>
  <c r="G64" i="13"/>
  <c r="H64" i="13"/>
  <c r="I64" i="13"/>
  <c r="K64" i="13"/>
  <c r="C65" i="13"/>
  <c r="D65" i="13"/>
  <c r="E65" i="13"/>
  <c r="F65" i="13"/>
  <c r="G65" i="13"/>
  <c r="H65" i="13"/>
  <c r="I65" i="13"/>
  <c r="K65" i="13"/>
  <c r="C66" i="13"/>
  <c r="D66" i="13"/>
  <c r="E66" i="13"/>
  <c r="F66" i="13"/>
  <c r="G66" i="13"/>
  <c r="H66" i="13"/>
  <c r="I66" i="13"/>
  <c r="K66" i="13"/>
  <c r="C67" i="13"/>
  <c r="D67" i="13"/>
  <c r="E67" i="13"/>
  <c r="F67" i="13"/>
  <c r="G67" i="13"/>
  <c r="H67" i="13"/>
  <c r="I67" i="13"/>
  <c r="K67" i="13"/>
  <c r="C68" i="13"/>
  <c r="D68" i="13"/>
  <c r="E68" i="13"/>
  <c r="F68" i="13"/>
  <c r="G68" i="13"/>
  <c r="H68" i="13"/>
  <c r="I68" i="13"/>
  <c r="K68" i="13"/>
  <c r="C69" i="13"/>
  <c r="D69" i="13"/>
  <c r="E69" i="13"/>
  <c r="F69" i="13"/>
  <c r="G69" i="13"/>
  <c r="H69" i="13"/>
  <c r="I69" i="13"/>
  <c r="K69" i="13"/>
  <c r="C56" i="4"/>
  <c r="D56" i="4"/>
  <c r="F56" i="4"/>
  <c r="G56" i="4"/>
  <c r="H56" i="4"/>
  <c r="I56" i="4"/>
  <c r="J56" i="4"/>
  <c r="K56" i="4"/>
  <c r="L56" i="4"/>
  <c r="M56" i="4"/>
  <c r="N56" i="4"/>
  <c r="O56" i="4"/>
  <c r="P56" i="4"/>
  <c r="Q56" i="4"/>
  <c r="C57" i="4"/>
  <c r="D57" i="4"/>
  <c r="F57" i="4"/>
  <c r="G57" i="4"/>
  <c r="H57" i="4"/>
  <c r="I57" i="4"/>
  <c r="J57" i="4"/>
  <c r="K57" i="4"/>
  <c r="L57" i="4"/>
  <c r="M57" i="4"/>
  <c r="N57" i="4"/>
  <c r="O57" i="4"/>
  <c r="P57" i="4"/>
  <c r="Q57" i="4"/>
  <c r="C58" i="4"/>
  <c r="D58" i="4"/>
  <c r="F58" i="4"/>
  <c r="G58" i="4"/>
  <c r="H58" i="4"/>
  <c r="I58" i="4"/>
  <c r="J58" i="4"/>
  <c r="K58" i="4"/>
  <c r="L58" i="4"/>
  <c r="M58" i="4"/>
  <c r="N58" i="4"/>
  <c r="O58" i="4"/>
  <c r="P58" i="4"/>
  <c r="Q58" i="4"/>
  <c r="C59" i="4"/>
  <c r="D59" i="4"/>
  <c r="F59" i="4"/>
  <c r="G59" i="4"/>
  <c r="H59" i="4"/>
  <c r="I59" i="4"/>
  <c r="J59" i="4"/>
  <c r="K59" i="4"/>
  <c r="L59" i="4"/>
  <c r="M59" i="4"/>
  <c r="N59" i="4"/>
  <c r="O59" i="4"/>
  <c r="P59" i="4"/>
  <c r="Q59" i="4"/>
  <c r="C60" i="4"/>
  <c r="D60" i="4"/>
  <c r="F60" i="4"/>
  <c r="G60" i="4"/>
  <c r="H60" i="4"/>
  <c r="I60" i="4"/>
  <c r="J60" i="4"/>
  <c r="K60" i="4"/>
  <c r="L60" i="4"/>
  <c r="M60" i="4"/>
  <c r="N60" i="4"/>
  <c r="O60" i="4"/>
  <c r="P60" i="4"/>
  <c r="Q60" i="4"/>
  <c r="C61" i="4"/>
  <c r="D61" i="4"/>
  <c r="F61" i="4"/>
  <c r="G61" i="4"/>
  <c r="H61" i="4"/>
  <c r="I61" i="4"/>
  <c r="J61" i="4"/>
  <c r="K61" i="4"/>
  <c r="L61" i="4"/>
  <c r="M61" i="4"/>
  <c r="N61" i="4"/>
  <c r="O61" i="4"/>
  <c r="P61" i="4"/>
  <c r="Q61" i="4"/>
  <c r="C62" i="4"/>
  <c r="D62" i="4"/>
  <c r="F62" i="4"/>
  <c r="G62" i="4"/>
  <c r="H62" i="4"/>
  <c r="I62" i="4"/>
  <c r="J62" i="4"/>
  <c r="K62" i="4"/>
  <c r="L62" i="4"/>
  <c r="M62" i="4"/>
  <c r="N62" i="4"/>
  <c r="O62" i="4"/>
  <c r="P62" i="4"/>
  <c r="Q62" i="4"/>
  <c r="C63" i="4"/>
  <c r="D63" i="4"/>
  <c r="F63" i="4"/>
  <c r="G63" i="4"/>
  <c r="H63" i="4"/>
  <c r="I63" i="4"/>
  <c r="J63" i="4"/>
  <c r="K63" i="4"/>
  <c r="L63" i="4"/>
  <c r="M63" i="4"/>
  <c r="N63" i="4"/>
  <c r="O63" i="4"/>
  <c r="P63" i="4"/>
  <c r="Q63" i="4"/>
  <c r="C64" i="4"/>
  <c r="D64" i="4"/>
  <c r="F64" i="4"/>
  <c r="G64" i="4"/>
  <c r="H64" i="4"/>
  <c r="I64" i="4"/>
  <c r="J64" i="4"/>
  <c r="K64" i="4"/>
  <c r="L64" i="4"/>
  <c r="M64" i="4"/>
  <c r="N64" i="4"/>
  <c r="O64" i="4"/>
  <c r="P64" i="4"/>
  <c r="Q64" i="4"/>
  <c r="C65" i="4"/>
  <c r="D65" i="4"/>
  <c r="F65" i="4"/>
  <c r="G65" i="4"/>
  <c r="H65" i="4"/>
  <c r="I65" i="4"/>
  <c r="J65" i="4"/>
  <c r="K65" i="4"/>
  <c r="L65" i="4"/>
  <c r="M65" i="4"/>
  <c r="N65" i="4"/>
  <c r="O65" i="4"/>
  <c r="P65" i="4"/>
  <c r="Q65" i="4"/>
  <c r="C66" i="4"/>
  <c r="D66" i="4"/>
  <c r="F66" i="4"/>
  <c r="G66" i="4"/>
  <c r="H66" i="4"/>
  <c r="I66" i="4"/>
  <c r="J66" i="4"/>
  <c r="K66" i="4"/>
  <c r="L66" i="4"/>
  <c r="M66" i="4"/>
  <c r="N66" i="4"/>
  <c r="O66" i="4"/>
  <c r="P66" i="4"/>
  <c r="Q66" i="4"/>
  <c r="C67" i="4"/>
  <c r="D67" i="4"/>
  <c r="F67" i="4"/>
  <c r="G67" i="4"/>
  <c r="H67" i="4"/>
  <c r="I67" i="4"/>
  <c r="J67" i="4"/>
  <c r="K67" i="4"/>
  <c r="L67" i="4"/>
  <c r="M67" i="4"/>
  <c r="N67" i="4"/>
  <c r="O67" i="4"/>
  <c r="P67" i="4"/>
  <c r="Q67" i="4"/>
  <c r="C68" i="4"/>
  <c r="D68" i="4"/>
  <c r="F68" i="4"/>
  <c r="G68" i="4"/>
  <c r="H68" i="4"/>
  <c r="I68" i="4"/>
  <c r="J68" i="4"/>
  <c r="K68" i="4"/>
  <c r="L68" i="4"/>
  <c r="M68" i="4"/>
  <c r="N68" i="4"/>
  <c r="O68" i="4"/>
  <c r="P68" i="4"/>
  <c r="Q68" i="4"/>
  <c r="C69" i="4"/>
  <c r="D69" i="4"/>
  <c r="F69" i="4"/>
  <c r="G69" i="4"/>
  <c r="H69" i="4"/>
  <c r="I69" i="4"/>
  <c r="J69" i="4"/>
  <c r="K69" i="4"/>
  <c r="L69" i="4"/>
  <c r="M69" i="4"/>
  <c r="N69" i="4"/>
  <c r="O69" i="4"/>
  <c r="P69" i="4"/>
  <c r="Q69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C46" i="4"/>
  <c r="D46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C48" i="4"/>
  <c r="D48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C50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C52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Q38" i="4"/>
  <c r="P38" i="4"/>
  <c r="O38" i="4"/>
  <c r="N38" i="4"/>
  <c r="M38" i="4"/>
  <c r="L38" i="4"/>
  <c r="K38" i="4"/>
  <c r="J38" i="4"/>
  <c r="I38" i="4"/>
  <c r="H38" i="4"/>
  <c r="G38" i="4"/>
  <c r="F38" i="4"/>
  <c r="E38" i="4"/>
  <c r="D38" i="4"/>
  <c r="C38" i="4"/>
  <c r="L55" i="3"/>
  <c r="L55" i="8"/>
  <c r="L38" i="8"/>
  <c r="H39" i="15"/>
  <c r="I39" i="15"/>
  <c r="J39" i="15"/>
  <c r="K39" i="15"/>
  <c r="L39" i="15"/>
  <c r="H40" i="15"/>
  <c r="I40" i="15"/>
  <c r="J40" i="15"/>
  <c r="K40" i="15"/>
  <c r="L40" i="15"/>
  <c r="H41" i="15"/>
  <c r="I41" i="15"/>
  <c r="J41" i="15"/>
  <c r="K41" i="15"/>
  <c r="L41" i="15"/>
  <c r="H42" i="15"/>
  <c r="I42" i="15"/>
  <c r="J42" i="15"/>
  <c r="K42" i="15"/>
  <c r="L42" i="15"/>
  <c r="H43" i="15"/>
  <c r="I43" i="15"/>
  <c r="J43" i="15"/>
  <c r="K43" i="15"/>
  <c r="L43" i="15"/>
  <c r="H44" i="15"/>
  <c r="I44" i="15"/>
  <c r="J44" i="15"/>
  <c r="K44" i="15"/>
  <c r="L44" i="15"/>
  <c r="H45" i="15"/>
  <c r="I45" i="15"/>
  <c r="J45" i="15"/>
  <c r="K45" i="15"/>
  <c r="L45" i="15"/>
  <c r="H46" i="15"/>
  <c r="I46" i="15"/>
  <c r="J46" i="15"/>
  <c r="K46" i="15"/>
  <c r="L46" i="15"/>
  <c r="H47" i="15"/>
  <c r="I47" i="15"/>
  <c r="J47" i="15"/>
  <c r="K47" i="15"/>
  <c r="L47" i="15"/>
  <c r="H48" i="15"/>
  <c r="I48" i="15"/>
  <c r="J48" i="15"/>
  <c r="K48" i="15"/>
  <c r="L48" i="15"/>
  <c r="H49" i="15"/>
  <c r="I49" i="15"/>
  <c r="J49" i="15"/>
  <c r="K49" i="15"/>
  <c r="L49" i="15"/>
  <c r="H50" i="15"/>
  <c r="I50" i="15"/>
  <c r="J50" i="15"/>
  <c r="K50" i="15"/>
  <c r="L50" i="15"/>
  <c r="H51" i="15"/>
  <c r="I51" i="15"/>
  <c r="J51" i="15"/>
  <c r="K51" i="15"/>
  <c r="L51" i="15"/>
  <c r="H52" i="15"/>
  <c r="I52" i="15"/>
  <c r="J52" i="15"/>
  <c r="K52" i="15"/>
  <c r="L52" i="15"/>
  <c r="H56" i="15"/>
  <c r="I56" i="15"/>
  <c r="J56" i="15"/>
  <c r="K56" i="15"/>
  <c r="L56" i="15"/>
  <c r="H57" i="15"/>
  <c r="I57" i="15"/>
  <c r="J57" i="15"/>
  <c r="K57" i="15"/>
  <c r="L57" i="15"/>
  <c r="H58" i="15"/>
  <c r="I58" i="15"/>
  <c r="J58" i="15"/>
  <c r="K58" i="15"/>
  <c r="L58" i="15"/>
  <c r="H59" i="15"/>
  <c r="I59" i="15"/>
  <c r="J59" i="15"/>
  <c r="K59" i="15"/>
  <c r="L59" i="15"/>
  <c r="H60" i="15"/>
  <c r="I60" i="15"/>
  <c r="J60" i="15"/>
  <c r="K60" i="15"/>
  <c r="L60" i="15"/>
  <c r="H61" i="15"/>
  <c r="I61" i="15"/>
  <c r="J61" i="15"/>
  <c r="K61" i="15"/>
  <c r="L61" i="15"/>
  <c r="H62" i="15"/>
  <c r="I62" i="15"/>
  <c r="J62" i="15"/>
  <c r="K62" i="15"/>
  <c r="L62" i="15"/>
  <c r="H63" i="15"/>
  <c r="I63" i="15"/>
  <c r="J63" i="15"/>
  <c r="K63" i="15"/>
  <c r="L63" i="15"/>
  <c r="H64" i="15"/>
  <c r="I64" i="15"/>
  <c r="J64" i="15"/>
  <c r="K64" i="15"/>
  <c r="L64" i="15"/>
  <c r="H65" i="15"/>
  <c r="I65" i="15"/>
  <c r="J65" i="15"/>
  <c r="K65" i="15"/>
  <c r="L65" i="15"/>
  <c r="H66" i="15"/>
  <c r="I66" i="15"/>
  <c r="J66" i="15"/>
  <c r="K66" i="15"/>
  <c r="L66" i="15"/>
  <c r="H67" i="15"/>
  <c r="I67" i="15"/>
  <c r="J67" i="15"/>
  <c r="K67" i="15"/>
  <c r="L67" i="15"/>
  <c r="H68" i="15"/>
  <c r="I68" i="15"/>
  <c r="J68" i="15"/>
  <c r="K68" i="15"/>
  <c r="L68" i="15"/>
  <c r="H69" i="15"/>
  <c r="I69" i="15"/>
  <c r="J69" i="15"/>
  <c r="K69" i="15"/>
  <c r="L69" i="15"/>
  <c r="L38" i="15"/>
  <c r="K38" i="15"/>
  <c r="J38" i="15"/>
  <c r="I38" i="15"/>
  <c r="H38" i="15"/>
  <c r="G39" i="15"/>
  <c r="G40" i="15"/>
  <c r="G41" i="15"/>
  <c r="G42" i="15"/>
  <c r="G43" i="15"/>
  <c r="G44" i="15"/>
  <c r="G45" i="15"/>
  <c r="G46" i="15"/>
  <c r="G47" i="15"/>
  <c r="G48" i="15"/>
  <c r="G49" i="15"/>
  <c r="G50" i="15"/>
  <c r="G51" i="15"/>
  <c r="G52" i="15"/>
  <c r="G56" i="15"/>
  <c r="G57" i="15"/>
  <c r="G58" i="15"/>
  <c r="G59" i="15"/>
  <c r="G60" i="15"/>
  <c r="G61" i="15"/>
  <c r="G62" i="15"/>
  <c r="G63" i="15"/>
  <c r="G64" i="15"/>
  <c r="G65" i="15"/>
  <c r="G66" i="15"/>
  <c r="G67" i="15"/>
  <c r="G68" i="15"/>
  <c r="G69" i="15"/>
  <c r="F39" i="15"/>
  <c r="F40" i="15"/>
  <c r="F41" i="15"/>
  <c r="F42" i="15"/>
  <c r="F43" i="15"/>
  <c r="F44" i="15"/>
  <c r="F45" i="15"/>
  <c r="F46" i="15"/>
  <c r="F47" i="15"/>
  <c r="F48" i="15"/>
  <c r="F49" i="15"/>
  <c r="F50" i="15"/>
  <c r="F51" i="15"/>
  <c r="F52" i="15"/>
  <c r="F56" i="15"/>
  <c r="F57" i="15"/>
  <c r="F58" i="15"/>
  <c r="F59" i="15"/>
  <c r="F60" i="15"/>
  <c r="F61" i="15"/>
  <c r="F62" i="15"/>
  <c r="F63" i="15"/>
  <c r="F64" i="15"/>
  <c r="F65" i="15"/>
  <c r="F66" i="15"/>
  <c r="F67" i="15"/>
  <c r="F68" i="15"/>
  <c r="F69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D39" i="15"/>
  <c r="D40" i="15"/>
  <c r="D41" i="15"/>
  <c r="D42" i="15"/>
  <c r="D43" i="15"/>
  <c r="D44" i="15"/>
  <c r="D45" i="15"/>
  <c r="D46" i="15"/>
  <c r="D47" i="15"/>
  <c r="D48" i="15"/>
  <c r="D49" i="15"/>
  <c r="D50" i="15"/>
  <c r="D51" i="15"/>
  <c r="D52" i="15"/>
  <c r="D56" i="15"/>
  <c r="D57" i="15"/>
  <c r="D58" i="15"/>
  <c r="D59" i="15"/>
  <c r="D60" i="15"/>
  <c r="D61" i="15"/>
  <c r="D62" i="15"/>
  <c r="D63" i="15"/>
  <c r="D64" i="15"/>
  <c r="D65" i="15"/>
  <c r="D66" i="15"/>
  <c r="D67" i="15"/>
  <c r="D68" i="15"/>
  <c r="D69" i="15"/>
  <c r="C39" i="15"/>
  <c r="C40" i="15"/>
  <c r="C41" i="15"/>
  <c r="C42" i="15"/>
  <c r="C43" i="15"/>
  <c r="C44" i="15"/>
  <c r="C45" i="15"/>
  <c r="C46" i="15"/>
  <c r="C47" i="15"/>
  <c r="C48" i="15"/>
  <c r="C49" i="15"/>
  <c r="C50" i="15"/>
  <c r="C51" i="15"/>
  <c r="C52" i="15"/>
  <c r="C56" i="15"/>
  <c r="C57" i="15"/>
  <c r="C58" i="15"/>
  <c r="C59" i="15"/>
  <c r="C60" i="15"/>
  <c r="C61" i="15"/>
  <c r="C62" i="15"/>
  <c r="C63" i="15"/>
  <c r="C64" i="15"/>
  <c r="C65" i="15"/>
  <c r="C66" i="15"/>
  <c r="C67" i="15"/>
  <c r="C68" i="15"/>
  <c r="C69" i="15"/>
  <c r="G38" i="15"/>
  <c r="F38" i="15"/>
  <c r="E38" i="15"/>
  <c r="D38" i="15"/>
  <c r="C38" i="15"/>
  <c r="V65" i="15"/>
  <c r="V34" i="15"/>
  <c r="X34" i="15" s="1"/>
  <c r="U34" i="15"/>
  <c r="V33" i="15"/>
  <c r="W33" i="15" s="1"/>
  <c r="U33" i="15"/>
  <c r="V32" i="15"/>
  <c r="X32" i="15" s="1"/>
  <c r="U32" i="15"/>
  <c r="V31" i="15"/>
  <c r="X31" i="15" s="1"/>
  <c r="U31" i="15"/>
  <c r="V30" i="15"/>
  <c r="X30" i="15" s="1"/>
  <c r="U30" i="15"/>
  <c r="V29" i="15"/>
  <c r="W29" i="15" s="1"/>
  <c r="U29" i="15"/>
  <c r="V28" i="15"/>
  <c r="X28" i="15" s="1"/>
  <c r="U28" i="15"/>
  <c r="V27" i="15"/>
  <c r="X27" i="15" s="1"/>
  <c r="U27" i="15"/>
  <c r="V26" i="15"/>
  <c r="X26" i="15" s="1"/>
  <c r="U26" i="15"/>
  <c r="V25" i="15"/>
  <c r="W25" i="15" s="1"/>
  <c r="U25" i="15"/>
  <c r="V24" i="15"/>
  <c r="X24" i="15" s="1"/>
  <c r="U24" i="15"/>
  <c r="V23" i="15"/>
  <c r="X23" i="15" s="1"/>
  <c r="U23" i="15"/>
  <c r="V22" i="15"/>
  <c r="X22" i="15" s="1"/>
  <c r="U22" i="15"/>
  <c r="V21" i="15"/>
  <c r="W21" i="15" s="1"/>
  <c r="U21" i="15"/>
  <c r="B21" i="15"/>
  <c r="B22" i="15" s="1"/>
  <c r="B23" i="15" s="1"/>
  <c r="B24" i="15" s="1"/>
  <c r="B25" i="15" s="1"/>
  <c r="B26" i="15" s="1"/>
  <c r="B27" i="15" s="1"/>
  <c r="B28" i="15" s="1"/>
  <c r="B29" i="15" s="1"/>
  <c r="B30" i="15" s="1"/>
  <c r="B31" i="15" s="1"/>
  <c r="B32" i="15" s="1"/>
  <c r="B33" i="15" s="1"/>
  <c r="B34" i="15" s="1"/>
  <c r="V20" i="15"/>
  <c r="X20" i="15" s="1"/>
  <c r="U20" i="15"/>
  <c r="V17" i="15"/>
  <c r="X17" i="15" s="1"/>
  <c r="U17" i="15"/>
  <c r="V16" i="15"/>
  <c r="X16" i="15" s="1"/>
  <c r="U16" i="15"/>
  <c r="V15" i="15"/>
  <c r="X15" i="15" s="1"/>
  <c r="U15" i="15"/>
  <c r="V14" i="15"/>
  <c r="W14" i="15" s="1"/>
  <c r="U14" i="15"/>
  <c r="V13" i="15"/>
  <c r="X13" i="15" s="1"/>
  <c r="U13" i="15"/>
  <c r="V12" i="15"/>
  <c r="X12" i="15" s="1"/>
  <c r="U12" i="15"/>
  <c r="V11" i="15"/>
  <c r="X11" i="15" s="1"/>
  <c r="U11" i="15"/>
  <c r="V10" i="15"/>
  <c r="W10" i="15" s="1"/>
  <c r="U10" i="15"/>
  <c r="V9" i="15"/>
  <c r="X9" i="15" s="1"/>
  <c r="U9" i="15"/>
  <c r="V8" i="15"/>
  <c r="X8" i="15" s="1"/>
  <c r="U8" i="15"/>
  <c r="V7" i="15"/>
  <c r="X7" i="15" s="1"/>
  <c r="U7" i="15"/>
  <c r="V6" i="15"/>
  <c r="W6" i="15" s="1"/>
  <c r="U6" i="15"/>
  <c r="V5" i="15"/>
  <c r="X5" i="15" s="1"/>
  <c r="U5" i="15"/>
  <c r="V4" i="15"/>
  <c r="X4" i="15" s="1"/>
  <c r="U4" i="15"/>
  <c r="B4" i="15"/>
  <c r="B5" i="15" s="1"/>
  <c r="B6" i="15" s="1"/>
  <c r="B7" i="15" s="1"/>
  <c r="B8" i="15" s="1"/>
  <c r="B9" i="15" s="1"/>
  <c r="B10" i="15" s="1"/>
  <c r="B11" i="15" s="1"/>
  <c r="B12" i="15" s="1"/>
  <c r="B13" i="15" s="1"/>
  <c r="B14" i="15" s="1"/>
  <c r="B15" i="15" s="1"/>
  <c r="B16" i="15" s="1"/>
  <c r="B17" i="15" s="1"/>
  <c r="V3" i="15"/>
  <c r="X3" i="15" s="1"/>
  <c r="U3" i="15"/>
  <c r="I39" i="14"/>
  <c r="J39" i="14"/>
  <c r="K39" i="14"/>
  <c r="L39" i="14"/>
  <c r="I40" i="14"/>
  <c r="J40" i="14"/>
  <c r="K40" i="14"/>
  <c r="L40" i="14"/>
  <c r="I41" i="14"/>
  <c r="J41" i="14"/>
  <c r="K41" i="14"/>
  <c r="L41" i="14"/>
  <c r="I42" i="14"/>
  <c r="J42" i="14"/>
  <c r="K42" i="14"/>
  <c r="L42" i="14"/>
  <c r="I43" i="14"/>
  <c r="J43" i="14"/>
  <c r="K43" i="14"/>
  <c r="L43" i="14"/>
  <c r="I44" i="14"/>
  <c r="J44" i="14"/>
  <c r="K44" i="14"/>
  <c r="L44" i="14"/>
  <c r="I45" i="14"/>
  <c r="J45" i="14"/>
  <c r="K45" i="14"/>
  <c r="L45" i="14"/>
  <c r="I46" i="14"/>
  <c r="J46" i="14"/>
  <c r="K46" i="14"/>
  <c r="L46" i="14"/>
  <c r="I47" i="14"/>
  <c r="J47" i="14"/>
  <c r="K47" i="14"/>
  <c r="L47" i="14"/>
  <c r="I48" i="14"/>
  <c r="J48" i="14"/>
  <c r="K48" i="14"/>
  <c r="L48" i="14"/>
  <c r="I49" i="14"/>
  <c r="J49" i="14"/>
  <c r="K49" i="14"/>
  <c r="L49" i="14"/>
  <c r="I50" i="14"/>
  <c r="J50" i="14"/>
  <c r="K50" i="14"/>
  <c r="L50" i="14"/>
  <c r="I51" i="14"/>
  <c r="J51" i="14"/>
  <c r="K51" i="14"/>
  <c r="L51" i="14"/>
  <c r="I52" i="14"/>
  <c r="J52" i="14"/>
  <c r="K52" i="14"/>
  <c r="L52" i="14"/>
  <c r="I55" i="14"/>
  <c r="J55" i="14"/>
  <c r="K55" i="14"/>
  <c r="L55" i="14"/>
  <c r="I56" i="14"/>
  <c r="J56" i="14"/>
  <c r="K56" i="14"/>
  <c r="L56" i="14"/>
  <c r="I57" i="14"/>
  <c r="J57" i="14"/>
  <c r="K57" i="14"/>
  <c r="L57" i="14"/>
  <c r="I58" i="14"/>
  <c r="J58" i="14"/>
  <c r="K58" i="14"/>
  <c r="L58" i="14"/>
  <c r="I59" i="14"/>
  <c r="J59" i="14"/>
  <c r="K59" i="14"/>
  <c r="L59" i="14"/>
  <c r="I60" i="14"/>
  <c r="J60" i="14"/>
  <c r="K60" i="14"/>
  <c r="L60" i="14"/>
  <c r="I61" i="14"/>
  <c r="J61" i="14"/>
  <c r="K61" i="14"/>
  <c r="L61" i="14"/>
  <c r="I62" i="14"/>
  <c r="J62" i="14"/>
  <c r="K62" i="14"/>
  <c r="L62" i="14"/>
  <c r="I63" i="14"/>
  <c r="J63" i="14"/>
  <c r="K63" i="14"/>
  <c r="L63" i="14"/>
  <c r="I64" i="14"/>
  <c r="J64" i="14"/>
  <c r="K64" i="14"/>
  <c r="L64" i="14"/>
  <c r="I65" i="14"/>
  <c r="J65" i="14"/>
  <c r="K65" i="14"/>
  <c r="L65" i="14"/>
  <c r="I66" i="14"/>
  <c r="J66" i="14"/>
  <c r="K66" i="14"/>
  <c r="L66" i="14"/>
  <c r="I67" i="14"/>
  <c r="J67" i="14"/>
  <c r="K67" i="14"/>
  <c r="L67" i="14"/>
  <c r="I68" i="14"/>
  <c r="J68" i="14"/>
  <c r="K68" i="14"/>
  <c r="L68" i="14"/>
  <c r="I69" i="14"/>
  <c r="J69" i="14"/>
  <c r="K69" i="14"/>
  <c r="L69" i="14"/>
  <c r="L38" i="14"/>
  <c r="K38" i="14"/>
  <c r="J38" i="14"/>
  <c r="I38" i="14"/>
  <c r="F39" i="13"/>
  <c r="F40" i="13"/>
  <c r="F41" i="13"/>
  <c r="F42" i="13"/>
  <c r="F43" i="13"/>
  <c r="F44" i="13"/>
  <c r="F45" i="13"/>
  <c r="F46" i="13"/>
  <c r="F47" i="13"/>
  <c r="F48" i="13"/>
  <c r="F49" i="13"/>
  <c r="F50" i="13"/>
  <c r="F51" i="13"/>
  <c r="F52" i="13"/>
  <c r="F38" i="13"/>
  <c r="E39" i="13"/>
  <c r="E40" i="13"/>
  <c r="E41" i="13"/>
  <c r="E42" i="13"/>
  <c r="E43" i="13"/>
  <c r="E44" i="13"/>
  <c r="E45" i="13"/>
  <c r="E46" i="13"/>
  <c r="E47" i="13"/>
  <c r="E48" i="13"/>
  <c r="E49" i="13"/>
  <c r="E50" i="13"/>
  <c r="E51" i="13"/>
  <c r="E52" i="13"/>
  <c r="E38" i="13"/>
  <c r="V69" i="15" l="1"/>
  <c r="U57" i="15"/>
  <c r="U48" i="15"/>
  <c r="V67" i="15"/>
  <c r="U65" i="15"/>
  <c r="U69" i="15"/>
  <c r="V61" i="15"/>
  <c r="U44" i="15"/>
  <c r="U40" i="15"/>
  <c r="W9" i="15"/>
  <c r="U66" i="15"/>
  <c r="U50" i="15"/>
  <c r="V63" i="15"/>
  <c r="W63" i="15" s="1"/>
  <c r="U62" i="15"/>
  <c r="U58" i="15"/>
  <c r="U46" i="15"/>
  <c r="U42" i="15"/>
  <c r="U61" i="15"/>
  <c r="V59" i="15"/>
  <c r="W59" i="15" s="1"/>
  <c r="V56" i="15"/>
  <c r="W56" i="15" s="1"/>
  <c r="U52" i="15"/>
  <c r="U38" i="15"/>
  <c r="W22" i="15"/>
  <c r="X6" i="15"/>
  <c r="W15" i="15"/>
  <c r="W32" i="15"/>
  <c r="W26" i="15"/>
  <c r="X29" i="15"/>
  <c r="X25" i="15"/>
  <c r="W28" i="15"/>
  <c r="W5" i="15"/>
  <c r="X21" i="15"/>
  <c r="W20" i="15"/>
  <c r="W24" i="15"/>
  <c r="W34" i="15"/>
  <c r="W30" i="15"/>
  <c r="X33" i="15"/>
  <c r="W11" i="15"/>
  <c r="X14" i="15"/>
  <c r="W17" i="15"/>
  <c r="V38" i="15"/>
  <c r="X38" i="15" s="1"/>
  <c r="V40" i="15"/>
  <c r="X40" i="15" s="1"/>
  <c r="V42" i="15"/>
  <c r="W42" i="15" s="1"/>
  <c r="V44" i="15"/>
  <c r="X44" i="15" s="1"/>
  <c r="V46" i="15"/>
  <c r="X46" i="15" s="1"/>
  <c r="V48" i="15"/>
  <c r="W48" i="15" s="1"/>
  <c r="V50" i="15"/>
  <c r="X50" i="15" s="1"/>
  <c r="V60" i="15"/>
  <c r="X60" i="15" s="1"/>
  <c r="V64" i="15"/>
  <c r="X64" i="15" s="1"/>
  <c r="V68" i="15"/>
  <c r="X68" i="15" s="1"/>
  <c r="W3" i="15"/>
  <c r="W7" i="15"/>
  <c r="X10" i="15"/>
  <c r="W13" i="15"/>
  <c r="V57" i="15"/>
  <c r="X57" i="15" s="1"/>
  <c r="V39" i="15"/>
  <c r="X39" i="15" s="1"/>
  <c r="V41" i="15"/>
  <c r="W41" i="15" s="1"/>
  <c r="V43" i="15"/>
  <c r="X43" i="15" s="1"/>
  <c r="V45" i="15"/>
  <c r="X45" i="15" s="1"/>
  <c r="V47" i="15"/>
  <c r="W47" i="15" s="1"/>
  <c r="V49" i="15"/>
  <c r="W49" i="15" s="1"/>
  <c r="V51" i="15"/>
  <c r="X51" i="15" s="1"/>
  <c r="X61" i="15"/>
  <c r="W61" i="15"/>
  <c r="X65" i="15"/>
  <c r="W65" i="15"/>
  <c r="W67" i="15"/>
  <c r="X67" i="15"/>
  <c r="X69" i="15"/>
  <c r="W69" i="15"/>
  <c r="W64" i="15"/>
  <c r="W51" i="15"/>
  <c r="W4" i="15"/>
  <c r="W8" i="15"/>
  <c r="W12" i="15"/>
  <c r="W16" i="15"/>
  <c r="W23" i="15"/>
  <c r="W27" i="15"/>
  <c r="W31" i="15"/>
  <c r="V52" i="15"/>
  <c r="U55" i="15"/>
  <c r="V58" i="15"/>
  <c r="U59" i="15"/>
  <c r="V62" i="15"/>
  <c r="U63" i="15"/>
  <c r="V66" i="15"/>
  <c r="U67" i="15"/>
  <c r="U39" i="15"/>
  <c r="U41" i="15"/>
  <c r="U43" i="15"/>
  <c r="U45" i="15"/>
  <c r="U47" i="15"/>
  <c r="U49" i="15"/>
  <c r="U51" i="15"/>
  <c r="V55" i="15"/>
  <c r="U56" i="15"/>
  <c r="U60" i="15"/>
  <c r="U64" i="15"/>
  <c r="U68" i="15"/>
  <c r="E56" i="14"/>
  <c r="F56" i="14"/>
  <c r="G56" i="14"/>
  <c r="H56" i="14"/>
  <c r="E57" i="14"/>
  <c r="F57" i="14"/>
  <c r="G57" i="14"/>
  <c r="H57" i="14"/>
  <c r="E58" i="14"/>
  <c r="F58" i="14"/>
  <c r="G58" i="14"/>
  <c r="H58" i="14"/>
  <c r="E59" i="14"/>
  <c r="F59" i="14"/>
  <c r="G59" i="14"/>
  <c r="H59" i="14"/>
  <c r="E60" i="14"/>
  <c r="F60" i="14"/>
  <c r="G60" i="14"/>
  <c r="H60" i="14"/>
  <c r="E61" i="14"/>
  <c r="F61" i="14"/>
  <c r="G61" i="14"/>
  <c r="H61" i="14"/>
  <c r="E62" i="14"/>
  <c r="F62" i="14"/>
  <c r="G62" i="14"/>
  <c r="H62" i="14"/>
  <c r="E63" i="14"/>
  <c r="F63" i="14"/>
  <c r="G63" i="14"/>
  <c r="H63" i="14"/>
  <c r="E64" i="14"/>
  <c r="F64" i="14"/>
  <c r="G64" i="14"/>
  <c r="H64" i="14"/>
  <c r="E65" i="14"/>
  <c r="F65" i="14"/>
  <c r="G65" i="14"/>
  <c r="H65" i="14"/>
  <c r="E66" i="14"/>
  <c r="F66" i="14"/>
  <c r="G66" i="14"/>
  <c r="H66" i="14"/>
  <c r="E67" i="14"/>
  <c r="F67" i="14"/>
  <c r="G67" i="14"/>
  <c r="H67" i="14"/>
  <c r="E68" i="14"/>
  <c r="F68" i="14"/>
  <c r="G68" i="14"/>
  <c r="H68" i="14"/>
  <c r="E69" i="14"/>
  <c r="F69" i="14"/>
  <c r="G69" i="14"/>
  <c r="H69" i="14"/>
  <c r="H55" i="14"/>
  <c r="G55" i="14"/>
  <c r="F55" i="14"/>
  <c r="E55" i="14"/>
  <c r="E39" i="14"/>
  <c r="F39" i="14"/>
  <c r="G39" i="14"/>
  <c r="H39" i="14"/>
  <c r="E40" i="14"/>
  <c r="F40" i="14"/>
  <c r="G40" i="14"/>
  <c r="H40" i="14"/>
  <c r="E41" i="14"/>
  <c r="F41" i="14"/>
  <c r="G41" i="14"/>
  <c r="H41" i="14"/>
  <c r="E42" i="14"/>
  <c r="F42" i="14"/>
  <c r="G42" i="14"/>
  <c r="H42" i="14"/>
  <c r="E43" i="14"/>
  <c r="F43" i="14"/>
  <c r="G43" i="14"/>
  <c r="H43" i="14"/>
  <c r="E44" i="14"/>
  <c r="F44" i="14"/>
  <c r="G44" i="14"/>
  <c r="H44" i="14"/>
  <c r="E45" i="14"/>
  <c r="F45" i="14"/>
  <c r="G45" i="14"/>
  <c r="H45" i="14"/>
  <c r="E46" i="14"/>
  <c r="F46" i="14"/>
  <c r="G46" i="14"/>
  <c r="H46" i="14"/>
  <c r="E47" i="14"/>
  <c r="F47" i="14"/>
  <c r="G47" i="14"/>
  <c r="H47" i="14"/>
  <c r="E48" i="14"/>
  <c r="F48" i="14"/>
  <c r="G48" i="14"/>
  <c r="H48" i="14"/>
  <c r="E49" i="14"/>
  <c r="F49" i="14"/>
  <c r="G49" i="14"/>
  <c r="H49" i="14"/>
  <c r="E50" i="14"/>
  <c r="F50" i="14"/>
  <c r="G50" i="14"/>
  <c r="H50" i="14"/>
  <c r="E51" i="14"/>
  <c r="F51" i="14"/>
  <c r="G51" i="14"/>
  <c r="H51" i="14"/>
  <c r="E52" i="14"/>
  <c r="F52" i="14"/>
  <c r="G52" i="14"/>
  <c r="H52" i="14"/>
  <c r="H38" i="14"/>
  <c r="G38" i="14"/>
  <c r="F38" i="14"/>
  <c r="E38" i="14"/>
  <c r="X41" i="15" l="1"/>
  <c r="X56" i="15"/>
  <c r="X49" i="15"/>
  <c r="X63" i="15"/>
  <c r="X47" i="15"/>
  <c r="W44" i="15"/>
  <c r="X59" i="15"/>
  <c r="W39" i="15"/>
  <c r="X42" i="15"/>
  <c r="X48" i="15"/>
  <c r="W40" i="15"/>
  <c r="W68" i="15"/>
  <c r="W60" i="15"/>
  <c r="W45" i="15"/>
  <c r="W43" i="15"/>
  <c r="W50" i="15"/>
  <c r="W46" i="15"/>
  <c r="W38" i="15"/>
  <c r="W57" i="15"/>
  <c r="W55" i="15"/>
  <c r="X55" i="15"/>
  <c r="X66" i="15"/>
  <c r="W66" i="15"/>
  <c r="X58" i="15"/>
  <c r="W58" i="15"/>
  <c r="X52" i="15"/>
  <c r="W52" i="15"/>
  <c r="X62" i="15"/>
  <c r="W62" i="15"/>
  <c r="C69" i="14"/>
  <c r="C68" i="14"/>
  <c r="S68" i="14" s="1"/>
  <c r="T67" i="14"/>
  <c r="C67" i="14"/>
  <c r="C66" i="14"/>
  <c r="C65" i="14"/>
  <c r="C64" i="14"/>
  <c r="C63" i="14"/>
  <c r="T63" i="14" s="1"/>
  <c r="C62" i="14"/>
  <c r="C61" i="14"/>
  <c r="C60" i="14"/>
  <c r="S60" i="14" s="1"/>
  <c r="C59" i="14"/>
  <c r="C58" i="14"/>
  <c r="C57" i="14"/>
  <c r="C56" i="14"/>
  <c r="S56" i="14" s="1"/>
  <c r="C55" i="14"/>
  <c r="D52" i="14"/>
  <c r="C52" i="14"/>
  <c r="D51" i="14"/>
  <c r="C51" i="14"/>
  <c r="S51" i="14" s="1"/>
  <c r="D50" i="14"/>
  <c r="C50" i="14"/>
  <c r="S50" i="14" s="1"/>
  <c r="D49" i="14"/>
  <c r="C49" i="14"/>
  <c r="S49" i="14" s="1"/>
  <c r="D48" i="14"/>
  <c r="C48" i="14"/>
  <c r="D47" i="14"/>
  <c r="C47" i="14"/>
  <c r="S47" i="14" s="1"/>
  <c r="D46" i="14"/>
  <c r="C46" i="14"/>
  <c r="D45" i="14"/>
  <c r="C45" i="14"/>
  <c r="D44" i="14"/>
  <c r="C44" i="14"/>
  <c r="D43" i="14"/>
  <c r="C43" i="14"/>
  <c r="D42" i="14"/>
  <c r="C42" i="14"/>
  <c r="D41" i="14"/>
  <c r="C41" i="14"/>
  <c r="D40" i="14"/>
  <c r="C40" i="14"/>
  <c r="D39" i="14"/>
  <c r="C39" i="14"/>
  <c r="S39" i="14" s="1"/>
  <c r="D38" i="14"/>
  <c r="C38" i="14"/>
  <c r="S38" i="14" s="1"/>
  <c r="T34" i="14"/>
  <c r="U34" i="14" s="1"/>
  <c r="S34" i="14"/>
  <c r="T33" i="14"/>
  <c r="V33" i="14" s="1"/>
  <c r="S33" i="14"/>
  <c r="T32" i="14"/>
  <c r="V32" i="14" s="1"/>
  <c r="S32" i="14"/>
  <c r="T31" i="14"/>
  <c r="V31" i="14" s="1"/>
  <c r="S31" i="14"/>
  <c r="T30" i="14"/>
  <c r="U30" i="14" s="1"/>
  <c r="S30" i="14"/>
  <c r="T29" i="14"/>
  <c r="V29" i="14" s="1"/>
  <c r="S29" i="14"/>
  <c r="T28" i="14"/>
  <c r="V28" i="14" s="1"/>
  <c r="S28" i="14"/>
  <c r="T27" i="14"/>
  <c r="U27" i="14" s="1"/>
  <c r="S27" i="14"/>
  <c r="T26" i="14"/>
  <c r="U26" i="14" s="1"/>
  <c r="S26" i="14"/>
  <c r="T25" i="14"/>
  <c r="V25" i="14" s="1"/>
  <c r="S25" i="14"/>
  <c r="T24" i="14"/>
  <c r="U24" i="14" s="1"/>
  <c r="S24" i="14"/>
  <c r="T23" i="14"/>
  <c r="V23" i="14" s="1"/>
  <c r="S23" i="14"/>
  <c r="T22" i="14"/>
  <c r="U22" i="14" s="1"/>
  <c r="S22" i="14"/>
  <c r="T21" i="14"/>
  <c r="V21" i="14" s="1"/>
  <c r="S21" i="14"/>
  <c r="B21" i="14"/>
  <c r="B22" i="14" s="1"/>
  <c r="B23" i="14" s="1"/>
  <c r="B24" i="14" s="1"/>
  <c r="B25" i="14" s="1"/>
  <c r="B26" i="14" s="1"/>
  <c r="B27" i="14" s="1"/>
  <c r="B28" i="14" s="1"/>
  <c r="B29" i="14" s="1"/>
  <c r="B30" i="14" s="1"/>
  <c r="B31" i="14" s="1"/>
  <c r="B32" i="14" s="1"/>
  <c r="B33" i="14" s="1"/>
  <c r="B34" i="14" s="1"/>
  <c r="T20" i="14"/>
  <c r="V20" i="14" s="1"/>
  <c r="S20" i="14"/>
  <c r="T17" i="14"/>
  <c r="V17" i="14" s="1"/>
  <c r="S17" i="14"/>
  <c r="T16" i="14"/>
  <c r="V16" i="14" s="1"/>
  <c r="S16" i="14"/>
  <c r="T15" i="14"/>
  <c r="U15" i="14" s="1"/>
  <c r="S15" i="14"/>
  <c r="T14" i="14"/>
  <c r="V14" i="14" s="1"/>
  <c r="S14" i="14"/>
  <c r="T13" i="14"/>
  <c r="V13" i="14" s="1"/>
  <c r="S13" i="14"/>
  <c r="T12" i="14"/>
  <c r="V12" i="14" s="1"/>
  <c r="S12" i="14"/>
  <c r="T11" i="14"/>
  <c r="U11" i="14" s="1"/>
  <c r="T10" i="14"/>
  <c r="V10" i="14" s="1"/>
  <c r="T9" i="14"/>
  <c r="V9" i="14" s="1"/>
  <c r="T8" i="14"/>
  <c r="V8" i="14" s="1"/>
  <c r="T7" i="14"/>
  <c r="U7" i="14" s="1"/>
  <c r="T6" i="14"/>
  <c r="V6" i="14" s="1"/>
  <c r="T5" i="14"/>
  <c r="U5" i="14" s="1"/>
  <c r="S5" i="14"/>
  <c r="T4" i="14"/>
  <c r="V4" i="14" s="1"/>
  <c r="S4" i="14"/>
  <c r="B4" i="14"/>
  <c r="B5" i="14" s="1"/>
  <c r="B6" i="14" s="1"/>
  <c r="B7" i="14" s="1"/>
  <c r="B8" i="14" s="1"/>
  <c r="B9" i="14" s="1"/>
  <c r="B10" i="14" s="1"/>
  <c r="B11" i="14" s="1"/>
  <c r="B12" i="14" s="1"/>
  <c r="B13" i="14" s="1"/>
  <c r="B14" i="14" s="1"/>
  <c r="B15" i="14" s="1"/>
  <c r="B16" i="14" s="1"/>
  <c r="B17" i="14" s="1"/>
  <c r="T3" i="14"/>
  <c r="U3" i="14" s="1"/>
  <c r="S3" i="14"/>
  <c r="K52" i="13"/>
  <c r="J52" i="13"/>
  <c r="I52" i="13"/>
  <c r="H52" i="13"/>
  <c r="G52" i="13"/>
  <c r="D52" i="13"/>
  <c r="C52" i="13"/>
  <c r="K51" i="13"/>
  <c r="J51" i="13"/>
  <c r="I51" i="13"/>
  <c r="H51" i="13"/>
  <c r="G51" i="13"/>
  <c r="D51" i="13"/>
  <c r="C51" i="13"/>
  <c r="K50" i="13"/>
  <c r="J50" i="13"/>
  <c r="I50" i="13"/>
  <c r="H50" i="13"/>
  <c r="G50" i="13"/>
  <c r="D50" i="13"/>
  <c r="C50" i="13"/>
  <c r="K49" i="13"/>
  <c r="J49" i="13"/>
  <c r="I49" i="13"/>
  <c r="H49" i="13"/>
  <c r="G49" i="13"/>
  <c r="D49" i="13"/>
  <c r="C49" i="13"/>
  <c r="K48" i="13"/>
  <c r="J48" i="13"/>
  <c r="I48" i="13"/>
  <c r="H48" i="13"/>
  <c r="G48" i="13"/>
  <c r="D48" i="13"/>
  <c r="C48" i="13"/>
  <c r="K47" i="13"/>
  <c r="J47" i="13"/>
  <c r="I47" i="13"/>
  <c r="H47" i="13"/>
  <c r="G47" i="13"/>
  <c r="D47" i="13"/>
  <c r="C47" i="13"/>
  <c r="K46" i="13"/>
  <c r="J46" i="13"/>
  <c r="I46" i="13"/>
  <c r="H46" i="13"/>
  <c r="G46" i="13"/>
  <c r="D46" i="13"/>
  <c r="C46" i="13"/>
  <c r="K45" i="13"/>
  <c r="J45" i="13"/>
  <c r="I45" i="13"/>
  <c r="H45" i="13"/>
  <c r="G45" i="13"/>
  <c r="D45" i="13"/>
  <c r="C45" i="13"/>
  <c r="K44" i="13"/>
  <c r="J44" i="13"/>
  <c r="I44" i="13"/>
  <c r="H44" i="13"/>
  <c r="G44" i="13"/>
  <c r="D44" i="13"/>
  <c r="C44" i="13"/>
  <c r="K43" i="13"/>
  <c r="J43" i="13"/>
  <c r="I43" i="13"/>
  <c r="H43" i="13"/>
  <c r="G43" i="13"/>
  <c r="D43" i="13"/>
  <c r="C43" i="13"/>
  <c r="K42" i="13"/>
  <c r="J42" i="13"/>
  <c r="I42" i="13"/>
  <c r="H42" i="13"/>
  <c r="G42" i="13"/>
  <c r="D42" i="13"/>
  <c r="C42" i="13"/>
  <c r="K41" i="13"/>
  <c r="J41" i="13"/>
  <c r="I41" i="13"/>
  <c r="H41" i="13"/>
  <c r="G41" i="13"/>
  <c r="D41" i="13"/>
  <c r="C41" i="13"/>
  <c r="K40" i="13"/>
  <c r="J40" i="13"/>
  <c r="I40" i="13"/>
  <c r="H40" i="13"/>
  <c r="G40" i="13"/>
  <c r="D40" i="13"/>
  <c r="C40" i="13"/>
  <c r="K39" i="13"/>
  <c r="J39" i="13"/>
  <c r="I39" i="13"/>
  <c r="H39" i="13"/>
  <c r="G39" i="13"/>
  <c r="D39" i="13"/>
  <c r="C39" i="13"/>
  <c r="K38" i="13"/>
  <c r="J38" i="13"/>
  <c r="I38" i="13"/>
  <c r="H38" i="13"/>
  <c r="G38" i="13"/>
  <c r="D38" i="13"/>
  <c r="C38" i="13"/>
  <c r="AC34" i="13"/>
  <c r="AD34" i="13" s="1"/>
  <c r="AB34" i="13"/>
  <c r="AC33" i="13"/>
  <c r="AE33" i="13" s="1"/>
  <c r="AB33" i="13"/>
  <c r="AC32" i="13"/>
  <c r="AE32" i="13" s="1"/>
  <c r="AB32" i="13"/>
  <c r="AC31" i="13"/>
  <c r="AD31" i="13" s="1"/>
  <c r="AB31" i="13"/>
  <c r="AC30" i="13"/>
  <c r="AD30" i="13" s="1"/>
  <c r="AB30" i="13"/>
  <c r="AC29" i="13"/>
  <c r="AE29" i="13" s="1"/>
  <c r="AB29" i="13"/>
  <c r="AC28" i="13"/>
  <c r="AE28" i="13" s="1"/>
  <c r="AB28" i="13"/>
  <c r="AC27" i="13"/>
  <c r="AD27" i="13" s="1"/>
  <c r="AB27" i="13"/>
  <c r="AC26" i="13"/>
  <c r="AD26" i="13" s="1"/>
  <c r="AB26" i="13"/>
  <c r="AC25" i="13"/>
  <c r="AE25" i="13" s="1"/>
  <c r="AB25" i="13"/>
  <c r="AC24" i="13"/>
  <c r="AE24" i="13" s="1"/>
  <c r="AB24" i="13"/>
  <c r="AC23" i="13"/>
  <c r="AD23" i="13" s="1"/>
  <c r="AB23" i="13"/>
  <c r="AC22" i="13"/>
  <c r="AD22" i="13" s="1"/>
  <c r="AB22" i="13"/>
  <c r="AC21" i="13"/>
  <c r="AE21" i="13" s="1"/>
  <c r="AB21" i="13"/>
  <c r="B21" i="13"/>
  <c r="B22" i="13" s="1"/>
  <c r="B23" i="13" s="1"/>
  <c r="B24" i="13" s="1"/>
  <c r="B25" i="13" s="1"/>
  <c r="B26" i="13" s="1"/>
  <c r="B27" i="13" s="1"/>
  <c r="B28" i="13" s="1"/>
  <c r="B29" i="13" s="1"/>
  <c r="B30" i="13" s="1"/>
  <c r="B31" i="13" s="1"/>
  <c r="B32" i="13" s="1"/>
  <c r="B33" i="13" s="1"/>
  <c r="B34" i="13" s="1"/>
  <c r="AC20" i="13"/>
  <c r="AE20" i="13" s="1"/>
  <c r="AB20" i="13"/>
  <c r="AC17" i="13"/>
  <c r="AD17" i="13" s="1"/>
  <c r="AB17" i="13"/>
  <c r="AC16" i="13"/>
  <c r="AD16" i="13" s="1"/>
  <c r="AB16" i="13"/>
  <c r="AC15" i="13"/>
  <c r="AD15" i="13" s="1"/>
  <c r="AB15" i="13"/>
  <c r="AC14" i="13"/>
  <c r="AE14" i="13" s="1"/>
  <c r="AB14" i="13"/>
  <c r="AC13" i="13"/>
  <c r="AE13" i="13" s="1"/>
  <c r="AB13" i="13"/>
  <c r="AC12" i="13"/>
  <c r="AD12" i="13" s="1"/>
  <c r="AB12" i="13"/>
  <c r="AC11" i="13"/>
  <c r="AD11" i="13" s="1"/>
  <c r="AB11" i="13"/>
  <c r="AC10" i="13"/>
  <c r="AE10" i="13" s="1"/>
  <c r="AB10" i="13"/>
  <c r="AC9" i="13"/>
  <c r="AE9" i="13" s="1"/>
  <c r="AB9" i="13"/>
  <c r="AC8" i="13"/>
  <c r="AD8" i="13" s="1"/>
  <c r="AB8" i="13"/>
  <c r="AC7" i="13"/>
  <c r="AD7" i="13" s="1"/>
  <c r="AB7" i="13"/>
  <c r="AC6" i="13"/>
  <c r="AE6" i="13" s="1"/>
  <c r="AB6" i="13"/>
  <c r="AC5" i="13"/>
  <c r="AD5" i="13" s="1"/>
  <c r="AB5" i="13"/>
  <c r="AC4" i="13"/>
  <c r="AD4" i="13" s="1"/>
  <c r="AB4" i="13"/>
  <c r="B4" i="13"/>
  <c r="B5" i="13" s="1"/>
  <c r="B6" i="13" s="1"/>
  <c r="B7" i="13" s="1"/>
  <c r="B8" i="13" s="1"/>
  <c r="B9" i="13" s="1"/>
  <c r="B10" i="13" s="1"/>
  <c r="B11" i="13" s="1"/>
  <c r="B12" i="13" s="1"/>
  <c r="B13" i="13" s="1"/>
  <c r="B14" i="13" s="1"/>
  <c r="B15" i="13" s="1"/>
  <c r="B16" i="13" s="1"/>
  <c r="B17" i="13" s="1"/>
  <c r="AC3" i="13"/>
  <c r="AD3" i="13" s="1"/>
  <c r="AB3" i="13"/>
  <c r="S48" i="14" l="1"/>
  <c r="S40" i="14"/>
  <c r="S52" i="14"/>
  <c r="AE5" i="13"/>
  <c r="U28" i="14"/>
  <c r="U9" i="14"/>
  <c r="U16" i="14"/>
  <c r="U17" i="14"/>
  <c r="V24" i="14"/>
  <c r="V27" i="14"/>
  <c r="U10" i="14"/>
  <c r="U29" i="14"/>
  <c r="S58" i="14"/>
  <c r="U25" i="14"/>
  <c r="U4" i="14"/>
  <c r="V5" i="14"/>
  <c r="U8" i="14"/>
  <c r="U31" i="14"/>
  <c r="U32" i="14"/>
  <c r="U33" i="14"/>
  <c r="S61" i="14"/>
  <c r="S65" i="14"/>
  <c r="U20" i="14"/>
  <c r="U23" i="14"/>
  <c r="U21" i="14"/>
  <c r="U12" i="14"/>
  <c r="U13" i="14"/>
  <c r="U14" i="14"/>
  <c r="U6" i="14"/>
  <c r="S69" i="14"/>
  <c r="S55" i="14"/>
  <c r="S67" i="14"/>
  <c r="S59" i="14"/>
  <c r="S63" i="14"/>
  <c r="S64" i="14"/>
  <c r="T56" i="14"/>
  <c r="V56" i="14" s="1"/>
  <c r="T57" i="14"/>
  <c r="V57" i="14" s="1"/>
  <c r="S62" i="14"/>
  <c r="T65" i="14"/>
  <c r="V65" i="14" s="1"/>
  <c r="T45" i="14"/>
  <c r="U45" i="14" s="1"/>
  <c r="T60" i="14"/>
  <c r="U60" i="14" s="1"/>
  <c r="T61" i="14"/>
  <c r="V61" i="14" s="1"/>
  <c r="S66" i="14"/>
  <c r="T69" i="14"/>
  <c r="V69" i="14" s="1"/>
  <c r="T39" i="14"/>
  <c r="V39" i="14" s="1"/>
  <c r="T47" i="14"/>
  <c r="U47" i="14" s="1"/>
  <c r="S57" i="14"/>
  <c r="T59" i="14"/>
  <c r="V59" i="14" s="1"/>
  <c r="T68" i="14"/>
  <c r="U68" i="14" s="1"/>
  <c r="T41" i="14"/>
  <c r="U41" i="14" s="1"/>
  <c r="T49" i="14"/>
  <c r="U49" i="14" s="1"/>
  <c r="T64" i="14"/>
  <c r="U64" i="14" s="1"/>
  <c r="T43" i="14"/>
  <c r="U43" i="14" s="1"/>
  <c r="T51" i="14"/>
  <c r="U51" i="14" s="1"/>
  <c r="AC57" i="13"/>
  <c r="AE57" i="13" s="1"/>
  <c r="AB38" i="13"/>
  <c r="AB44" i="13"/>
  <c r="AB46" i="13"/>
  <c r="AB48" i="13"/>
  <c r="AB52" i="13"/>
  <c r="AB40" i="13"/>
  <c r="AB42" i="13"/>
  <c r="AB50" i="13"/>
  <c r="AB58" i="13"/>
  <c r="AB62" i="13"/>
  <c r="AB66" i="13"/>
  <c r="AB59" i="13"/>
  <c r="AB63" i="13"/>
  <c r="AB67" i="13"/>
  <c r="AB68" i="13"/>
  <c r="AD24" i="13"/>
  <c r="AE27" i="13"/>
  <c r="AD20" i="13"/>
  <c r="AD28" i="13"/>
  <c r="AE31" i="13"/>
  <c r="AE17" i="13"/>
  <c r="AE4" i="13"/>
  <c r="AB39" i="13"/>
  <c r="AC41" i="13"/>
  <c r="AD41" i="13" s="1"/>
  <c r="AC43" i="13"/>
  <c r="AD43" i="13" s="1"/>
  <c r="AC45" i="13"/>
  <c r="AE45" i="13" s="1"/>
  <c r="AB47" i="13"/>
  <c r="AB49" i="13"/>
  <c r="AB51" i="13"/>
  <c r="AC56" i="13"/>
  <c r="AD56" i="13" s="1"/>
  <c r="AC59" i="13"/>
  <c r="AD59" i="13" s="1"/>
  <c r="V63" i="14"/>
  <c r="U63" i="14"/>
  <c r="V67" i="14"/>
  <c r="U67" i="14"/>
  <c r="V3" i="14"/>
  <c r="V7" i="14"/>
  <c r="V11" i="14"/>
  <c r="V15" i="14"/>
  <c r="V22" i="14"/>
  <c r="V26" i="14"/>
  <c r="V30" i="14"/>
  <c r="V34" i="14"/>
  <c r="T38" i="14"/>
  <c r="T40" i="14"/>
  <c r="T42" i="14"/>
  <c r="T44" i="14"/>
  <c r="T46" i="14"/>
  <c r="T48" i="14"/>
  <c r="T50" i="14"/>
  <c r="T52" i="14"/>
  <c r="T58" i="14"/>
  <c r="T62" i="14"/>
  <c r="T66" i="14"/>
  <c r="T55" i="14"/>
  <c r="V55" i="14" s="1"/>
  <c r="AD32" i="13"/>
  <c r="AE23" i="13"/>
  <c r="AC60" i="13"/>
  <c r="AD60" i="13" s="1"/>
  <c r="AC61" i="13"/>
  <c r="AE61" i="13" s="1"/>
  <c r="AC63" i="13"/>
  <c r="AD63" i="13" s="1"/>
  <c r="AC64" i="13"/>
  <c r="AD64" i="13" s="1"/>
  <c r="AC67" i="13"/>
  <c r="AD67" i="13" s="1"/>
  <c r="AD13" i="13"/>
  <c r="AE16" i="13"/>
  <c r="AD9" i="13"/>
  <c r="AE12" i="13"/>
  <c r="AC47" i="13"/>
  <c r="AD47" i="13" s="1"/>
  <c r="AC49" i="13"/>
  <c r="AE49" i="13" s="1"/>
  <c r="AC51" i="13"/>
  <c r="AD51" i="13" s="1"/>
  <c r="AE8" i="13"/>
  <c r="AC65" i="13"/>
  <c r="AE65" i="13" s="1"/>
  <c r="AC68" i="13"/>
  <c r="AD68" i="13" s="1"/>
  <c r="AC69" i="13"/>
  <c r="AE69" i="13" s="1"/>
  <c r="AD29" i="13"/>
  <c r="AC39" i="13"/>
  <c r="AE3" i="13"/>
  <c r="AE7" i="13"/>
  <c r="AE11" i="13"/>
  <c r="AE15" i="13"/>
  <c r="AE22" i="13"/>
  <c r="AE26" i="13"/>
  <c r="AE30" i="13"/>
  <c r="AE34" i="13"/>
  <c r="AC38" i="13"/>
  <c r="AC40" i="13"/>
  <c r="AC42" i="13"/>
  <c r="AC44" i="13"/>
  <c r="AC46" i="13"/>
  <c r="AC48" i="13"/>
  <c r="AC50" i="13"/>
  <c r="AC52" i="13"/>
  <c r="AB55" i="13"/>
  <c r="AC58" i="13"/>
  <c r="AC62" i="13"/>
  <c r="AC66" i="13"/>
  <c r="AB41" i="13"/>
  <c r="AB43" i="13"/>
  <c r="AB45" i="13"/>
  <c r="AC55" i="13"/>
  <c r="AB56" i="13"/>
  <c r="AB60" i="13"/>
  <c r="AB64" i="13"/>
  <c r="AD25" i="13"/>
  <c r="AB57" i="13"/>
  <c r="AB61" i="13"/>
  <c r="AB65" i="13"/>
  <c r="AB69" i="13"/>
  <c r="AD6" i="13"/>
  <c r="AD10" i="13"/>
  <c r="AD14" i="13"/>
  <c r="AD21" i="13"/>
  <c r="AD33" i="13"/>
  <c r="C38" i="8"/>
  <c r="D38" i="8"/>
  <c r="E38" i="8"/>
  <c r="F38" i="8"/>
  <c r="G38" i="8"/>
  <c r="H38" i="8"/>
  <c r="I38" i="8"/>
  <c r="J38" i="8"/>
  <c r="K38" i="8"/>
  <c r="C39" i="8"/>
  <c r="D39" i="8"/>
  <c r="E39" i="8"/>
  <c r="F39" i="8"/>
  <c r="G39" i="8"/>
  <c r="H39" i="8"/>
  <c r="I39" i="8"/>
  <c r="J39" i="8"/>
  <c r="K39" i="8"/>
  <c r="L39" i="8"/>
  <c r="C40" i="8"/>
  <c r="D40" i="8"/>
  <c r="E40" i="8"/>
  <c r="F40" i="8"/>
  <c r="G40" i="8"/>
  <c r="H40" i="8"/>
  <c r="I40" i="8"/>
  <c r="J40" i="8"/>
  <c r="K40" i="8"/>
  <c r="L40" i="8"/>
  <c r="C41" i="8"/>
  <c r="D41" i="8"/>
  <c r="E41" i="8"/>
  <c r="F41" i="8"/>
  <c r="G41" i="8"/>
  <c r="H41" i="8"/>
  <c r="I41" i="8"/>
  <c r="J41" i="8"/>
  <c r="K41" i="8"/>
  <c r="L41" i="8"/>
  <c r="C42" i="8"/>
  <c r="D42" i="8"/>
  <c r="E42" i="8"/>
  <c r="F42" i="8"/>
  <c r="G42" i="8"/>
  <c r="H42" i="8"/>
  <c r="I42" i="8"/>
  <c r="J42" i="8"/>
  <c r="K42" i="8"/>
  <c r="L42" i="8"/>
  <c r="C43" i="8"/>
  <c r="D43" i="8"/>
  <c r="E43" i="8"/>
  <c r="F43" i="8"/>
  <c r="G43" i="8"/>
  <c r="H43" i="8"/>
  <c r="I43" i="8"/>
  <c r="J43" i="8"/>
  <c r="K43" i="8"/>
  <c r="L43" i="8"/>
  <c r="C44" i="8"/>
  <c r="D44" i="8"/>
  <c r="E44" i="8"/>
  <c r="F44" i="8"/>
  <c r="G44" i="8"/>
  <c r="H44" i="8"/>
  <c r="I44" i="8"/>
  <c r="J44" i="8"/>
  <c r="K44" i="8"/>
  <c r="L44" i="8"/>
  <c r="C45" i="8"/>
  <c r="D45" i="8"/>
  <c r="E45" i="8"/>
  <c r="F45" i="8"/>
  <c r="G45" i="8"/>
  <c r="H45" i="8"/>
  <c r="I45" i="8"/>
  <c r="J45" i="8"/>
  <c r="K45" i="8"/>
  <c r="L45" i="8"/>
  <c r="C46" i="8"/>
  <c r="D46" i="8"/>
  <c r="E46" i="8"/>
  <c r="F46" i="8"/>
  <c r="G46" i="8"/>
  <c r="H46" i="8"/>
  <c r="I46" i="8"/>
  <c r="J46" i="8"/>
  <c r="K46" i="8"/>
  <c r="L46" i="8"/>
  <c r="C47" i="8"/>
  <c r="D47" i="8"/>
  <c r="E47" i="8"/>
  <c r="F47" i="8"/>
  <c r="G47" i="8"/>
  <c r="H47" i="8"/>
  <c r="I47" i="8"/>
  <c r="J47" i="8"/>
  <c r="K47" i="8"/>
  <c r="L47" i="8"/>
  <c r="C48" i="8"/>
  <c r="D48" i="8"/>
  <c r="E48" i="8"/>
  <c r="F48" i="8"/>
  <c r="G48" i="8"/>
  <c r="H48" i="8"/>
  <c r="I48" i="8"/>
  <c r="J48" i="8"/>
  <c r="K48" i="8"/>
  <c r="L48" i="8"/>
  <c r="C49" i="8"/>
  <c r="D49" i="8"/>
  <c r="E49" i="8"/>
  <c r="F49" i="8"/>
  <c r="G49" i="8"/>
  <c r="H49" i="8"/>
  <c r="I49" i="8"/>
  <c r="J49" i="8"/>
  <c r="K49" i="8"/>
  <c r="L49" i="8"/>
  <c r="C50" i="8"/>
  <c r="D50" i="8"/>
  <c r="E50" i="8"/>
  <c r="F50" i="8"/>
  <c r="G50" i="8"/>
  <c r="H50" i="8"/>
  <c r="I50" i="8"/>
  <c r="J50" i="8"/>
  <c r="K50" i="8"/>
  <c r="L50" i="8"/>
  <c r="C51" i="8"/>
  <c r="D51" i="8"/>
  <c r="E51" i="8"/>
  <c r="F51" i="8"/>
  <c r="G51" i="8"/>
  <c r="H51" i="8"/>
  <c r="I51" i="8"/>
  <c r="J51" i="8"/>
  <c r="K51" i="8"/>
  <c r="L51" i="8"/>
  <c r="C52" i="8"/>
  <c r="D52" i="8"/>
  <c r="E52" i="8"/>
  <c r="F52" i="8"/>
  <c r="G52" i="8"/>
  <c r="H52" i="8"/>
  <c r="I52" i="8"/>
  <c r="J52" i="8"/>
  <c r="K52" i="8"/>
  <c r="L52" i="8"/>
  <c r="P39" i="12"/>
  <c r="P40" i="12"/>
  <c r="P41" i="12"/>
  <c r="P42" i="12"/>
  <c r="P43" i="12"/>
  <c r="P44" i="12"/>
  <c r="P45" i="12"/>
  <c r="P46" i="12"/>
  <c r="P47" i="12"/>
  <c r="P48" i="12"/>
  <c r="P49" i="12"/>
  <c r="P50" i="12"/>
  <c r="P51" i="12"/>
  <c r="P52" i="12"/>
  <c r="P55" i="12"/>
  <c r="P56" i="12"/>
  <c r="P57" i="12"/>
  <c r="P58" i="12"/>
  <c r="P59" i="12"/>
  <c r="P60" i="12"/>
  <c r="P61" i="12"/>
  <c r="P62" i="12"/>
  <c r="P63" i="12"/>
  <c r="P64" i="12"/>
  <c r="P65" i="12"/>
  <c r="P66" i="12"/>
  <c r="P67" i="12"/>
  <c r="P68" i="12"/>
  <c r="P69" i="12"/>
  <c r="P38" i="12"/>
  <c r="X31" i="12"/>
  <c r="Y31" i="12" s="1"/>
  <c r="X27" i="12"/>
  <c r="Y27" i="12" s="1"/>
  <c r="X23" i="12"/>
  <c r="Y23" i="12" s="1"/>
  <c r="O55" i="12"/>
  <c r="O56" i="12"/>
  <c r="O57" i="12"/>
  <c r="O58" i="12"/>
  <c r="O59" i="12"/>
  <c r="O60" i="12"/>
  <c r="O61" i="12"/>
  <c r="O62" i="12"/>
  <c r="O63" i="12"/>
  <c r="O64" i="12"/>
  <c r="O65" i="12"/>
  <c r="O66" i="12"/>
  <c r="O67" i="12"/>
  <c r="O68" i="12"/>
  <c r="O69" i="12"/>
  <c r="O39" i="12"/>
  <c r="O40" i="12"/>
  <c r="O41" i="12"/>
  <c r="O42" i="12"/>
  <c r="O43" i="12"/>
  <c r="O44" i="12"/>
  <c r="O45" i="12"/>
  <c r="O46" i="12"/>
  <c r="O47" i="12"/>
  <c r="O48" i="12"/>
  <c r="O49" i="12"/>
  <c r="O50" i="12"/>
  <c r="O51" i="12"/>
  <c r="O52" i="12"/>
  <c r="O38" i="12"/>
  <c r="N56" i="12"/>
  <c r="N57" i="12"/>
  <c r="N58" i="12"/>
  <c r="N59" i="12"/>
  <c r="N60" i="12"/>
  <c r="N61" i="12"/>
  <c r="N62" i="12"/>
  <c r="N63" i="12"/>
  <c r="N64" i="12"/>
  <c r="N65" i="12"/>
  <c r="N66" i="12"/>
  <c r="N67" i="12"/>
  <c r="N68" i="12"/>
  <c r="N69" i="12"/>
  <c r="N55" i="12"/>
  <c r="M56" i="12"/>
  <c r="M57" i="12"/>
  <c r="M58" i="12"/>
  <c r="M59" i="12"/>
  <c r="M60" i="12"/>
  <c r="M61" i="12"/>
  <c r="M62" i="12"/>
  <c r="M63" i="12"/>
  <c r="M64" i="12"/>
  <c r="M65" i="12"/>
  <c r="M66" i="12"/>
  <c r="M67" i="12"/>
  <c r="M68" i="12"/>
  <c r="M69" i="12"/>
  <c r="M55" i="12"/>
  <c r="N39" i="12"/>
  <c r="N40" i="12"/>
  <c r="N41" i="12"/>
  <c r="N42" i="12"/>
  <c r="N43" i="12"/>
  <c r="N44" i="12"/>
  <c r="N45" i="12"/>
  <c r="N46" i="12"/>
  <c r="N47" i="12"/>
  <c r="N48" i="12"/>
  <c r="N49" i="12"/>
  <c r="N50" i="12"/>
  <c r="N51" i="12"/>
  <c r="N52" i="12"/>
  <c r="N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52" i="12"/>
  <c r="M38" i="12"/>
  <c r="D38" i="12"/>
  <c r="E38" i="12"/>
  <c r="F38" i="12"/>
  <c r="G38" i="12"/>
  <c r="H38" i="12"/>
  <c r="I38" i="12"/>
  <c r="J38" i="12"/>
  <c r="K38" i="12"/>
  <c r="L38" i="12"/>
  <c r="L69" i="12"/>
  <c r="K69" i="12"/>
  <c r="J69" i="12"/>
  <c r="I69" i="12"/>
  <c r="H69" i="12"/>
  <c r="G69" i="12"/>
  <c r="F69" i="12"/>
  <c r="E69" i="12"/>
  <c r="C69" i="12"/>
  <c r="L68" i="12"/>
  <c r="K68" i="12"/>
  <c r="J68" i="12"/>
  <c r="I68" i="12"/>
  <c r="H68" i="12"/>
  <c r="G68" i="12"/>
  <c r="F68" i="12"/>
  <c r="E68" i="12"/>
  <c r="C68" i="12"/>
  <c r="L67" i="12"/>
  <c r="K67" i="12"/>
  <c r="J67" i="12"/>
  <c r="I67" i="12"/>
  <c r="H67" i="12"/>
  <c r="G67" i="12"/>
  <c r="F67" i="12"/>
  <c r="E67" i="12"/>
  <c r="C67" i="12"/>
  <c r="L66" i="12"/>
  <c r="K66" i="12"/>
  <c r="J66" i="12"/>
  <c r="I66" i="12"/>
  <c r="H66" i="12"/>
  <c r="G66" i="12"/>
  <c r="F66" i="12"/>
  <c r="E66" i="12"/>
  <c r="C66" i="12"/>
  <c r="L65" i="12"/>
  <c r="K65" i="12"/>
  <c r="J65" i="12"/>
  <c r="I65" i="12"/>
  <c r="H65" i="12"/>
  <c r="G65" i="12"/>
  <c r="F65" i="12"/>
  <c r="E65" i="12"/>
  <c r="C65" i="12"/>
  <c r="L64" i="12"/>
  <c r="K64" i="12"/>
  <c r="J64" i="12"/>
  <c r="I64" i="12"/>
  <c r="H64" i="12"/>
  <c r="G64" i="12"/>
  <c r="F64" i="12"/>
  <c r="E64" i="12"/>
  <c r="C64" i="12"/>
  <c r="L63" i="12"/>
  <c r="K63" i="12"/>
  <c r="J63" i="12"/>
  <c r="I63" i="12"/>
  <c r="H63" i="12"/>
  <c r="G63" i="12"/>
  <c r="F63" i="12"/>
  <c r="E63" i="12"/>
  <c r="C63" i="12"/>
  <c r="L62" i="12"/>
  <c r="K62" i="12"/>
  <c r="J62" i="12"/>
  <c r="I62" i="12"/>
  <c r="H62" i="12"/>
  <c r="G62" i="12"/>
  <c r="F62" i="12"/>
  <c r="E62" i="12"/>
  <c r="C62" i="12"/>
  <c r="L61" i="12"/>
  <c r="K61" i="12"/>
  <c r="J61" i="12"/>
  <c r="I61" i="12"/>
  <c r="H61" i="12"/>
  <c r="G61" i="12"/>
  <c r="F61" i="12"/>
  <c r="E61" i="12"/>
  <c r="C61" i="12"/>
  <c r="L60" i="12"/>
  <c r="K60" i="12"/>
  <c r="J60" i="12"/>
  <c r="I60" i="12"/>
  <c r="H60" i="12"/>
  <c r="G60" i="12"/>
  <c r="F60" i="12"/>
  <c r="E60" i="12"/>
  <c r="C60" i="12"/>
  <c r="L59" i="12"/>
  <c r="K59" i="12"/>
  <c r="J59" i="12"/>
  <c r="I59" i="12"/>
  <c r="H59" i="12"/>
  <c r="G59" i="12"/>
  <c r="F59" i="12"/>
  <c r="E59" i="12"/>
  <c r="C59" i="12"/>
  <c r="L58" i="12"/>
  <c r="K58" i="12"/>
  <c r="J58" i="12"/>
  <c r="I58" i="12"/>
  <c r="H58" i="12"/>
  <c r="G58" i="12"/>
  <c r="F58" i="12"/>
  <c r="E58" i="12"/>
  <c r="C58" i="12"/>
  <c r="L57" i="12"/>
  <c r="K57" i="12"/>
  <c r="J57" i="12"/>
  <c r="I57" i="12"/>
  <c r="H57" i="12"/>
  <c r="G57" i="12"/>
  <c r="F57" i="12"/>
  <c r="E57" i="12"/>
  <c r="C57" i="12"/>
  <c r="L56" i="12"/>
  <c r="K56" i="12"/>
  <c r="J56" i="12"/>
  <c r="I56" i="12"/>
  <c r="H56" i="12"/>
  <c r="G56" i="12"/>
  <c r="F56" i="12"/>
  <c r="E56" i="12"/>
  <c r="C56" i="12"/>
  <c r="L55" i="12"/>
  <c r="K55" i="12"/>
  <c r="J55" i="12"/>
  <c r="I55" i="12"/>
  <c r="H55" i="12"/>
  <c r="G55" i="12"/>
  <c r="F55" i="12"/>
  <c r="E55" i="12"/>
  <c r="C55" i="12"/>
  <c r="L52" i="12"/>
  <c r="K52" i="12"/>
  <c r="J52" i="12"/>
  <c r="I52" i="12"/>
  <c r="H52" i="12"/>
  <c r="G52" i="12"/>
  <c r="F52" i="12"/>
  <c r="E52" i="12"/>
  <c r="D52" i="12"/>
  <c r="C52" i="12"/>
  <c r="L51" i="12"/>
  <c r="K51" i="12"/>
  <c r="J51" i="12"/>
  <c r="I51" i="12"/>
  <c r="H51" i="12"/>
  <c r="G51" i="12"/>
  <c r="F51" i="12"/>
  <c r="E51" i="12"/>
  <c r="D51" i="12"/>
  <c r="C51" i="12"/>
  <c r="L50" i="12"/>
  <c r="K50" i="12"/>
  <c r="J50" i="12"/>
  <c r="I50" i="12"/>
  <c r="H50" i="12"/>
  <c r="G50" i="12"/>
  <c r="F50" i="12"/>
  <c r="E50" i="12"/>
  <c r="D50" i="12"/>
  <c r="C50" i="12"/>
  <c r="L49" i="12"/>
  <c r="K49" i="12"/>
  <c r="J49" i="12"/>
  <c r="I49" i="12"/>
  <c r="H49" i="12"/>
  <c r="G49" i="12"/>
  <c r="F49" i="12"/>
  <c r="E49" i="12"/>
  <c r="D49" i="12"/>
  <c r="C49" i="12"/>
  <c r="L48" i="12"/>
  <c r="K48" i="12"/>
  <c r="J48" i="12"/>
  <c r="I48" i="12"/>
  <c r="H48" i="12"/>
  <c r="G48" i="12"/>
  <c r="F48" i="12"/>
  <c r="E48" i="12"/>
  <c r="D48" i="12"/>
  <c r="C48" i="12"/>
  <c r="L47" i="12"/>
  <c r="K47" i="12"/>
  <c r="J47" i="12"/>
  <c r="I47" i="12"/>
  <c r="H47" i="12"/>
  <c r="G47" i="12"/>
  <c r="F47" i="12"/>
  <c r="E47" i="12"/>
  <c r="D47" i="12"/>
  <c r="C47" i="12"/>
  <c r="L46" i="12"/>
  <c r="K46" i="12"/>
  <c r="J46" i="12"/>
  <c r="I46" i="12"/>
  <c r="H46" i="12"/>
  <c r="G46" i="12"/>
  <c r="F46" i="12"/>
  <c r="E46" i="12"/>
  <c r="D46" i="12"/>
  <c r="C46" i="12"/>
  <c r="L45" i="12"/>
  <c r="K45" i="12"/>
  <c r="J45" i="12"/>
  <c r="I45" i="12"/>
  <c r="H45" i="12"/>
  <c r="G45" i="12"/>
  <c r="F45" i="12"/>
  <c r="E45" i="12"/>
  <c r="D45" i="12"/>
  <c r="C45" i="12"/>
  <c r="L44" i="12"/>
  <c r="K44" i="12"/>
  <c r="J44" i="12"/>
  <c r="I44" i="12"/>
  <c r="H44" i="12"/>
  <c r="G44" i="12"/>
  <c r="F44" i="12"/>
  <c r="E44" i="12"/>
  <c r="D44" i="12"/>
  <c r="C44" i="12"/>
  <c r="L43" i="12"/>
  <c r="K43" i="12"/>
  <c r="J43" i="12"/>
  <c r="I43" i="12"/>
  <c r="H43" i="12"/>
  <c r="G43" i="12"/>
  <c r="F43" i="12"/>
  <c r="E43" i="12"/>
  <c r="D43" i="12"/>
  <c r="C43" i="12"/>
  <c r="L42" i="12"/>
  <c r="K42" i="12"/>
  <c r="J42" i="12"/>
  <c r="I42" i="12"/>
  <c r="H42" i="12"/>
  <c r="G42" i="12"/>
  <c r="F42" i="12"/>
  <c r="E42" i="12"/>
  <c r="D42" i="12"/>
  <c r="C42" i="12"/>
  <c r="L41" i="12"/>
  <c r="K41" i="12"/>
  <c r="J41" i="12"/>
  <c r="I41" i="12"/>
  <c r="H41" i="12"/>
  <c r="G41" i="12"/>
  <c r="F41" i="12"/>
  <c r="E41" i="12"/>
  <c r="D41" i="12"/>
  <c r="C41" i="12"/>
  <c r="L40" i="12"/>
  <c r="K40" i="12"/>
  <c r="J40" i="12"/>
  <c r="I40" i="12"/>
  <c r="H40" i="12"/>
  <c r="G40" i="12"/>
  <c r="F40" i="12"/>
  <c r="E40" i="12"/>
  <c r="D40" i="12"/>
  <c r="C40" i="12"/>
  <c r="L39" i="12"/>
  <c r="K39" i="12"/>
  <c r="J39" i="12"/>
  <c r="I39" i="12"/>
  <c r="H39" i="12"/>
  <c r="G39" i="12"/>
  <c r="F39" i="12"/>
  <c r="E39" i="12"/>
  <c r="D39" i="12"/>
  <c r="C39" i="12"/>
  <c r="C38" i="12"/>
  <c r="X34" i="12"/>
  <c r="Z34" i="12" s="1"/>
  <c r="W34" i="12"/>
  <c r="X33" i="12"/>
  <c r="Z33" i="12" s="1"/>
  <c r="W33" i="12"/>
  <c r="X32" i="12"/>
  <c r="Z32" i="12" s="1"/>
  <c r="W32" i="12"/>
  <c r="X30" i="12"/>
  <c r="Z30" i="12" s="1"/>
  <c r="W30" i="12"/>
  <c r="X29" i="12"/>
  <c r="Z29" i="12" s="1"/>
  <c r="W29" i="12"/>
  <c r="X28" i="12"/>
  <c r="Z28" i="12" s="1"/>
  <c r="W28" i="12"/>
  <c r="X26" i="12"/>
  <c r="Z26" i="12" s="1"/>
  <c r="W26" i="12"/>
  <c r="X25" i="12"/>
  <c r="Z25" i="12" s="1"/>
  <c r="W25" i="12"/>
  <c r="X24" i="12"/>
  <c r="Z24" i="12" s="1"/>
  <c r="W24" i="12"/>
  <c r="X22" i="12"/>
  <c r="Z22" i="12" s="1"/>
  <c r="W22" i="12"/>
  <c r="X21" i="12"/>
  <c r="Z21" i="12" s="1"/>
  <c r="W21" i="12"/>
  <c r="B21" i="12"/>
  <c r="B22" i="12" s="1"/>
  <c r="B23" i="12" s="1"/>
  <c r="B24" i="12" s="1"/>
  <c r="B25" i="12" s="1"/>
  <c r="B26" i="12" s="1"/>
  <c r="B27" i="12" s="1"/>
  <c r="B28" i="12" s="1"/>
  <c r="B29" i="12" s="1"/>
  <c r="B30" i="12" s="1"/>
  <c r="B31" i="12" s="1"/>
  <c r="B32" i="12" s="1"/>
  <c r="B33" i="12" s="1"/>
  <c r="B34" i="12" s="1"/>
  <c r="X20" i="12"/>
  <c r="Z20" i="12" s="1"/>
  <c r="W20" i="12"/>
  <c r="X17" i="12"/>
  <c r="Z17" i="12" s="1"/>
  <c r="W17" i="12"/>
  <c r="X16" i="12"/>
  <c r="Y16" i="12" s="1"/>
  <c r="W16" i="12"/>
  <c r="X15" i="12"/>
  <c r="Z15" i="12" s="1"/>
  <c r="W15" i="12"/>
  <c r="X14" i="12"/>
  <c r="Z14" i="12" s="1"/>
  <c r="W14" i="12"/>
  <c r="X13" i="12"/>
  <c r="Y13" i="12" s="1"/>
  <c r="W13" i="12"/>
  <c r="X12" i="12"/>
  <c r="Y12" i="12" s="1"/>
  <c r="W12" i="12"/>
  <c r="X11" i="12"/>
  <c r="Z11" i="12" s="1"/>
  <c r="W11" i="12"/>
  <c r="X10" i="12"/>
  <c r="Z10" i="12" s="1"/>
  <c r="W10" i="12"/>
  <c r="X9" i="12"/>
  <c r="Z9" i="12" s="1"/>
  <c r="W9" i="12"/>
  <c r="X8" i="12"/>
  <c r="Y8" i="12" s="1"/>
  <c r="W8" i="12"/>
  <c r="X7" i="12"/>
  <c r="Z7" i="12" s="1"/>
  <c r="W7" i="12"/>
  <c r="X6" i="12"/>
  <c r="Z6" i="12" s="1"/>
  <c r="W6" i="12"/>
  <c r="X5" i="12"/>
  <c r="Z5" i="12" s="1"/>
  <c r="W5" i="12"/>
  <c r="X4" i="12"/>
  <c r="Y4" i="12" s="1"/>
  <c r="W4" i="12"/>
  <c r="B4" i="12"/>
  <c r="B5" i="12" s="1"/>
  <c r="B6" i="12" s="1"/>
  <c r="B7" i="12" s="1"/>
  <c r="B8" i="12" s="1"/>
  <c r="B9" i="12" s="1"/>
  <c r="B10" i="12" s="1"/>
  <c r="B11" i="12" s="1"/>
  <c r="B12" i="12" s="1"/>
  <c r="B13" i="12" s="1"/>
  <c r="B14" i="12" s="1"/>
  <c r="B15" i="12" s="1"/>
  <c r="B16" i="12" s="1"/>
  <c r="B17" i="12" s="1"/>
  <c r="X3" i="12"/>
  <c r="Z3" i="12" s="1"/>
  <c r="W3" i="12"/>
  <c r="C39" i="7"/>
  <c r="D39" i="7"/>
  <c r="E39" i="7"/>
  <c r="F39" i="7"/>
  <c r="G39" i="7"/>
  <c r="H39" i="7"/>
  <c r="I39" i="7"/>
  <c r="J39" i="7"/>
  <c r="K39" i="7"/>
  <c r="L39" i="7"/>
  <c r="M39" i="7"/>
  <c r="C40" i="7"/>
  <c r="D40" i="7"/>
  <c r="E40" i="7"/>
  <c r="F40" i="7"/>
  <c r="G40" i="7"/>
  <c r="H40" i="7"/>
  <c r="I40" i="7"/>
  <c r="J40" i="7"/>
  <c r="K40" i="7"/>
  <c r="L40" i="7"/>
  <c r="M40" i="7"/>
  <c r="C41" i="7"/>
  <c r="D41" i="7"/>
  <c r="E41" i="7"/>
  <c r="F41" i="7"/>
  <c r="G41" i="7"/>
  <c r="H41" i="7"/>
  <c r="I41" i="7"/>
  <c r="J41" i="7"/>
  <c r="K41" i="7"/>
  <c r="L41" i="7"/>
  <c r="M41" i="7"/>
  <c r="C42" i="7"/>
  <c r="D42" i="7"/>
  <c r="E42" i="7"/>
  <c r="F42" i="7"/>
  <c r="G42" i="7"/>
  <c r="H42" i="7"/>
  <c r="I42" i="7"/>
  <c r="J42" i="7"/>
  <c r="K42" i="7"/>
  <c r="L42" i="7"/>
  <c r="M42" i="7"/>
  <c r="C43" i="7"/>
  <c r="D43" i="7"/>
  <c r="E43" i="7"/>
  <c r="F43" i="7"/>
  <c r="G43" i="7"/>
  <c r="H43" i="7"/>
  <c r="I43" i="7"/>
  <c r="J43" i="7"/>
  <c r="K43" i="7"/>
  <c r="L43" i="7"/>
  <c r="M43" i="7"/>
  <c r="C44" i="7"/>
  <c r="D44" i="7"/>
  <c r="E44" i="7"/>
  <c r="F44" i="7"/>
  <c r="G44" i="7"/>
  <c r="H44" i="7"/>
  <c r="I44" i="7"/>
  <c r="J44" i="7"/>
  <c r="K44" i="7"/>
  <c r="L44" i="7"/>
  <c r="M44" i="7"/>
  <c r="C45" i="7"/>
  <c r="D45" i="7"/>
  <c r="E45" i="7"/>
  <c r="F45" i="7"/>
  <c r="G45" i="7"/>
  <c r="H45" i="7"/>
  <c r="I45" i="7"/>
  <c r="J45" i="7"/>
  <c r="K45" i="7"/>
  <c r="L45" i="7"/>
  <c r="M45" i="7"/>
  <c r="C46" i="7"/>
  <c r="D46" i="7"/>
  <c r="E46" i="7"/>
  <c r="F46" i="7"/>
  <c r="G46" i="7"/>
  <c r="H46" i="7"/>
  <c r="I46" i="7"/>
  <c r="J46" i="7"/>
  <c r="K46" i="7"/>
  <c r="L46" i="7"/>
  <c r="M46" i="7"/>
  <c r="C47" i="7"/>
  <c r="D47" i="7"/>
  <c r="E47" i="7"/>
  <c r="F47" i="7"/>
  <c r="G47" i="7"/>
  <c r="H47" i="7"/>
  <c r="I47" i="7"/>
  <c r="J47" i="7"/>
  <c r="K47" i="7"/>
  <c r="L47" i="7"/>
  <c r="M47" i="7"/>
  <c r="C48" i="7"/>
  <c r="D48" i="7"/>
  <c r="E48" i="7"/>
  <c r="F48" i="7"/>
  <c r="G48" i="7"/>
  <c r="H48" i="7"/>
  <c r="I48" i="7"/>
  <c r="J48" i="7"/>
  <c r="K48" i="7"/>
  <c r="L48" i="7"/>
  <c r="M48" i="7"/>
  <c r="C49" i="7"/>
  <c r="D49" i="7"/>
  <c r="E49" i="7"/>
  <c r="F49" i="7"/>
  <c r="G49" i="7"/>
  <c r="H49" i="7"/>
  <c r="I49" i="7"/>
  <c r="J49" i="7"/>
  <c r="K49" i="7"/>
  <c r="L49" i="7"/>
  <c r="M49" i="7"/>
  <c r="C50" i="7"/>
  <c r="D50" i="7"/>
  <c r="E50" i="7"/>
  <c r="F50" i="7"/>
  <c r="G50" i="7"/>
  <c r="H50" i="7"/>
  <c r="I50" i="7"/>
  <c r="J50" i="7"/>
  <c r="K50" i="7"/>
  <c r="L50" i="7"/>
  <c r="M50" i="7"/>
  <c r="C51" i="7"/>
  <c r="D51" i="7"/>
  <c r="E51" i="7"/>
  <c r="F51" i="7"/>
  <c r="G51" i="7"/>
  <c r="H51" i="7"/>
  <c r="I51" i="7"/>
  <c r="J51" i="7"/>
  <c r="K51" i="7"/>
  <c r="L51" i="7"/>
  <c r="M51" i="7"/>
  <c r="C52" i="7"/>
  <c r="D52" i="7"/>
  <c r="E52" i="7"/>
  <c r="F52" i="7"/>
  <c r="G52" i="7"/>
  <c r="H52" i="7"/>
  <c r="I52" i="7"/>
  <c r="J52" i="7"/>
  <c r="K52" i="7"/>
  <c r="L52" i="7"/>
  <c r="M52" i="7"/>
  <c r="C55" i="7"/>
  <c r="D55" i="7"/>
  <c r="E55" i="7"/>
  <c r="G55" i="7"/>
  <c r="H55" i="7"/>
  <c r="I55" i="7"/>
  <c r="J55" i="7"/>
  <c r="K55" i="7"/>
  <c r="L55" i="7"/>
  <c r="M55" i="7"/>
  <c r="C56" i="7"/>
  <c r="D56" i="7"/>
  <c r="E56" i="7"/>
  <c r="G56" i="7"/>
  <c r="H56" i="7"/>
  <c r="I56" i="7"/>
  <c r="J56" i="7"/>
  <c r="K56" i="7"/>
  <c r="L56" i="7"/>
  <c r="M56" i="7"/>
  <c r="C57" i="7"/>
  <c r="D57" i="7"/>
  <c r="E57" i="7"/>
  <c r="G57" i="7"/>
  <c r="H57" i="7"/>
  <c r="I57" i="7"/>
  <c r="J57" i="7"/>
  <c r="K57" i="7"/>
  <c r="L57" i="7"/>
  <c r="M57" i="7"/>
  <c r="C58" i="7"/>
  <c r="D58" i="7"/>
  <c r="E58" i="7"/>
  <c r="G58" i="7"/>
  <c r="H58" i="7"/>
  <c r="I58" i="7"/>
  <c r="V58" i="7" s="1"/>
  <c r="J58" i="7"/>
  <c r="K58" i="7"/>
  <c r="L58" i="7"/>
  <c r="M58" i="7"/>
  <c r="C59" i="7"/>
  <c r="D59" i="7"/>
  <c r="E59" i="7"/>
  <c r="G59" i="7"/>
  <c r="H59" i="7"/>
  <c r="I59" i="7"/>
  <c r="J59" i="7"/>
  <c r="K59" i="7"/>
  <c r="L59" i="7"/>
  <c r="M59" i="7"/>
  <c r="C60" i="7"/>
  <c r="D60" i="7"/>
  <c r="E60" i="7"/>
  <c r="G60" i="7"/>
  <c r="H60" i="7"/>
  <c r="I60" i="7"/>
  <c r="J60" i="7"/>
  <c r="K60" i="7"/>
  <c r="L60" i="7"/>
  <c r="M60" i="7"/>
  <c r="C61" i="7"/>
  <c r="D61" i="7"/>
  <c r="E61" i="7"/>
  <c r="G61" i="7"/>
  <c r="H61" i="7"/>
  <c r="I61" i="7"/>
  <c r="J61" i="7"/>
  <c r="K61" i="7"/>
  <c r="L61" i="7"/>
  <c r="M61" i="7"/>
  <c r="C62" i="7"/>
  <c r="D62" i="7"/>
  <c r="E62" i="7"/>
  <c r="G62" i="7"/>
  <c r="H62" i="7"/>
  <c r="I62" i="7"/>
  <c r="J62" i="7"/>
  <c r="K62" i="7"/>
  <c r="L62" i="7"/>
  <c r="M62" i="7"/>
  <c r="C63" i="7"/>
  <c r="D63" i="7"/>
  <c r="E63" i="7"/>
  <c r="G63" i="7"/>
  <c r="H63" i="7"/>
  <c r="I63" i="7"/>
  <c r="J63" i="7"/>
  <c r="K63" i="7"/>
  <c r="L63" i="7"/>
  <c r="M63" i="7"/>
  <c r="C64" i="7"/>
  <c r="D64" i="7"/>
  <c r="E64" i="7"/>
  <c r="G64" i="7"/>
  <c r="H64" i="7"/>
  <c r="I64" i="7"/>
  <c r="V64" i="7" s="1"/>
  <c r="J64" i="7"/>
  <c r="K64" i="7"/>
  <c r="L64" i="7"/>
  <c r="M64" i="7"/>
  <c r="C65" i="7"/>
  <c r="D65" i="7"/>
  <c r="E65" i="7"/>
  <c r="G65" i="7"/>
  <c r="H65" i="7"/>
  <c r="I65" i="7"/>
  <c r="J65" i="7"/>
  <c r="K65" i="7"/>
  <c r="L65" i="7"/>
  <c r="M65" i="7"/>
  <c r="C66" i="7"/>
  <c r="D66" i="7"/>
  <c r="E66" i="7"/>
  <c r="G66" i="7"/>
  <c r="H66" i="7"/>
  <c r="I66" i="7"/>
  <c r="J66" i="7"/>
  <c r="K66" i="7"/>
  <c r="L66" i="7"/>
  <c r="M66" i="7"/>
  <c r="V66" i="7" s="1"/>
  <c r="C67" i="7"/>
  <c r="D67" i="7"/>
  <c r="E67" i="7"/>
  <c r="G67" i="7"/>
  <c r="H67" i="7"/>
  <c r="I67" i="7"/>
  <c r="J67" i="7"/>
  <c r="K67" i="7"/>
  <c r="L67" i="7"/>
  <c r="M67" i="7"/>
  <c r="C68" i="7"/>
  <c r="D68" i="7"/>
  <c r="E68" i="7"/>
  <c r="G68" i="7"/>
  <c r="H68" i="7"/>
  <c r="I68" i="7"/>
  <c r="J68" i="7"/>
  <c r="K68" i="7"/>
  <c r="L68" i="7"/>
  <c r="M68" i="7"/>
  <c r="C69" i="7"/>
  <c r="D69" i="7"/>
  <c r="E69" i="7"/>
  <c r="G69" i="7"/>
  <c r="H69" i="7"/>
  <c r="I69" i="7"/>
  <c r="J69" i="7"/>
  <c r="K69" i="7"/>
  <c r="L69" i="7"/>
  <c r="M69" i="7"/>
  <c r="M38" i="7"/>
  <c r="L38" i="7"/>
  <c r="K38" i="7"/>
  <c r="J38" i="7"/>
  <c r="I38" i="7"/>
  <c r="H38" i="7"/>
  <c r="G38" i="7"/>
  <c r="F38" i="7"/>
  <c r="E38" i="7"/>
  <c r="D38" i="7"/>
  <c r="C38" i="7"/>
  <c r="C55" i="6"/>
  <c r="D55" i="6"/>
  <c r="E55" i="6"/>
  <c r="F55" i="6"/>
  <c r="G55" i="6"/>
  <c r="H55" i="6"/>
  <c r="L55" i="6"/>
  <c r="M55" i="6"/>
  <c r="O55" i="6"/>
  <c r="Q55" i="6"/>
  <c r="C56" i="6"/>
  <c r="D56" i="6"/>
  <c r="E56" i="6"/>
  <c r="F56" i="6"/>
  <c r="G56" i="6"/>
  <c r="H56" i="6"/>
  <c r="L56" i="6"/>
  <c r="AC56" i="6" s="1"/>
  <c r="AD56" i="6" s="1"/>
  <c r="M56" i="6"/>
  <c r="O56" i="6"/>
  <c r="Q56" i="6"/>
  <c r="C57" i="6"/>
  <c r="D57" i="6"/>
  <c r="E57" i="6"/>
  <c r="F57" i="6"/>
  <c r="G57" i="6"/>
  <c r="H57" i="6"/>
  <c r="L57" i="6"/>
  <c r="M57" i="6"/>
  <c r="O57" i="6"/>
  <c r="Q57" i="6"/>
  <c r="C58" i="6"/>
  <c r="D58" i="6"/>
  <c r="E58" i="6"/>
  <c r="F58" i="6"/>
  <c r="G58" i="6"/>
  <c r="H58" i="6"/>
  <c r="L58" i="6"/>
  <c r="M58" i="6"/>
  <c r="O58" i="6"/>
  <c r="Q58" i="6"/>
  <c r="C59" i="6"/>
  <c r="AB59" i="6" s="1"/>
  <c r="D59" i="6"/>
  <c r="E59" i="6"/>
  <c r="F59" i="6"/>
  <c r="G59" i="6"/>
  <c r="H59" i="6"/>
  <c r="L59" i="6"/>
  <c r="M59" i="6"/>
  <c r="O59" i="6"/>
  <c r="Q59" i="6"/>
  <c r="C60" i="6"/>
  <c r="D60" i="6"/>
  <c r="E60" i="6"/>
  <c r="F60" i="6"/>
  <c r="G60" i="6"/>
  <c r="H60" i="6"/>
  <c r="L60" i="6"/>
  <c r="M60" i="6"/>
  <c r="O60" i="6"/>
  <c r="Q60" i="6"/>
  <c r="C61" i="6"/>
  <c r="D61" i="6"/>
  <c r="E61" i="6"/>
  <c r="F61" i="6"/>
  <c r="G61" i="6"/>
  <c r="H61" i="6"/>
  <c r="L61" i="6"/>
  <c r="M61" i="6"/>
  <c r="O61" i="6"/>
  <c r="Q61" i="6"/>
  <c r="C62" i="6"/>
  <c r="D62" i="6"/>
  <c r="E62" i="6"/>
  <c r="F62" i="6"/>
  <c r="G62" i="6"/>
  <c r="H62" i="6"/>
  <c r="L62" i="6"/>
  <c r="M62" i="6"/>
  <c r="O62" i="6"/>
  <c r="Q62" i="6"/>
  <c r="C63" i="6"/>
  <c r="D63" i="6"/>
  <c r="E63" i="6"/>
  <c r="F63" i="6"/>
  <c r="G63" i="6"/>
  <c r="H63" i="6"/>
  <c r="L63" i="6"/>
  <c r="M63" i="6"/>
  <c r="O63" i="6"/>
  <c r="Q63" i="6"/>
  <c r="C64" i="6"/>
  <c r="D64" i="6"/>
  <c r="E64" i="6"/>
  <c r="F64" i="6"/>
  <c r="G64" i="6"/>
  <c r="H64" i="6"/>
  <c r="L64" i="6"/>
  <c r="M64" i="6"/>
  <c r="O64" i="6"/>
  <c r="Q64" i="6"/>
  <c r="C65" i="6"/>
  <c r="D65" i="6"/>
  <c r="E65" i="6"/>
  <c r="F65" i="6"/>
  <c r="G65" i="6"/>
  <c r="H65" i="6"/>
  <c r="L65" i="6"/>
  <c r="M65" i="6"/>
  <c r="O65" i="6"/>
  <c r="Q65" i="6"/>
  <c r="C66" i="6"/>
  <c r="D66" i="6"/>
  <c r="E66" i="6"/>
  <c r="F66" i="6"/>
  <c r="G66" i="6"/>
  <c r="H66" i="6"/>
  <c r="L66" i="6"/>
  <c r="M66" i="6"/>
  <c r="O66" i="6"/>
  <c r="Q66" i="6"/>
  <c r="C67" i="6"/>
  <c r="D67" i="6"/>
  <c r="E67" i="6"/>
  <c r="F67" i="6"/>
  <c r="G67" i="6"/>
  <c r="H67" i="6"/>
  <c r="L67" i="6"/>
  <c r="M67" i="6"/>
  <c r="O67" i="6"/>
  <c r="Q67" i="6"/>
  <c r="C68" i="6"/>
  <c r="D68" i="6"/>
  <c r="E68" i="6"/>
  <c r="F68" i="6"/>
  <c r="G68" i="6"/>
  <c r="H68" i="6"/>
  <c r="L68" i="6"/>
  <c r="M68" i="6"/>
  <c r="O68" i="6"/>
  <c r="Q68" i="6"/>
  <c r="C69" i="6"/>
  <c r="D69" i="6"/>
  <c r="E69" i="6"/>
  <c r="F69" i="6"/>
  <c r="G69" i="6"/>
  <c r="H69" i="6"/>
  <c r="L69" i="6"/>
  <c r="M69" i="6"/>
  <c r="O69" i="6"/>
  <c r="Q69" i="6"/>
  <c r="C39" i="6"/>
  <c r="D39" i="6"/>
  <c r="E39" i="6"/>
  <c r="F39" i="6"/>
  <c r="G39" i="6"/>
  <c r="H39" i="6"/>
  <c r="I39" i="6"/>
  <c r="J39" i="6"/>
  <c r="K39" i="6"/>
  <c r="L39" i="6"/>
  <c r="M39" i="6"/>
  <c r="N39" i="6"/>
  <c r="O39" i="6"/>
  <c r="P39" i="6"/>
  <c r="Q39" i="6"/>
  <c r="C40" i="6"/>
  <c r="D40" i="6"/>
  <c r="E40" i="6"/>
  <c r="F40" i="6"/>
  <c r="G40" i="6"/>
  <c r="H40" i="6"/>
  <c r="I40" i="6"/>
  <c r="J40" i="6"/>
  <c r="K40" i="6"/>
  <c r="L40" i="6"/>
  <c r="M40" i="6"/>
  <c r="N40" i="6"/>
  <c r="O40" i="6"/>
  <c r="P40" i="6"/>
  <c r="Q40" i="6"/>
  <c r="C41" i="6"/>
  <c r="D41" i="6"/>
  <c r="E41" i="6"/>
  <c r="F41" i="6"/>
  <c r="G41" i="6"/>
  <c r="H41" i="6"/>
  <c r="I41" i="6"/>
  <c r="J41" i="6"/>
  <c r="K41" i="6"/>
  <c r="L41" i="6"/>
  <c r="M41" i="6"/>
  <c r="N41" i="6"/>
  <c r="O41" i="6"/>
  <c r="P41" i="6"/>
  <c r="Q41" i="6"/>
  <c r="C42" i="6"/>
  <c r="D42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C43" i="6"/>
  <c r="D43" i="6"/>
  <c r="E43" i="6"/>
  <c r="F43" i="6"/>
  <c r="G43" i="6"/>
  <c r="H43" i="6"/>
  <c r="I43" i="6"/>
  <c r="J43" i="6"/>
  <c r="K43" i="6"/>
  <c r="L43" i="6"/>
  <c r="M43" i="6"/>
  <c r="N43" i="6"/>
  <c r="O43" i="6"/>
  <c r="P43" i="6"/>
  <c r="Q43" i="6"/>
  <c r="C44" i="6"/>
  <c r="D44" i="6"/>
  <c r="E44" i="6"/>
  <c r="F44" i="6"/>
  <c r="G44" i="6"/>
  <c r="H44" i="6"/>
  <c r="I44" i="6"/>
  <c r="J44" i="6"/>
  <c r="K44" i="6"/>
  <c r="L44" i="6"/>
  <c r="M44" i="6"/>
  <c r="N44" i="6"/>
  <c r="O44" i="6"/>
  <c r="P44" i="6"/>
  <c r="Q44" i="6"/>
  <c r="C45" i="6"/>
  <c r="D45" i="6"/>
  <c r="E45" i="6"/>
  <c r="F45" i="6"/>
  <c r="G45" i="6"/>
  <c r="H45" i="6"/>
  <c r="I45" i="6"/>
  <c r="J45" i="6"/>
  <c r="K45" i="6"/>
  <c r="L45" i="6"/>
  <c r="M45" i="6"/>
  <c r="N45" i="6"/>
  <c r="O45" i="6"/>
  <c r="P45" i="6"/>
  <c r="Q45" i="6"/>
  <c r="C46" i="6"/>
  <c r="D46" i="6"/>
  <c r="E46" i="6"/>
  <c r="F46" i="6"/>
  <c r="G46" i="6"/>
  <c r="H46" i="6"/>
  <c r="I46" i="6"/>
  <c r="J46" i="6"/>
  <c r="K46" i="6"/>
  <c r="L46" i="6"/>
  <c r="M46" i="6"/>
  <c r="N46" i="6"/>
  <c r="O46" i="6"/>
  <c r="P46" i="6"/>
  <c r="Q46" i="6"/>
  <c r="C47" i="6"/>
  <c r="D47" i="6"/>
  <c r="E47" i="6"/>
  <c r="F47" i="6"/>
  <c r="AC47" i="6" s="1"/>
  <c r="AD47" i="6" s="1"/>
  <c r="G47" i="6"/>
  <c r="H47" i="6"/>
  <c r="I47" i="6"/>
  <c r="J47" i="6"/>
  <c r="K47" i="6"/>
  <c r="L47" i="6"/>
  <c r="M47" i="6"/>
  <c r="N47" i="6"/>
  <c r="O47" i="6"/>
  <c r="P47" i="6"/>
  <c r="Q47" i="6"/>
  <c r="C48" i="6"/>
  <c r="D48" i="6"/>
  <c r="E48" i="6"/>
  <c r="F48" i="6"/>
  <c r="G48" i="6"/>
  <c r="H48" i="6"/>
  <c r="I48" i="6"/>
  <c r="J48" i="6"/>
  <c r="K48" i="6"/>
  <c r="L48" i="6"/>
  <c r="M48" i="6"/>
  <c r="N48" i="6"/>
  <c r="O48" i="6"/>
  <c r="P48" i="6"/>
  <c r="Q48" i="6"/>
  <c r="C49" i="6"/>
  <c r="D49" i="6"/>
  <c r="E49" i="6"/>
  <c r="F49" i="6"/>
  <c r="G49" i="6"/>
  <c r="H49" i="6"/>
  <c r="I49" i="6"/>
  <c r="J49" i="6"/>
  <c r="K49" i="6"/>
  <c r="L49" i="6"/>
  <c r="M49" i="6"/>
  <c r="N49" i="6"/>
  <c r="O49" i="6"/>
  <c r="P49" i="6"/>
  <c r="Q49" i="6"/>
  <c r="C50" i="6"/>
  <c r="D50" i="6"/>
  <c r="E50" i="6"/>
  <c r="F50" i="6"/>
  <c r="G50" i="6"/>
  <c r="H50" i="6"/>
  <c r="I50" i="6"/>
  <c r="J50" i="6"/>
  <c r="K50" i="6"/>
  <c r="L50" i="6"/>
  <c r="M50" i="6"/>
  <c r="N50" i="6"/>
  <c r="O50" i="6"/>
  <c r="P50" i="6"/>
  <c r="Q50" i="6"/>
  <c r="C51" i="6"/>
  <c r="D51" i="6"/>
  <c r="E51" i="6"/>
  <c r="F51" i="6"/>
  <c r="G51" i="6"/>
  <c r="H51" i="6"/>
  <c r="I51" i="6"/>
  <c r="J51" i="6"/>
  <c r="K51" i="6"/>
  <c r="L51" i="6"/>
  <c r="M51" i="6"/>
  <c r="N51" i="6"/>
  <c r="O51" i="6"/>
  <c r="P51" i="6"/>
  <c r="Q51" i="6"/>
  <c r="C52" i="6"/>
  <c r="D52" i="6"/>
  <c r="E52" i="6"/>
  <c r="F52" i="6"/>
  <c r="G52" i="6"/>
  <c r="H52" i="6"/>
  <c r="I52" i="6"/>
  <c r="J52" i="6"/>
  <c r="K52" i="6"/>
  <c r="L52" i="6"/>
  <c r="M52" i="6"/>
  <c r="N52" i="6"/>
  <c r="O52" i="6"/>
  <c r="P52" i="6"/>
  <c r="Q52" i="6"/>
  <c r="Q38" i="6"/>
  <c r="P38" i="6"/>
  <c r="O38" i="6"/>
  <c r="N38" i="6"/>
  <c r="M38" i="6"/>
  <c r="L38" i="6"/>
  <c r="K38" i="6"/>
  <c r="J38" i="6"/>
  <c r="I38" i="6"/>
  <c r="H38" i="6"/>
  <c r="G38" i="6"/>
  <c r="F38" i="6"/>
  <c r="E38" i="6"/>
  <c r="D38" i="6"/>
  <c r="C38" i="6"/>
  <c r="F55" i="11"/>
  <c r="G55" i="11"/>
  <c r="H55" i="11"/>
  <c r="K55" i="11"/>
  <c r="M55" i="11"/>
  <c r="F56" i="11"/>
  <c r="G56" i="11"/>
  <c r="H56" i="11"/>
  <c r="K56" i="11"/>
  <c r="M56" i="11"/>
  <c r="F57" i="11"/>
  <c r="G57" i="11"/>
  <c r="H57" i="11"/>
  <c r="K57" i="11"/>
  <c r="M57" i="11"/>
  <c r="F58" i="11"/>
  <c r="G58" i="11"/>
  <c r="H58" i="11"/>
  <c r="K58" i="11"/>
  <c r="M58" i="11"/>
  <c r="F59" i="11"/>
  <c r="G59" i="11"/>
  <c r="H59" i="11"/>
  <c r="K59" i="11"/>
  <c r="M59" i="11"/>
  <c r="F60" i="11"/>
  <c r="G60" i="11"/>
  <c r="H60" i="11"/>
  <c r="Y60" i="11" s="1"/>
  <c r="K60" i="11"/>
  <c r="M60" i="11"/>
  <c r="F61" i="11"/>
  <c r="X61" i="11" s="1"/>
  <c r="G61" i="11"/>
  <c r="H61" i="11"/>
  <c r="K61" i="11"/>
  <c r="M61" i="11"/>
  <c r="F62" i="11"/>
  <c r="G62" i="11"/>
  <c r="H62" i="11"/>
  <c r="K62" i="11"/>
  <c r="M62" i="11"/>
  <c r="F63" i="11"/>
  <c r="G63" i="11"/>
  <c r="H63" i="11"/>
  <c r="K63" i="11"/>
  <c r="M63" i="11"/>
  <c r="F64" i="11"/>
  <c r="G64" i="11"/>
  <c r="H64" i="11"/>
  <c r="K64" i="11"/>
  <c r="M64" i="11"/>
  <c r="F65" i="11"/>
  <c r="G65" i="11"/>
  <c r="H65" i="11"/>
  <c r="K65" i="11"/>
  <c r="M65" i="11"/>
  <c r="X65" i="11" s="1"/>
  <c r="F66" i="11"/>
  <c r="G66" i="11"/>
  <c r="H66" i="11"/>
  <c r="K66" i="11"/>
  <c r="M66" i="11"/>
  <c r="F67" i="11"/>
  <c r="G67" i="11"/>
  <c r="H67" i="11"/>
  <c r="K67" i="11"/>
  <c r="M67" i="11"/>
  <c r="F68" i="11"/>
  <c r="G68" i="11"/>
  <c r="X68" i="11" s="1"/>
  <c r="H68" i="11"/>
  <c r="K68" i="11"/>
  <c r="M68" i="11"/>
  <c r="F69" i="11"/>
  <c r="G69" i="11"/>
  <c r="H69" i="11"/>
  <c r="K69" i="11"/>
  <c r="M69" i="11"/>
  <c r="C39" i="11"/>
  <c r="D39" i="11"/>
  <c r="E39" i="11"/>
  <c r="F39" i="11"/>
  <c r="G39" i="11"/>
  <c r="H39" i="11"/>
  <c r="I39" i="11"/>
  <c r="J39" i="11"/>
  <c r="K39" i="11"/>
  <c r="L39" i="11"/>
  <c r="M39" i="11"/>
  <c r="C40" i="11"/>
  <c r="D40" i="11"/>
  <c r="E40" i="11"/>
  <c r="F40" i="11"/>
  <c r="G40" i="11"/>
  <c r="X40" i="11" s="1"/>
  <c r="H40" i="11"/>
  <c r="I40" i="11"/>
  <c r="J40" i="11"/>
  <c r="K40" i="11"/>
  <c r="L40" i="11"/>
  <c r="M40" i="11"/>
  <c r="C41" i="11"/>
  <c r="D41" i="11"/>
  <c r="E41" i="11"/>
  <c r="F41" i="11"/>
  <c r="G41" i="11"/>
  <c r="H41" i="11"/>
  <c r="I41" i="11"/>
  <c r="J41" i="11"/>
  <c r="K41" i="11"/>
  <c r="L41" i="11"/>
  <c r="M41" i="11"/>
  <c r="C42" i="11"/>
  <c r="D42" i="11"/>
  <c r="E42" i="11"/>
  <c r="F42" i="11"/>
  <c r="G42" i="11"/>
  <c r="H42" i="11"/>
  <c r="I42" i="11"/>
  <c r="X42" i="11" s="1"/>
  <c r="J42" i="11"/>
  <c r="K42" i="11"/>
  <c r="L42" i="11"/>
  <c r="M42" i="11"/>
  <c r="C43" i="11"/>
  <c r="D43" i="11"/>
  <c r="E43" i="11"/>
  <c r="F43" i="11"/>
  <c r="G43" i="11"/>
  <c r="H43" i="11"/>
  <c r="I43" i="11"/>
  <c r="J43" i="11"/>
  <c r="K43" i="11"/>
  <c r="L43" i="11"/>
  <c r="M43" i="11"/>
  <c r="C44" i="11"/>
  <c r="D44" i="11"/>
  <c r="E44" i="11"/>
  <c r="F44" i="11"/>
  <c r="G44" i="11"/>
  <c r="H44" i="11"/>
  <c r="I44" i="11"/>
  <c r="J44" i="11"/>
  <c r="K44" i="11"/>
  <c r="L44" i="11"/>
  <c r="M44" i="11"/>
  <c r="C45" i="11"/>
  <c r="D45" i="11"/>
  <c r="E45" i="11"/>
  <c r="F45" i="11"/>
  <c r="G45" i="11"/>
  <c r="H45" i="11"/>
  <c r="I45" i="11"/>
  <c r="J45" i="11"/>
  <c r="K45" i="11"/>
  <c r="L45" i="11"/>
  <c r="M45" i="11"/>
  <c r="C46" i="11"/>
  <c r="D46" i="11"/>
  <c r="E46" i="11"/>
  <c r="F46" i="11"/>
  <c r="G46" i="11"/>
  <c r="H46" i="11"/>
  <c r="I46" i="11"/>
  <c r="J46" i="11"/>
  <c r="K46" i="11"/>
  <c r="L46" i="11"/>
  <c r="M46" i="11"/>
  <c r="C47" i="11"/>
  <c r="D47" i="11"/>
  <c r="E47" i="11"/>
  <c r="F47" i="11"/>
  <c r="G47" i="11"/>
  <c r="H47" i="11"/>
  <c r="I47" i="11"/>
  <c r="J47" i="11"/>
  <c r="K47" i="11"/>
  <c r="L47" i="11"/>
  <c r="M47" i="11"/>
  <c r="C48" i="11"/>
  <c r="X48" i="11" s="1"/>
  <c r="D48" i="11"/>
  <c r="E48" i="11"/>
  <c r="F48" i="11"/>
  <c r="G48" i="11"/>
  <c r="H48" i="11"/>
  <c r="I48" i="11"/>
  <c r="J48" i="11"/>
  <c r="K48" i="11"/>
  <c r="L48" i="11"/>
  <c r="M48" i="11"/>
  <c r="C49" i="11"/>
  <c r="D49" i="11"/>
  <c r="E49" i="11"/>
  <c r="F49" i="11"/>
  <c r="G49" i="11"/>
  <c r="H49" i="11"/>
  <c r="I49" i="11"/>
  <c r="J49" i="11"/>
  <c r="K49" i="11"/>
  <c r="L49" i="11"/>
  <c r="M49" i="11"/>
  <c r="C50" i="11"/>
  <c r="D50" i="11"/>
  <c r="E50" i="11"/>
  <c r="X50" i="11" s="1"/>
  <c r="F50" i="11"/>
  <c r="G50" i="11"/>
  <c r="H50" i="11"/>
  <c r="I50" i="11"/>
  <c r="J50" i="11"/>
  <c r="K50" i="11"/>
  <c r="L50" i="11"/>
  <c r="M50" i="11"/>
  <c r="C51" i="11"/>
  <c r="D51" i="11"/>
  <c r="E51" i="11"/>
  <c r="F51" i="11"/>
  <c r="G51" i="11"/>
  <c r="H51" i="11"/>
  <c r="I51" i="11"/>
  <c r="J51" i="11"/>
  <c r="K51" i="11"/>
  <c r="L51" i="11"/>
  <c r="M51" i="11"/>
  <c r="C52" i="11"/>
  <c r="D52" i="11"/>
  <c r="E52" i="11"/>
  <c r="F52" i="11"/>
  <c r="G52" i="11"/>
  <c r="H52" i="11"/>
  <c r="I52" i="11"/>
  <c r="J52" i="11"/>
  <c r="K52" i="11"/>
  <c r="L52" i="11"/>
  <c r="M52" i="11"/>
  <c r="M38" i="11"/>
  <c r="L38" i="11"/>
  <c r="K38" i="11"/>
  <c r="J38" i="11"/>
  <c r="I38" i="11"/>
  <c r="H38" i="11"/>
  <c r="G38" i="11"/>
  <c r="F38" i="11"/>
  <c r="E38" i="11"/>
  <c r="D38" i="11"/>
  <c r="C38" i="11"/>
  <c r="C55" i="3"/>
  <c r="D55" i="3"/>
  <c r="E55" i="3"/>
  <c r="G55" i="3"/>
  <c r="H55" i="3"/>
  <c r="I55" i="3"/>
  <c r="J55" i="3"/>
  <c r="C56" i="3"/>
  <c r="D56" i="3"/>
  <c r="E56" i="3"/>
  <c r="G56" i="3"/>
  <c r="H56" i="3"/>
  <c r="I56" i="3"/>
  <c r="J56" i="3"/>
  <c r="L56" i="3"/>
  <c r="C57" i="3"/>
  <c r="D57" i="3"/>
  <c r="E57" i="3"/>
  <c r="G57" i="3"/>
  <c r="H57" i="3"/>
  <c r="I57" i="3"/>
  <c r="J57" i="3"/>
  <c r="L57" i="3"/>
  <c r="C58" i="3"/>
  <c r="D58" i="3"/>
  <c r="E58" i="3"/>
  <c r="G58" i="3"/>
  <c r="H58" i="3"/>
  <c r="I58" i="3"/>
  <c r="J58" i="3"/>
  <c r="L58" i="3"/>
  <c r="C59" i="3"/>
  <c r="D59" i="3"/>
  <c r="E59" i="3"/>
  <c r="G59" i="3"/>
  <c r="H59" i="3"/>
  <c r="I59" i="3"/>
  <c r="J59" i="3"/>
  <c r="L59" i="3"/>
  <c r="C60" i="3"/>
  <c r="D60" i="3"/>
  <c r="E60" i="3"/>
  <c r="G60" i="3"/>
  <c r="H60" i="3"/>
  <c r="I60" i="3"/>
  <c r="J60" i="3"/>
  <c r="L60" i="3"/>
  <c r="C61" i="3"/>
  <c r="D61" i="3"/>
  <c r="E61" i="3"/>
  <c r="G61" i="3"/>
  <c r="H61" i="3"/>
  <c r="I61" i="3"/>
  <c r="J61" i="3"/>
  <c r="L61" i="3"/>
  <c r="C62" i="3"/>
  <c r="D62" i="3"/>
  <c r="E62" i="3"/>
  <c r="G62" i="3"/>
  <c r="H62" i="3"/>
  <c r="I62" i="3"/>
  <c r="J62" i="3"/>
  <c r="L62" i="3"/>
  <c r="C63" i="3"/>
  <c r="D63" i="3"/>
  <c r="E63" i="3"/>
  <c r="G63" i="3"/>
  <c r="H63" i="3"/>
  <c r="I63" i="3"/>
  <c r="J63" i="3"/>
  <c r="L63" i="3"/>
  <c r="C64" i="3"/>
  <c r="D64" i="3"/>
  <c r="E64" i="3"/>
  <c r="G64" i="3"/>
  <c r="H64" i="3"/>
  <c r="I64" i="3"/>
  <c r="J64" i="3"/>
  <c r="L64" i="3"/>
  <c r="C65" i="3"/>
  <c r="D65" i="3"/>
  <c r="E65" i="3"/>
  <c r="G65" i="3"/>
  <c r="H65" i="3"/>
  <c r="I65" i="3"/>
  <c r="J65" i="3"/>
  <c r="L65" i="3"/>
  <c r="C66" i="3"/>
  <c r="D66" i="3"/>
  <c r="E66" i="3"/>
  <c r="G66" i="3"/>
  <c r="H66" i="3"/>
  <c r="I66" i="3"/>
  <c r="J66" i="3"/>
  <c r="L66" i="3"/>
  <c r="C67" i="3"/>
  <c r="D67" i="3"/>
  <c r="E67" i="3"/>
  <c r="G67" i="3"/>
  <c r="H67" i="3"/>
  <c r="I67" i="3"/>
  <c r="J67" i="3"/>
  <c r="L67" i="3"/>
  <c r="C68" i="3"/>
  <c r="D68" i="3"/>
  <c r="E68" i="3"/>
  <c r="G68" i="3"/>
  <c r="H68" i="3"/>
  <c r="I68" i="3"/>
  <c r="J68" i="3"/>
  <c r="L68" i="3"/>
  <c r="C69" i="3"/>
  <c r="D69" i="3"/>
  <c r="E69" i="3"/>
  <c r="G69" i="3"/>
  <c r="H69" i="3"/>
  <c r="I69" i="3"/>
  <c r="J69" i="3"/>
  <c r="L69" i="3"/>
  <c r="C39" i="3"/>
  <c r="D39" i="3"/>
  <c r="E39" i="3"/>
  <c r="F39" i="3"/>
  <c r="G39" i="3"/>
  <c r="H39" i="3"/>
  <c r="I39" i="3"/>
  <c r="J39" i="3"/>
  <c r="K39" i="3"/>
  <c r="L39" i="3"/>
  <c r="C40" i="3"/>
  <c r="D40" i="3"/>
  <c r="E40" i="3"/>
  <c r="F40" i="3"/>
  <c r="G40" i="3"/>
  <c r="H40" i="3"/>
  <c r="I40" i="3"/>
  <c r="J40" i="3"/>
  <c r="K40" i="3"/>
  <c r="L40" i="3"/>
  <c r="C41" i="3"/>
  <c r="D41" i="3"/>
  <c r="E41" i="3"/>
  <c r="F41" i="3"/>
  <c r="G41" i="3"/>
  <c r="H41" i="3"/>
  <c r="I41" i="3"/>
  <c r="J41" i="3"/>
  <c r="K41" i="3"/>
  <c r="L41" i="3"/>
  <c r="C42" i="3"/>
  <c r="D42" i="3"/>
  <c r="E42" i="3"/>
  <c r="F42" i="3"/>
  <c r="G42" i="3"/>
  <c r="H42" i="3"/>
  <c r="I42" i="3"/>
  <c r="J42" i="3"/>
  <c r="K42" i="3"/>
  <c r="L42" i="3"/>
  <c r="C43" i="3"/>
  <c r="D43" i="3"/>
  <c r="E43" i="3"/>
  <c r="F43" i="3"/>
  <c r="G43" i="3"/>
  <c r="H43" i="3"/>
  <c r="I43" i="3"/>
  <c r="J43" i="3"/>
  <c r="K43" i="3"/>
  <c r="L43" i="3"/>
  <c r="C44" i="3"/>
  <c r="D44" i="3"/>
  <c r="E44" i="3"/>
  <c r="F44" i="3"/>
  <c r="G44" i="3"/>
  <c r="H44" i="3"/>
  <c r="I44" i="3"/>
  <c r="J44" i="3"/>
  <c r="K44" i="3"/>
  <c r="L44" i="3"/>
  <c r="C45" i="3"/>
  <c r="D45" i="3"/>
  <c r="E45" i="3"/>
  <c r="F45" i="3"/>
  <c r="G45" i="3"/>
  <c r="H45" i="3"/>
  <c r="I45" i="3"/>
  <c r="J45" i="3"/>
  <c r="K45" i="3"/>
  <c r="L45" i="3"/>
  <c r="C46" i="3"/>
  <c r="D46" i="3"/>
  <c r="E46" i="3"/>
  <c r="F46" i="3"/>
  <c r="G46" i="3"/>
  <c r="H46" i="3"/>
  <c r="I46" i="3"/>
  <c r="J46" i="3"/>
  <c r="K46" i="3"/>
  <c r="L46" i="3"/>
  <c r="C47" i="3"/>
  <c r="D47" i="3"/>
  <c r="E47" i="3"/>
  <c r="F47" i="3"/>
  <c r="G47" i="3"/>
  <c r="H47" i="3"/>
  <c r="I47" i="3"/>
  <c r="J47" i="3"/>
  <c r="K47" i="3"/>
  <c r="L47" i="3"/>
  <c r="C48" i="3"/>
  <c r="D48" i="3"/>
  <c r="E48" i="3"/>
  <c r="F48" i="3"/>
  <c r="G48" i="3"/>
  <c r="H48" i="3"/>
  <c r="I48" i="3"/>
  <c r="J48" i="3"/>
  <c r="K48" i="3"/>
  <c r="L48" i="3"/>
  <c r="C49" i="3"/>
  <c r="D49" i="3"/>
  <c r="E49" i="3"/>
  <c r="F49" i="3"/>
  <c r="G49" i="3"/>
  <c r="H49" i="3"/>
  <c r="I49" i="3"/>
  <c r="J49" i="3"/>
  <c r="K49" i="3"/>
  <c r="L49" i="3"/>
  <c r="C50" i="3"/>
  <c r="D50" i="3"/>
  <c r="E50" i="3"/>
  <c r="F50" i="3"/>
  <c r="G50" i="3"/>
  <c r="H50" i="3"/>
  <c r="I50" i="3"/>
  <c r="J50" i="3"/>
  <c r="K50" i="3"/>
  <c r="L50" i="3"/>
  <c r="C51" i="3"/>
  <c r="D51" i="3"/>
  <c r="E51" i="3"/>
  <c r="F51" i="3"/>
  <c r="G51" i="3"/>
  <c r="H51" i="3"/>
  <c r="I51" i="3"/>
  <c r="J51" i="3"/>
  <c r="K51" i="3"/>
  <c r="L51" i="3"/>
  <c r="C52" i="3"/>
  <c r="D52" i="3"/>
  <c r="E52" i="3"/>
  <c r="F52" i="3"/>
  <c r="G52" i="3"/>
  <c r="H52" i="3"/>
  <c r="I52" i="3"/>
  <c r="J52" i="3"/>
  <c r="K52" i="3"/>
  <c r="L52" i="3"/>
  <c r="L38" i="3"/>
  <c r="K38" i="3"/>
  <c r="J38" i="3"/>
  <c r="I38" i="3"/>
  <c r="H38" i="3"/>
  <c r="G38" i="3"/>
  <c r="F38" i="3"/>
  <c r="E38" i="3"/>
  <c r="D38" i="3"/>
  <c r="C38" i="3"/>
  <c r="E55" i="8"/>
  <c r="F55" i="8"/>
  <c r="G55" i="8"/>
  <c r="H55" i="8"/>
  <c r="I55" i="8"/>
  <c r="J55" i="8"/>
  <c r="K55" i="8"/>
  <c r="C56" i="8"/>
  <c r="E56" i="8"/>
  <c r="F56" i="8"/>
  <c r="G56" i="8"/>
  <c r="H56" i="8"/>
  <c r="I56" i="8"/>
  <c r="J56" i="8"/>
  <c r="K56" i="8"/>
  <c r="L56" i="8"/>
  <c r="C57" i="8"/>
  <c r="E57" i="8"/>
  <c r="F57" i="8"/>
  <c r="G57" i="8"/>
  <c r="H57" i="8"/>
  <c r="I57" i="8"/>
  <c r="J57" i="8"/>
  <c r="K57" i="8"/>
  <c r="L57" i="8"/>
  <c r="C58" i="8"/>
  <c r="E58" i="8"/>
  <c r="F58" i="8"/>
  <c r="G58" i="8"/>
  <c r="H58" i="8"/>
  <c r="I58" i="8"/>
  <c r="J58" i="8"/>
  <c r="K58" i="8"/>
  <c r="L58" i="8"/>
  <c r="C59" i="8"/>
  <c r="E59" i="8"/>
  <c r="F59" i="8"/>
  <c r="G59" i="8"/>
  <c r="H59" i="8"/>
  <c r="I59" i="8"/>
  <c r="J59" i="8"/>
  <c r="K59" i="8"/>
  <c r="L59" i="8"/>
  <c r="C60" i="8"/>
  <c r="E60" i="8"/>
  <c r="F60" i="8"/>
  <c r="G60" i="8"/>
  <c r="H60" i="8"/>
  <c r="I60" i="8"/>
  <c r="J60" i="8"/>
  <c r="K60" i="8"/>
  <c r="L60" i="8"/>
  <c r="C61" i="8"/>
  <c r="E61" i="8"/>
  <c r="F61" i="8"/>
  <c r="G61" i="8"/>
  <c r="H61" i="8"/>
  <c r="I61" i="8"/>
  <c r="J61" i="8"/>
  <c r="K61" i="8"/>
  <c r="L61" i="8"/>
  <c r="C62" i="8"/>
  <c r="E62" i="8"/>
  <c r="F62" i="8"/>
  <c r="G62" i="8"/>
  <c r="H62" i="8"/>
  <c r="I62" i="8"/>
  <c r="J62" i="8"/>
  <c r="K62" i="8"/>
  <c r="L62" i="8"/>
  <c r="C63" i="8"/>
  <c r="E63" i="8"/>
  <c r="F63" i="8"/>
  <c r="G63" i="8"/>
  <c r="H63" i="8"/>
  <c r="I63" i="8"/>
  <c r="J63" i="8"/>
  <c r="K63" i="8"/>
  <c r="L63" i="8"/>
  <c r="C64" i="8"/>
  <c r="E64" i="8"/>
  <c r="F64" i="8"/>
  <c r="G64" i="8"/>
  <c r="H64" i="8"/>
  <c r="I64" i="8"/>
  <c r="J64" i="8"/>
  <c r="K64" i="8"/>
  <c r="L64" i="8"/>
  <c r="C65" i="8"/>
  <c r="E65" i="8"/>
  <c r="F65" i="8"/>
  <c r="G65" i="8"/>
  <c r="H65" i="8"/>
  <c r="I65" i="8"/>
  <c r="J65" i="8"/>
  <c r="K65" i="8"/>
  <c r="L65" i="8"/>
  <c r="C66" i="8"/>
  <c r="E66" i="8"/>
  <c r="F66" i="8"/>
  <c r="G66" i="8"/>
  <c r="H66" i="8"/>
  <c r="I66" i="8"/>
  <c r="J66" i="8"/>
  <c r="K66" i="8"/>
  <c r="L66" i="8"/>
  <c r="C67" i="8"/>
  <c r="E67" i="8"/>
  <c r="F67" i="8"/>
  <c r="G67" i="8"/>
  <c r="H67" i="8"/>
  <c r="I67" i="8"/>
  <c r="J67" i="8"/>
  <c r="K67" i="8"/>
  <c r="L67" i="8"/>
  <c r="C68" i="8"/>
  <c r="E68" i="8"/>
  <c r="F68" i="8"/>
  <c r="G68" i="8"/>
  <c r="H68" i="8"/>
  <c r="I68" i="8"/>
  <c r="J68" i="8"/>
  <c r="K68" i="8"/>
  <c r="L68" i="8"/>
  <c r="C69" i="8"/>
  <c r="E69" i="8"/>
  <c r="F69" i="8"/>
  <c r="G69" i="8"/>
  <c r="H69" i="8"/>
  <c r="I69" i="8"/>
  <c r="J69" i="8"/>
  <c r="K69" i="8"/>
  <c r="L69" i="8"/>
  <c r="B56" i="7"/>
  <c r="B57" i="7" s="1"/>
  <c r="B58" i="7" s="1"/>
  <c r="B59" i="7" s="1"/>
  <c r="B60" i="7" s="1"/>
  <c r="B61" i="7" s="1"/>
  <c r="B62" i="7" s="1"/>
  <c r="B63" i="7" s="1"/>
  <c r="B64" i="7" s="1"/>
  <c r="B65" i="7" s="1"/>
  <c r="B66" i="7" s="1"/>
  <c r="B67" i="7" s="1"/>
  <c r="B68" i="7" s="1"/>
  <c r="B69" i="7" s="1"/>
  <c r="B39" i="7"/>
  <c r="B40" i="7" s="1"/>
  <c r="B41" i="7" s="1"/>
  <c r="B42" i="7" s="1"/>
  <c r="B43" i="7" s="1"/>
  <c r="B44" i="7" s="1"/>
  <c r="B45" i="7" s="1"/>
  <c r="B46" i="7" s="1"/>
  <c r="B47" i="7" s="1"/>
  <c r="B48" i="7" s="1"/>
  <c r="B49" i="7" s="1"/>
  <c r="B50" i="7" s="1"/>
  <c r="B51" i="7" s="1"/>
  <c r="B52" i="7" s="1"/>
  <c r="AB67" i="6"/>
  <c r="X56" i="11"/>
  <c r="X57" i="11"/>
  <c r="X64" i="11"/>
  <c r="X69" i="11"/>
  <c r="V63" i="7" l="1"/>
  <c r="W58" i="7"/>
  <c r="X58" i="7" s="1"/>
  <c r="V59" i="7"/>
  <c r="V61" i="7"/>
  <c r="S55" i="8"/>
  <c r="X58" i="11"/>
  <c r="Y58" i="11"/>
  <c r="AB62" i="6"/>
  <c r="X66" i="11"/>
  <c r="Y66" i="11"/>
  <c r="X62" i="11"/>
  <c r="X59" i="11"/>
  <c r="AB63" i="6"/>
  <c r="AC63" i="6"/>
  <c r="AB61" i="6"/>
  <c r="AC57" i="6"/>
  <c r="AC55" i="6"/>
  <c r="AD55" i="6" s="1"/>
  <c r="AB55" i="6"/>
  <c r="V69" i="7"/>
  <c r="V68" i="7"/>
  <c r="V67" i="7"/>
  <c r="W66" i="7"/>
  <c r="X66" i="7" s="1"/>
  <c r="W64" i="7"/>
  <c r="Y64" i="7" s="1"/>
  <c r="Y38" i="11"/>
  <c r="AA38" i="11" s="1"/>
  <c r="X38" i="11"/>
  <c r="X52" i="11"/>
  <c r="X44" i="11"/>
  <c r="Y69" i="11"/>
  <c r="Y61" i="11"/>
  <c r="Y55" i="11"/>
  <c r="AB50" i="6"/>
  <c r="AB66" i="6"/>
  <c r="AB58" i="6"/>
  <c r="Y64" i="11"/>
  <c r="AC39" i="6"/>
  <c r="AD39" i="6" s="1"/>
  <c r="AC67" i="6"/>
  <c r="AB64" i="6"/>
  <c r="AC64" i="6"/>
  <c r="AD64" i="6" s="1"/>
  <c r="V57" i="7"/>
  <c r="V56" i="7"/>
  <c r="V55" i="7"/>
  <c r="X46" i="11"/>
  <c r="Y68" i="11"/>
  <c r="X63" i="11"/>
  <c r="Y57" i="11"/>
  <c r="X55" i="11"/>
  <c r="X60" i="11"/>
  <c r="X67" i="11"/>
  <c r="Y63" i="11"/>
  <c r="AA63" i="11" s="1"/>
  <c r="Y56" i="11"/>
  <c r="V62" i="7"/>
  <c r="Y52" i="11"/>
  <c r="Y51" i="11"/>
  <c r="Y50" i="11"/>
  <c r="X49" i="11"/>
  <c r="Y48" i="11"/>
  <c r="X47" i="11"/>
  <c r="Y46" i="11"/>
  <c r="AA46" i="11" s="1"/>
  <c r="X45" i="11"/>
  <c r="Y44" i="11"/>
  <c r="AA44" i="11" s="1"/>
  <c r="X43" i="11"/>
  <c r="Y42" i="11"/>
  <c r="AA42" i="11" s="1"/>
  <c r="X41" i="11"/>
  <c r="Y40" i="11"/>
  <c r="X39" i="11"/>
  <c r="Y67" i="11"/>
  <c r="AB52" i="6"/>
  <c r="AB51" i="6"/>
  <c r="AC50" i="6"/>
  <c r="AB49" i="6"/>
  <c r="AB48" i="6"/>
  <c r="AB47" i="6"/>
  <c r="AC42" i="6"/>
  <c r="AB40" i="6"/>
  <c r="AB39" i="6"/>
  <c r="AC69" i="6"/>
  <c r="AB68" i="6"/>
  <c r="AC59" i="6"/>
  <c r="AD59" i="6" s="1"/>
  <c r="W65" i="7"/>
  <c r="X65" i="7" s="1"/>
  <c r="W63" i="7"/>
  <c r="V60" i="7"/>
  <c r="Y65" i="11"/>
  <c r="Z65" i="11" s="1"/>
  <c r="Y62" i="11"/>
  <c r="Z62" i="11" s="1"/>
  <c r="Y59" i="11"/>
  <c r="Z59" i="11" s="1"/>
  <c r="AB69" i="6"/>
  <c r="AC65" i="6"/>
  <c r="AD65" i="6" s="1"/>
  <c r="AB60" i="6"/>
  <c r="AB56" i="6"/>
  <c r="V65" i="7"/>
  <c r="W59" i="7"/>
  <c r="W55" i="7"/>
  <c r="X55" i="7" s="1"/>
  <c r="W69" i="7"/>
  <c r="W61" i="7"/>
  <c r="W57" i="7"/>
  <c r="W56" i="7"/>
  <c r="X56" i="7" s="1"/>
  <c r="V52" i="7"/>
  <c r="V51" i="7"/>
  <c r="V50" i="7"/>
  <c r="V49" i="7"/>
  <c r="V48" i="7"/>
  <c r="V47" i="7"/>
  <c r="V46" i="7"/>
  <c r="V45" i="7"/>
  <c r="V44" i="7"/>
  <c r="V43" i="7"/>
  <c r="V42" i="7"/>
  <c r="V41" i="7"/>
  <c r="V40" i="7"/>
  <c r="V39" i="7"/>
  <c r="AE51" i="13"/>
  <c r="AE63" i="13"/>
  <c r="AD57" i="13"/>
  <c r="AE59" i="13"/>
  <c r="AD49" i="13"/>
  <c r="U57" i="14"/>
  <c r="V51" i="14"/>
  <c r="V60" i="14"/>
  <c r="V41" i="14"/>
  <c r="V47" i="14"/>
  <c r="V45" i="14"/>
  <c r="V68" i="14"/>
  <c r="U61" i="14"/>
  <c r="U56" i="14"/>
  <c r="U39" i="14"/>
  <c r="V43" i="14"/>
  <c r="U69" i="14"/>
  <c r="U65" i="14"/>
  <c r="V49" i="14"/>
  <c r="U59" i="14"/>
  <c r="V64" i="14"/>
  <c r="AE64" i="13"/>
  <c r="AE43" i="13"/>
  <c r="AD69" i="13"/>
  <c r="AD45" i="13"/>
  <c r="AE67" i="13"/>
  <c r="AE60" i="13"/>
  <c r="AD65" i="13"/>
  <c r="AE56" i="13"/>
  <c r="AE41" i="13"/>
  <c r="AE47" i="13"/>
  <c r="V52" i="14"/>
  <c r="U52" i="14"/>
  <c r="V66" i="14"/>
  <c r="U66" i="14"/>
  <c r="U50" i="14"/>
  <c r="V50" i="14"/>
  <c r="U42" i="14"/>
  <c r="V42" i="14"/>
  <c r="V62" i="14"/>
  <c r="U62" i="14"/>
  <c r="U48" i="14"/>
  <c r="V48" i="14"/>
  <c r="U40" i="14"/>
  <c r="V40" i="14"/>
  <c r="U55" i="14"/>
  <c r="U44" i="14"/>
  <c r="V44" i="14"/>
  <c r="V58" i="14"/>
  <c r="U58" i="14"/>
  <c r="V46" i="14"/>
  <c r="U46" i="14"/>
  <c r="V38" i="14"/>
  <c r="U38" i="14"/>
  <c r="AE68" i="13"/>
  <c r="AD61" i="13"/>
  <c r="AE52" i="13"/>
  <c r="AD52" i="13"/>
  <c r="AE62" i="13"/>
  <c r="AD62" i="13"/>
  <c r="AE50" i="13"/>
  <c r="AD50" i="13"/>
  <c r="AD42" i="13"/>
  <c r="AE42" i="13"/>
  <c r="AE66" i="13"/>
  <c r="AD66" i="13"/>
  <c r="AE44" i="13"/>
  <c r="AD44" i="13"/>
  <c r="AD39" i="13"/>
  <c r="AE39" i="13"/>
  <c r="AE58" i="13"/>
  <c r="AD58" i="13"/>
  <c r="AE48" i="13"/>
  <c r="AD48" i="13"/>
  <c r="AD40" i="13"/>
  <c r="AE40" i="13"/>
  <c r="AE55" i="13"/>
  <c r="AD55" i="13"/>
  <c r="AE46" i="13"/>
  <c r="AD46" i="13"/>
  <c r="AD38" i="13"/>
  <c r="AE38" i="13"/>
  <c r="W23" i="12"/>
  <c r="W27" i="12"/>
  <c r="W31" i="12"/>
  <c r="X58" i="12"/>
  <c r="Y58" i="12" s="1"/>
  <c r="X62" i="12"/>
  <c r="W66" i="12"/>
  <c r="Y5" i="12"/>
  <c r="Y20" i="12"/>
  <c r="W56" i="12"/>
  <c r="W60" i="12"/>
  <c r="W64" i="12"/>
  <c r="W68" i="12"/>
  <c r="W55" i="12"/>
  <c r="W59" i="12"/>
  <c r="W63" i="12"/>
  <c r="Z13" i="12"/>
  <c r="Y26" i="12"/>
  <c r="Z23" i="12"/>
  <c r="Y30" i="12"/>
  <c r="Y24" i="12"/>
  <c r="Z27" i="12"/>
  <c r="Y9" i="12"/>
  <c r="Y17" i="12"/>
  <c r="Y22" i="12"/>
  <c r="Y32" i="12"/>
  <c r="Y28" i="12"/>
  <c r="Z31" i="12"/>
  <c r="Y34" i="12"/>
  <c r="Y3" i="12"/>
  <c r="Z4" i="12"/>
  <c r="Z8" i="12"/>
  <c r="Z12" i="12"/>
  <c r="Z16" i="12"/>
  <c r="Y7" i="12"/>
  <c r="Y11" i="12"/>
  <c r="Y15" i="12"/>
  <c r="X39" i="12"/>
  <c r="Z39" i="12" s="1"/>
  <c r="X41" i="12"/>
  <c r="Z41" i="12" s="1"/>
  <c r="X43" i="12"/>
  <c r="Z43" i="12" s="1"/>
  <c r="X45" i="12"/>
  <c r="Z45" i="12" s="1"/>
  <c r="X47" i="12"/>
  <c r="Z47" i="12" s="1"/>
  <c r="X49" i="12"/>
  <c r="Z49" i="12" s="1"/>
  <c r="X51" i="12"/>
  <c r="Z51" i="12" s="1"/>
  <c r="W58" i="12"/>
  <c r="X56" i="12"/>
  <c r="Z56" i="12" s="1"/>
  <c r="X60" i="12"/>
  <c r="Y60" i="12" s="1"/>
  <c r="X64" i="12"/>
  <c r="Z64" i="12" s="1"/>
  <c r="X66" i="12"/>
  <c r="Y66" i="12" s="1"/>
  <c r="W67" i="12"/>
  <c r="X68" i="12"/>
  <c r="Z68" i="12" s="1"/>
  <c r="X38" i="12"/>
  <c r="Y38" i="12" s="1"/>
  <c r="W39" i="12"/>
  <c r="X40" i="12"/>
  <c r="Y40" i="12" s="1"/>
  <c r="W41" i="12"/>
  <c r="X42" i="12"/>
  <c r="Y42" i="12" s="1"/>
  <c r="W43" i="12"/>
  <c r="X44" i="12"/>
  <c r="Y44" i="12" s="1"/>
  <c r="W45" i="12"/>
  <c r="X46" i="12"/>
  <c r="Y46" i="12" s="1"/>
  <c r="W47" i="12"/>
  <c r="X48" i="12"/>
  <c r="Y48" i="12" s="1"/>
  <c r="W49" i="12"/>
  <c r="X50" i="12"/>
  <c r="Y50" i="12" s="1"/>
  <c r="W51" i="12"/>
  <c r="X52" i="12"/>
  <c r="Y52" i="12" s="1"/>
  <c r="X55" i="12"/>
  <c r="Z55" i="12" s="1"/>
  <c r="X57" i="12"/>
  <c r="Z57" i="12" s="1"/>
  <c r="X59" i="12"/>
  <c r="Z59" i="12" s="1"/>
  <c r="X61" i="12"/>
  <c r="Z61" i="12" s="1"/>
  <c r="X63" i="12"/>
  <c r="Z63" i="12" s="1"/>
  <c r="X65" i="12"/>
  <c r="Z65" i="12" s="1"/>
  <c r="X67" i="12"/>
  <c r="Z67" i="12" s="1"/>
  <c r="X69" i="12"/>
  <c r="Y69" i="12" s="1"/>
  <c r="Y62" i="12"/>
  <c r="Z62" i="12"/>
  <c r="Y6" i="12"/>
  <c r="Y10" i="12"/>
  <c r="Y14" i="12"/>
  <c r="Y21" i="12"/>
  <c r="Y25" i="12"/>
  <c r="Y29" i="12"/>
  <c r="Y33" i="12"/>
  <c r="W57" i="12"/>
  <c r="W61" i="12"/>
  <c r="W65" i="12"/>
  <c r="W69" i="12"/>
  <c r="W38" i="12"/>
  <c r="W40" i="12"/>
  <c r="W42" i="12"/>
  <c r="W44" i="12"/>
  <c r="W46" i="12"/>
  <c r="W48" i="12"/>
  <c r="W50" i="12"/>
  <c r="W52" i="12"/>
  <c r="W62" i="12"/>
  <c r="X61" i="7"/>
  <c r="Y61" i="7"/>
  <c r="X57" i="7"/>
  <c r="Y57" i="7"/>
  <c r="Y56" i="7"/>
  <c r="X69" i="7"/>
  <c r="Y69" i="7"/>
  <c r="X64" i="7"/>
  <c r="X59" i="7"/>
  <c r="Y59" i="7"/>
  <c r="X63" i="7"/>
  <c r="Y63" i="7"/>
  <c r="W68" i="7"/>
  <c r="W60" i="7"/>
  <c r="W51" i="7"/>
  <c r="W49" i="7"/>
  <c r="W47" i="7"/>
  <c r="W45" i="7"/>
  <c r="W43" i="7"/>
  <c r="W41" i="7"/>
  <c r="W39" i="7"/>
  <c r="W62" i="7"/>
  <c r="W67" i="7"/>
  <c r="W52" i="7"/>
  <c r="W50" i="7"/>
  <c r="W48" i="7"/>
  <c r="W46" i="7"/>
  <c r="W44" i="7"/>
  <c r="W42" i="7"/>
  <c r="W40" i="7"/>
  <c r="Y66" i="7"/>
  <c r="Y58" i="7"/>
  <c r="W38" i="7"/>
  <c r="X38" i="7" s="1"/>
  <c r="V38" i="7"/>
  <c r="AD63" i="6"/>
  <c r="AE63" i="6"/>
  <c r="AD57" i="6"/>
  <c r="AE57" i="6"/>
  <c r="AD67" i="6"/>
  <c r="AE67" i="6"/>
  <c r="AD69" i="6"/>
  <c r="AE69" i="6"/>
  <c r="AC68" i="6"/>
  <c r="AB65" i="6"/>
  <c r="AC62" i="6"/>
  <c r="AB57" i="6"/>
  <c r="AE64" i="6"/>
  <c r="AE56" i="6"/>
  <c r="AC61" i="6"/>
  <c r="AC66" i="6"/>
  <c r="AC58" i="6"/>
  <c r="AC60" i="6"/>
  <c r="AD50" i="6"/>
  <c r="AE50" i="6"/>
  <c r="AD42" i="6"/>
  <c r="AE42" i="6"/>
  <c r="AC52" i="6"/>
  <c r="AC44" i="6"/>
  <c r="AC49" i="6"/>
  <c r="AC41" i="6"/>
  <c r="AC46" i="6"/>
  <c r="AC51" i="6"/>
  <c r="AC43" i="6"/>
  <c r="AC48" i="6"/>
  <c r="AC40" i="6"/>
  <c r="AC45" i="6"/>
  <c r="AE47" i="6"/>
  <c r="AE39" i="6"/>
  <c r="AC38" i="6"/>
  <c r="AD38" i="6" s="1"/>
  <c r="AB38" i="6"/>
  <c r="Z67" i="11"/>
  <c r="AA67" i="11"/>
  <c r="Z64" i="11"/>
  <c r="AA64" i="11"/>
  <c r="Z60" i="11"/>
  <c r="AA60" i="11"/>
  <c r="Z58" i="11"/>
  <c r="AA58" i="11"/>
  <c r="Z56" i="11"/>
  <c r="AA56" i="11"/>
  <c r="Z68" i="11"/>
  <c r="AA68" i="11"/>
  <c r="Z61" i="11"/>
  <c r="AA61" i="11"/>
  <c r="Z57" i="11"/>
  <c r="AA57" i="11"/>
  <c r="Z69" i="11"/>
  <c r="AA69" i="11"/>
  <c r="Z66" i="11"/>
  <c r="AA66" i="11"/>
  <c r="Z63" i="11"/>
  <c r="Z55" i="11"/>
  <c r="AA55" i="11"/>
  <c r="Z51" i="11"/>
  <c r="AA51" i="11"/>
  <c r="AA52" i="11"/>
  <c r="Z52" i="11"/>
  <c r="AA48" i="11"/>
  <c r="Z48" i="11"/>
  <c r="AA40" i="11"/>
  <c r="Z40" i="11"/>
  <c r="AA50" i="11"/>
  <c r="Z50" i="11"/>
  <c r="X51" i="11"/>
  <c r="Y49" i="11"/>
  <c r="Y47" i="11"/>
  <c r="Y45" i="11"/>
  <c r="Y43" i="11"/>
  <c r="Y41" i="11"/>
  <c r="Y39" i="11"/>
  <c r="Z38" i="11"/>
  <c r="AD55" i="3"/>
  <c r="AE55" i="3" s="1"/>
  <c r="AC57" i="3"/>
  <c r="AC58" i="3"/>
  <c r="AD59" i="3"/>
  <c r="AE59" i="3" s="1"/>
  <c r="AC61" i="3"/>
  <c r="AC62" i="3"/>
  <c r="AD63" i="3"/>
  <c r="AE63" i="3" s="1"/>
  <c r="AC65" i="3"/>
  <c r="AC66" i="3"/>
  <c r="AD67" i="3"/>
  <c r="AE67" i="3" s="1"/>
  <c r="AC69" i="3"/>
  <c r="AC39" i="3"/>
  <c r="AC40" i="3"/>
  <c r="AD40" i="3"/>
  <c r="AC41" i="3"/>
  <c r="AD42" i="3"/>
  <c r="AE42" i="3" s="1"/>
  <c r="AC43" i="3"/>
  <c r="AC44" i="3"/>
  <c r="AD44" i="3"/>
  <c r="AC45" i="3"/>
  <c r="AD46" i="3"/>
  <c r="AE46" i="3" s="1"/>
  <c r="AC47" i="3"/>
  <c r="AC48" i="3"/>
  <c r="AD48" i="3"/>
  <c r="AC49" i="3"/>
  <c r="AD50" i="3"/>
  <c r="AE50" i="3" s="1"/>
  <c r="AC51" i="3"/>
  <c r="AC52" i="3"/>
  <c r="AD52" i="3"/>
  <c r="AF48" i="4"/>
  <c r="AF58" i="4"/>
  <c r="AF66" i="4"/>
  <c r="AD39" i="3"/>
  <c r="AE39" i="3" s="1"/>
  <c r="AC42" i="3"/>
  <c r="AD43" i="3"/>
  <c r="AE43" i="3" s="1"/>
  <c r="AC46" i="3"/>
  <c r="AD47" i="3"/>
  <c r="AE47" i="3" s="1"/>
  <c r="AC50" i="3"/>
  <c r="AD51" i="3"/>
  <c r="AE51" i="3" s="1"/>
  <c r="AC55" i="3"/>
  <c r="AD56" i="3"/>
  <c r="AE56" i="3" s="1"/>
  <c r="AC59" i="3"/>
  <c r="AD60" i="3"/>
  <c r="AE60" i="3" s="1"/>
  <c r="AC63" i="3"/>
  <c r="AD64" i="3"/>
  <c r="AE64" i="3" s="1"/>
  <c r="AC67" i="3"/>
  <c r="AD68" i="3"/>
  <c r="AE68" i="3" s="1"/>
  <c r="T39" i="8"/>
  <c r="U39" i="8" s="1"/>
  <c r="T40" i="8"/>
  <c r="U40" i="8" s="1"/>
  <c r="T41" i="8"/>
  <c r="U41" i="8" s="1"/>
  <c r="T42" i="8"/>
  <c r="U42" i="8" s="1"/>
  <c r="T43" i="8"/>
  <c r="U43" i="8" s="1"/>
  <c r="T44" i="8"/>
  <c r="U44" i="8" s="1"/>
  <c r="T45" i="8"/>
  <c r="U45" i="8" s="1"/>
  <c r="T46" i="8"/>
  <c r="U46" i="8" s="1"/>
  <c r="T47" i="8"/>
  <c r="U47" i="8" s="1"/>
  <c r="T48" i="8"/>
  <c r="U48" i="8" s="1"/>
  <c r="T49" i="8"/>
  <c r="U49" i="8" s="1"/>
  <c r="T50" i="8"/>
  <c r="U50" i="8" s="1"/>
  <c r="T51" i="8"/>
  <c r="U51" i="8" s="1"/>
  <c r="T52" i="8"/>
  <c r="U52" i="8" s="1"/>
  <c r="T55" i="8"/>
  <c r="U55" i="8" s="1"/>
  <c r="T56" i="8"/>
  <c r="U56" i="8" s="1"/>
  <c r="T57" i="8"/>
  <c r="U57" i="8" s="1"/>
  <c r="T58" i="8"/>
  <c r="U58" i="8" s="1"/>
  <c r="T59" i="8"/>
  <c r="U59" i="8" s="1"/>
  <c r="T60" i="8"/>
  <c r="U60" i="8" s="1"/>
  <c r="T61" i="8"/>
  <c r="U61" i="8" s="1"/>
  <c r="T62" i="8"/>
  <c r="U62" i="8" s="1"/>
  <c r="T63" i="8"/>
  <c r="U63" i="8" s="1"/>
  <c r="T64" i="8"/>
  <c r="U64" i="8" s="1"/>
  <c r="T65" i="8"/>
  <c r="U65" i="8" s="1"/>
  <c r="T66" i="8"/>
  <c r="U66" i="8" s="1"/>
  <c r="T67" i="8"/>
  <c r="U67" i="8" s="1"/>
  <c r="T68" i="8"/>
  <c r="U68" i="8" s="1"/>
  <c r="T69" i="8"/>
  <c r="U69" i="8" s="1"/>
  <c r="S38" i="8"/>
  <c r="S39" i="8"/>
  <c r="S40" i="8"/>
  <c r="S41" i="8"/>
  <c r="S42" i="8"/>
  <c r="S43" i="8"/>
  <c r="S44" i="8"/>
  <c r="S45" i="8"/>
  <c r="S46" i="8"/>
  <c r="S47" i="8"/>
  <c r="S48" i="8"/>
  <c r="S49" i="8"/>
  <c r="S50" i="8"/>
  <c r="S51" i="8"/>
  <c r="S52" i="8"/>
  <c r="S56" i="8"/>
  <c r="S57" i="8"/>
  <c r="S58" i="8"/>
  <c r="S59" i="8"/>
  <c r="S60" i="8"/>
  <c r="S61" i="8"/>
  <c r="S62" i="8"/>
  <c r="S63" i="8"/>
  <c r="S64" i="8"/>
  <c r="S65" i="8"/>
  <c r="S66" i="8"/>
  <c r="S67" i="8"/>
  <c r="S68" i="8"/>
  <c r="S69" i="8"/>
  <c r="T38" i="8"/>
  <c r="U38" i="8" s="1"/>
  <c r="Y65" i="7" l="1"/>
  <c r="Y55" i="7"/>
  <c r="Z42" i="11"/>
  <c r="AA59" i="11"/>
  <c r="Z44" i="11"/>
  <c r="AA65" i="11"/>
  <c r="AA62" i="11"/>
  <c r="Z46" i="11"/>
  <c r="AE55" i="6"/>
  <c r="AE59" i="6"/>
  <c r="AE65" i="6"/>
  <c r="Z58" i="12"/>
  <c r="Z38" i="12"/>
  <c r="Z46" i="12"/>
  <c r="Y51" i="12"/>
  <c r="Y65" i="12"/>
  <c r="Z50" i="12"/>
  <c r="Z42" i="12"/>
  <c r="Y43" i="12"/>
  <c r="Y56" i="12"/>
  <c r="Y61" i="12"/>
  <c r="Z60" i="12"/>
  <c r="Z69" i="12"/>
  <c r="Y41" i="12"/>
  <c r="Y49" i="12"/>
  <c r="Y55" i="12"/>
  <c r="Y68" i="12"/>
  <c r="Y63" i="12"/>
  <c r="Y39" i="12"/>
  <c r="Y47" i="12"/>
  <c r="Z52" i="12"/>
  <c r="Z48" i="12"/>
  <c r="Z44" i="12"/>
  <c r="Z40" i="12"/>
  <c r="Y57" i="12"/>
  <c r="Y64" i="12"/>
  <c r="Y67" i="12"/>
  <c r="Y59" i="12"/>
  <c r="Y45" i="12"/>
  <c r="Z66" i="12"/>
  <c r="X42" i="7"/>
  <c r="Y42" i="7"/>
  <c r="X41" i="7"/>
  <c r="Y41" i="7"/>
  <c r="X48" i="7"/>
  <c r="Y48" i="7"/>
  <c r="X50" i="7"/>
  <c r="Y50" i="7"/>
  <c r="X47" i="7"/>
  <c r="Y47" i="7"/>
  <c r="X39" i="7"/>
  <c r="Y39" i="7"/>
  <c r="X44" i="7"/>
  <c r="Y44" i="7"/>
  <c r="X46" i="7"/>
  <c r="Y46" i="7"/>
  <c r="X43" i="7"/>
  <c r="Y43" i="7"/>
  <c r="Y45" i="7"/>
  <c r="X45" i="7"/>
  <c r="X52" i="7"/>
  <c r="Y52" i="7"/>
  <c r="Y49" i="7"/>
  <c r="X49" i="7"/>
  <c r="X68" i="7"/>
  <c r="Y68" i="7"/>
  <c r="X67" i="7"/>
  <c r="Y67" i="7"/>
  <c r="Y51" i="7"/>
  <c r="X51" i="7"/>
  <c r="X40" i="7"/>
  <c r="Y40" i="7"/>
  <c r="X62" i="7"/>
  <c r="Y62" i="7"/>
  <c r="X60" i="7"/>
  <c r="Y60" i="7"/>
  <c r="Y38" i="7"/>
  <c r="AD60" i="6"/>
  <c r="AE60" i="6"/>
  <c r="AD62" i="6"/>
  <c r="AE62" i="6"/>
  <c r="AD58" i="6"/>
  <c r="AE58" i="6"/>
  <c r="AD68" i="6"/>
  <c r="AE68" i="6"/>
  <c r="AD66" i="6"/>
  <c r="AE66" i="6"/>
  <c r="AD61" i="6"/>
  <c r="AE61" i="6"/>
  <c r="AD41" i="6"/>
  <c r="AE41" i="6"/>
  <c r="AD49" i="6"/>
  <c r="AE49" i="6"/>
  <c r="AD51" i="6"/>
  <c r="AE51" i="6"/>
  <c r="AD46" i="6"/>
  <c r="AE46" i="6"/>
  <c r="AD45" i="6"/>
  <c r="AE45" i="6"/>
  <c r="AD52" i="6"/>
  <c r="AE52" i="6"/>
  <c r="AD48" i="6"/>
  <c r="AE48" i="6"/>
  <c r="AD44" i="6"/>
  <c r="AE44" i="6"/>
  <c r="AD40" i="6"/>
  <c r="AE40" i="6"/>
  <c r="AD43" i="6"/>
  <c r="AE43" i="6"/>
  <c r="AE38" i="6"/>
  <c r="Z39" i="11"/>
  <c r="AA39" i="11"/>
  <c r="Z45" i="11"/>
  <c r="AA45" i="11"/>
  <c r="Z43" i="11"/>
  <c r="AA43" i="11"/>
  <c r="Z47" i="11"/>
  <c r="AA47" i="11"/>
  <c r="Z49" i="11"/>
  <c r="AA49" i="11"/>
  <c r="Z41" i="11"/>
  <c r="AA41" i="11"/>
  <c r="AF43" i="3"/>
  <c r="AF47" i="3"/>
  <c r="AF51" i="3"/>
  <c r="AF39" i="3"/>
  <c r="AF65" i="4"/>
  <c r="AG52" i="4"/>
  <c r="AH52" i="4" s="1"/>
  <c r="AF40" i="4"/>
  <c r="AF49" i="4"/>
  <c r="AG45" i="4"/>
  <c r="AH45" i="4" s="1"/>
  <c r="AG41" i="4"/>
  <c r="AH41" i="4" s="1"/>
  <c r="AF51" i="4"/>
  <c r="AF62" i="4"/>
  <c r="AF55" i="4"/>
  <c r="AG57" i="4"/>
  <c r="AH57" i="4" s="1"/>
  <c r="AF57" i="4"/>
  <c r="AG66" i="4"/>
  <c r="AH66" i="4" s="1"/>
  <c r="AG58" i="4"/>
  <c r="AH58" i="4" s="1"/>
  <c r="AF44" i="4"/>
  <c r="AF45" i="4"/>
  <c r="AG65" i="4"/>
  <c r="AI65" i="4" s="1"/>
  <c r="AG62" i="4"/>
  <c r="AH62" i="4" s="1"/>
  <c r="AF68" i="3"/>
  <c r="AF64" i="3"/>
  <c r="AF60" i="3"/>
  <c r="AF56" i="3"/>
  <c r="AD69" i="3"/>
  <c r="AC68" i="3"/>
  <c r="AD65" i="3"/>
  <c r="AC64" i="3"/>
  <c r="AD61" i="3"/>
  <c r="AC60" i="3"/>
  <c r="AD57" i="3"/>
  <c r="AC56" i="3"/>
  <c r="AF67" i="3"/>
  <c r="AD66" i="3"/>
  <c r="AE66" i="3" s="1"/>
  <c r="AF63" i="3"/>
  <c r="AD62" i="3"/>
  <c r="AE62" i="3" s="1"/>
  <c r="AF59" i="3"/>
  <c r="AD58" i="3"/>
  <c r="AE58" i="3" s="1"/>
  <c r="AF55" i="3"/>
  <c r="AE44" i="3"/>
  <c r="AF44" i="3"/>
  <c r="AE40" i="3"/>
  <c r="AF40" i="3"/>
  <c r="AE52" i="3"/>
  <c r="AF52" i="3"/>
  <c r="AE48" i="3"/>
  <c r="AF48" i="3"/>
  <c r="AF50" i="3"/>
  <c r="AD49" i="3"/>
  <c r="AE49" i="3" s="1"/>
  <c r="AF46" i="3"/>
  <c r="AD45" i="3"/>
  <c r="AE45" i="3" s="1"/>
  <c r="AF42" i="3"/>
  <c r="AD41" i="3"/>
  <c r="AE41" i="3" s="1"/>
  <c r="AC38" i="3"/>
  <c r="AD38" i="3"/>
  <c r="AF38" i="3" s="1"/>
  <c r="AG63" i="4"/>
  <c r="AH63" i="4" s="1"/>
  <c r="AG69" i="4"/>
  <c r="AH69" i="4" s="1"/>
  <c r="AG61" i="4"/>
  <c r="AH61" i="4" s="1"/>
  <c r="AF69" i="4"/>
  <c r="AF41" i="4"/>
  <c r="AG49" i="4"/>
  <c r="AH49" i="4" s="1"/>
  <c r="AG38" i="4"/>
  <c r="AI38" i="4" s="1"/>
  <c r="AF52" i="4"/>
  <c r="AG48" i="4"/>
  <c r="AH48" i="4" s="1"/>
  <c r="AG44" i="4"/>
  <c r="AH44" i="4" s="1"/>
  <c r="AG40" i="4"/>
  <c r="AH40" i="4" s="1"/>
  <c r="AF61" i="4"/>
  <c r="AG51" i="4"/>
  <c r="AH51" i="4" s="1"/>
  <c r="AG47" i="4"/>
  <c r="AH47" i="4" s="1"/>
  <c r="AG67" i="4"/>
  <c r="AH67" i="4" s="1"/>
  <c r="AG59" i="4"/>
  <c r="AH59" i="4" s="1"/>
  <c r="AF47" i="4"/>
  <c r="AF43" i="4"/>
  <c r="AF39" i="4"/>
  <c r="AG50" i="4"/>
  <c r="AH50" i="4" s="1"/>
  <c r="AG46" i="4"/>
  <c r="AH46" i="4" s="1"/>
  <c r="AF68" i="4"/>
  <c r="AF64" i="4"/>
  <c r="AF60" i="4"/>
  <c r="AF56" i="4"/>
  <c r="AF67" i="4"/>
  <c r="AG43" i="4"/>
  <c r="AG39" i="4"/>
  <c r="AF50" i="4"/>
  <c r="AF46" i="4"/>
  <c r="AF42" i="4"/>
  <c r="AF38" i="4"/>
  <c r="AG68" i="4"/>
  <c r="AG64" i="4"/>
  <c r="AF63" i="4"/>
  <c r="AG60" i="4"/>
  <c r="AF59" i="4"/>
  <c r="AG56" i="4"/>
  <c r="AG55" i="4"/>
  <c r="AG42" i="4"/>
  <c r="AH42" i="4" s="1"/>
  <c r="V38" i="8"/>
  <c r="V69" i="8"/>
  <c r="V68" i="8"/>
  <c r="V67" i="8"/>
  <c r="V66" i="8"/>
  <c r="V65" i="8"/>
  <c r="V64" i="8"/>
  <c r="V63" i="8"/>
  <c r="V62" i="8"/>
  <c r="V61" i="8"/>
  <c r="V60" i="8"/>
  <c r="V59" i="8"/>
  <c r="V58" i="8"/>
  <c r="V57" i="8"/>
  <c r="V56" i="8"/>
  <c r="V55" i="8"/>
  <c r="V52" i="8"/>
  <c r="V51" i="8"/>
  <c r="V50" i="8"/>
  <c r="V49" i="8"/>
  <c r="V48" i="8"/>
  <c r="V47" i="8"/>
  <c r="V46" i="8"/>
  <c r="V45" i="8"/>
  <c r="V44" i="8"/>
  <c r="V43" i="8"/>
  <c r="V42" i="8"/>
  <c r="V41" i="8"/>
  <c r="V40" i="8"/>
  <c r="V39" i="8"/>
  <c r="AI44" i="4" l="1"/>
  <c r="AH65" i="4"/>
  <c r="AI52" i="4"/>
  <c r="AI57" i="4"/>
  <c r="AI41" i="4"/>
  <c r="AI69" i="4"/>
  <c r="AI62" i="4"/>
  <c r="AI58" i="4"/>
  <c r="AI63" i="4"/>
  <c r="AI48" i="4"/>
  <c r="AI51" i="4"/>
  <c r="AI45" i="4"/>
  <c r="AI46" i="4"/>
  <c r="AF49" i="3"/>
  <c r="AE38" i="3"/>
  <c r="AI61" i="4"/>
  <c r="AI40" i="4"/>
  <c r="AI66" i="4"/>
  <c r="AI49" i="4"/>
  <c r="AF66" i="3"/>
  <c r="AE65" i="3"/>
  <c r="AF65" i="3"/>
  <c r="AE61" i="3"/>
  <c r="AF61" i="3"/>
  <c r="AE57" i="3"/>
  <c r="AF57" i="3"/>
  <c r="AF62" i="3"/>
  <c r="AF58" i="3"/>
  <c r="AE69" i="3"/>
  <c r="AF69" i="3"/>
  <c r="AF41" i="3"/>
  <c r="AF45" i="3"/>
  <c r="AH38" i="4"/>
  <c r="AI50" i="4"/>
  <c r="AI67" i="4"/>
  <c r="AI59" i="4"/>
  <c r="AI47" i="4"/>
  <c r="AH39" i="4"/>
  <c r="AI39" i="4"/>
  <c r="AH43" i="4"/>
  <c r="AI43" i="4"/>
  <c r="AH56" i="4"/>
  <c r="AI56" i="4"/>
  <c r="AH64" i="4"/>
  <c r="AI64" i="4"/>
  <c r="AH68" i="4"/>
  <c r="AI68" i="4"/>
  <c r="AH60" i="4"/>
  <c r="AI60" i="4"/>
  <c r="AH55" i="4"/>
  <c r="AI55" i="4"/>
  <c r="AI42" i="4"/>
  <c r="AF33" i="4" l="1"/>
  <c r="AF28" i="4"/>
  <c r="AF27" i="4"/>
  <c r="AF25" i="4"/>
  <c r="AF23" i="4"/>
  <c r="AF20" i="4"/>
  <c r="AF22" i="4"/>
  <c r="AF26" i="4"/>
  <c r="AF30" i="4"/>
  <c r="AF31" i="4"/>
  <c r="AF34" i="4"/>
  <c r="AF21" i="4"/>
  <c r="AF24" i="4"/>
  <c r="AF29" i="4"/>
  <c r="AF32" i="4"/>
  <c r="S20" i="8"/>
  <c r="S21" i="8"/>
  <c r="S22" i="8"/>
  <c r="S23" i="8"/>
  <c r="S24" i="8"/>
  <c r="S25" i="8"/>
  <c r="S26" i="8"/>
  <c r="S27" i="8"/>
  <c r="S28" i="8"/>
  <c r="S29" i="8"/>
  <c r="S30" i="8"/>
  <c r="S31" i="8"/>
  <c r="S32" i="8"/>
  <c r="S33" i="8"/>
  <c r="S34" i="8"/>
  <c r="V9" i="8"/>
  <c r="V10" i="8"/>
  <c r="V13" i="8"/>
  <c r="V14" i="8"/>
  <c r="U7" i="8"/>
  <c r="T4" i="8"/>
  <c r="U4" i="8" s="1"/>
  <c r="T5" i="8"/>
  <c r="U5" i="8" s="1"/>
  <c r="T6" i="8"/>
  <c r="U6" i="8" s="1"/>
  <c r="T7" i="8"/>
  <c r="V7" i="8" s="1"/>
  <c r="T8" i="8"/>
  <c r="U8" i="8" s="1"/>
  <c r="T9" i="8"/>
  <c r="U9" i="8" s="1"/>
  <c r="T10" i="8"/>
  <c r="U10" i="8" s="1"/>
  <c r="T11" i="8"/>
  <c r="V11" i="8" s="1"/>
  <c r="T12" i="8"/>
  <c r="U12" i="8" s="1"/>
  <c r="T13" i="8"/>
  <c r="U13" i="8" s="1"/>
  <c r="T14" i="8"/>
  <c r="U14" i="8" s="1"/>
  <c r="T15" i="8"/>
  <c r="V15" i="8" s="1"/>
  <c r="T16" i="8"/>
  <c r="U16" i="8" s="1"/>
  <c r="T17" i="8"/>
  <c r="U17" i="8" s="1"/>
  <c r="T3" i="8"/>
  <c r="V3" i="8" s="1"/>
  <c r="S4" i="8"/>
  <c r="S5" i="8"/>
  <c r="S6" i="8"/>
  <c r="S7" i="8"/>
  <c r="S8" i="8"/>
  <c r="S9" i="8"/>
  <c r="S10" i="8"/>
  <c r="S11" i="8"/>
  <c r="S12" i="8"/>
  <c r="S13" i="8"/>
  <c r="S14" i="8"/>
  <c r="S15" i="8"/>
  <c r="S16" i="8"/>
  <c r="S17" i="8"/>
  <c r="S3" i="8"/>
  <c r="V34" i="8"/>
  <c r="U23" i="8"/>
  <c r="U27" i="8"/>
  <c r="T21" i="8"/>
  <c r="U21" i="8" s="1"/>
  <c r="T22" i="8"/>
  <c r="U22" i="8" s="1"/>
  <c r="T23" i="8"/>
  <c r="V23" i="8" s="1"/>
  <c r="T24" i="8"/>
  <c r="V24" i="8" s="1"/>
  <c r="T25" i="8"/>
  <c r="U25" i="8" s="1"/>
  <c r="T26" i="8"/>
  <c r="U26" i="8" s="1"/>
  <c r="T27" i="8"/>
  <c r="V27" i="8" s="1"/>
  <c r="T28" i="8"/>
  <c r="V28" i="8" s="1"/>
  <c r="T29" i="8"/>
  <c r="U29" i="8" s="1"/>
  <c r="T30" i="8"/>
  <c r="U30" i="8" s="1"/>
  <c r="T31" i="8"/>
  <c r="U31" i="8" s="1"/>
  <c r="T32" i="8"/>
  <c r="V32" i="8" s="1"/>
  <c r="T33" i="8"/>
  <c r="U33" i="8" s="1"/>
  <c r="T34" i="8"/>
  <c r="U34" i="8" s="1"/>
  <c r="T20" i="8"/>
  <c r="U20" i="8" s="1"/>
  <c r="V20" i="8" l="1"/>
  <c r="V31" i="8"/>
  <c r="V30" i="8"/>
  <c r="U28" i="8"/>
  <c r="U3" i="8"/>
  <c r="U15" i="8"/>
  <c r="V6" i="8"/>
  <c r="V5" i="8"/>
  <c r="V26" i="8"/>
  <c r="U11" i="8"/>
  <c r="U32" i="8"/>
  <c r="V22" i="8"/>
  <c r="U24" i="8"/>
  <c r="V17" i="8"/>
  <c r="V33" i="8"/>
  <c r="V29" i="8"/>
  <c r="V25" i="8"/>
  <c r="V21" i="8"/>
  <c r="V16" i="8"/>
  <c r="V12" i="8"/>
  <c r="V8" i="8"/>
  <c r="V4" i="8"/>
  <c r="Y34" i="11" l="1"/>
  <c r="Z34" i="11" s="1"/>
  <c r="X34" i="11"/>
  <c r="Y33" i="11"/>
  <c r="Z33" i="11" s="1"/>
  <c r="X33" i="11"/>
  <c r="Y32" i="11"/>
  <c r="Z32" i="11" s="1"/>
  <c r="X32" i="11"/>
  <c r="Y31" i="11"/>
  <c r="Z31" i="11" s="1"/>
  <c r="X31" i="11"/>
  <c r="Y30" i="11"/>
  <c r="AA30" i="11" s="1"/>
  <c r="X30" i="11"/>
  <c r="Y29" i="11"/>
  <c r="AA29" i="11" s="1"/>
  <c r="X29" i="11"/>
  <c r="Y28" i="11"/>
  <c r="Z28" i="11" s="1"/>
  <c r="X28" i="11"/>
  <c r="Y27" i="11"/>
  <c r="Z27" i="11" s="1"/>
  <c r="X27" i="11"/>
  <c r="Y26" i="11"/>
  <c r="AA26" i="11" s="1"/>
  <c r="X26" i="11"/>
  <c r="Y25" i="11"/>
  <c r="Z25" i="11" s="1"/>
  <c r="X25" i="11"/>
  <c r="Y24" i="11"/>
  <c r="Z24" i="11" s="1"/>
  <c r="X24" i="11"/>
  <c r="Y23" i="11"/>
  <c r="Z23" i="11" s="1"/>
  <c r="X23" i="11"/>
  <c r="Y22" i="11"/>
  <c r="AA22" i="11" s="1"/>
  <c r="X22" i="11"/>
  <c r="Y21" i="11"/>
  <c r="Z21" i="11" s="1"/>
  <c r="X21" i="11"/>
  <c r="B21" i="11"/>
  <c r="B22" i="11" s="1"/>
  <c r="B23" i="11" s="1"/>
  <c r="B24" i="11" s="1"/>
  <c r="B25" i="11" s="1"/>
  <c r="B26" i="11" s="1"/>
  <c r="B27" i="11" s="1"/>
  <c r="B28" i="11" s="1"/>
  <c r="B29" i="11" s="1"/>
  <c r="B30" i="11" s="1"/>
  <c r="B31" i="11" s="1"/>
  <c r="B32" i="11" s="1"/>
  <c r="B33" i="11" s="1"/>
  <c r="B34" i="11" s="1"/>
  <c r="Y20" i="11"/>
  <c r="Z20" i="11" s="1"/>
  <c r="X20" i="11"/>
  <c r="Y17" i="11"/>
  <c r="Z17" i="11" s="1"/>
  <c r="X17" i="11"/>
  <c r="Y16" i="11"/>
  <c r="Z16" i="11" s="1"/>
  <c r="X16" i="11"/>
  <c r="Y15" i="11"/>
  <c r="AA15" i="11" s="1"/>
  <c r="X15" i="11"/>
  <c r="Y14" i="11"/>
  <c r="Z14" i="11" s="1"/>
  <c r="X14" i="11"/>
  <c r="Y13" i="11"/>
  <c r="Z13" i="11" s="1"/>
  <c r="X13" i="11"/>
  <c r="Y12" i="11"/>
  <c r="Z12" i="11" s="1"/>
  <c r="X12" i="11"/>
  <c r="Y11" i="11"/>
  <c r="AA11" i="11" s="1"/>
  <c r="X11" i="11"/>
  <c r="Y10" i="11"/>
  <c r="AA10" i="11" s="1"/>
  <c r="X10" i="11"/>
  <c r="Y9" i="11"/>
  <c r="Z9" i="11" s="1"/>
  <c r="X9" i="11"/>
  <c r="Y8" i="11"/>
  <c r="Z8" i="11" s="1"/>
  <c r="X8" i="11"/>
  <c r="Y7" i="11"/>
  <c r="AA7" i="11" s="1"/>
  <c r="X7" i="11"/>
  <c r="Y6" i="11"/>
  <c r="Z6" i="11" s="1"/>
  <c r="X6" i="11"/>
  <c r="Y5" i="11"/>
  <c r="Z5" i="11" s="1"/>
  <c r="X5" i="11"/>
  <c r="Y4" i="11"/>
  <c r="Z4" i="11" s="1"/>
  <c r="X4" i="11"/>
  <c r="B4" i="11"/>
  <c r="B5" i="11" s="1"/>
  <c r="B6" i="11" s="1"/>
  <c r="B7" i="11" s="1"/>
  <c r="B8" i="11" s="1"/>
  <c r="B9" i="11" s="1"/>
  <c r="B10" i="11" s="1"/>
  <c r="B11" i="11" s="1"/>
  <c r="B12" i="11" s="1"/>
  <c r="B13" i="11" s="1"/>
  <c r="B14" i="11" s="1"/>
  <c r="B15" i="11" s="1"/>
  <c r="B16" i="11" s="1"/>
  <c r="B17" i="11" s="1"/>
  <c r="Y3" i="11"/>
  <c r="AA3" i="11" s="1"/>
  <c r="X3" i="11"/>
  <c r="AA34" i="11" l="1"/>
  <c r="AA21" i="11"/>
  <c r="AA25" i="11"/>
  <c r="AA20" i="11"/>
  <c r="AA24" i="11"/>
  <c r="AA5" i="11"/>
  <c r="AA6" i="11"/>
  <c r="AA33" i="11"/>
  <c r="Z10" i="11"/>
  <c r="AA13" i="11"/>
  <c r="AA14" i="11"/>
  <c r="Z29" i="11"/>
  <c r="AA32" i="11"/>
  <c r="AA17" i="11"/>
  <c r="AA9" i="11"/>
  <c r="AA28" i="11"/>
  <c r="Z3" i="11"/>
  <c r="Z7" i="11"/>
  <c r="Z11" i="11"/>
  <c r="Z15" i="11"/>
  <c r="AA4" i="11"/>
  <c r="AA8" i="11"/>
  <c r="AA12" i="11"/>
  <c r="AA16" i="11"/>
  <c r="AA23" i="11"/>
  <c r="AA27" i="11"/>
  <c r="AA31" i="11"/>
  <c r="Z22" i="11"/>
  <c r="Z26" i="11"/>
  <c r="Z30" i="11"/>
  <c r="B21" i="8"/>
  <c r="B22" i="8" s="1"/>
  <c r="B23" i="8" s="1"/>
  <c r="B24" i="8" s="1"/>
  <c r="B25" i="8" s="1"/>
  <c r="B26" i="8" s="1"/>
  <c r="B27" i="8" s="1"/>
  <c r="B28" i="8" s="1"/>
  <c r="B29" i="8" s="1"/>
  <c r="B30" i="8" s="1"/>
  <c r="B31" i="8" s="1"/>
  <c r="B32" i="8" s="1"/>
  <c r="B33" i="8" s="1"/>
  <c r="B34" i="8" s="1"/>
  <c r="B4" i="8"/>
  <c r="B5" i="8" s="1"/>
  <c r="B6" i="8" s="1"/>
  <c r="B7" i="8" s="1"/>
  <c r="B8" i="8" s="1"/>
  <c r="B9" i="8" s="1"/>
  <c r="B10" i="8" s="1"/>
  <c r="B11" i="8" s="1"/>
  <c r="B12" i="8" s="1"/>
  <c r="B13" i="8" s="1"/>
  <c r="B14" i="8" s="1"/>
  <c r="B15" i="8" s="1"/>
  <c r="B16" i="8" s="1"/>
  <c r="B17" i="8" s="1"/>
  <c r="W34" i="7"/>
  <c r="Y34" i="7" s="1"/>
  <c r="V34" i="7"/>
  <c r="W33" i="7"/>
  <c r="Y33" i="7" s="1"/>
  <c r="V33" i="7"/>
  <c r="W32" i="7"/>
  <c r="X32" i="7" s="1"/>
  <c r="V32" i="7"/>
  <c r="W31" i="7"/>
  <c r="Y31" i="7" s="1"/>
  <c r="V31" i="7"/>
  <c r="W30" i="7"/>
  <c r="Y30" i="7" s="1"/>
  <c r="V30" i="7"/>
  <c r="W29" i="7"/>
  <c r="Y29" i="7" s="1"/>
  <c r="V29" i="7"/>
  <c r="W28" i="7"/>
  <c r="X28" i="7" s="1"/>
  <c r="V28" i="7"/>
  <c r="W27" i="7"/>
  <c r="Y27" i="7" s="1"/>
  <c r="V27" i="7"/>
  <c r="W26" i="7"/>
  <c r="Y26" i="7" s="1"/>
  <c r="V26" i="7"/>
  <c r="W25" i="7"/>
  <c r="Y25" i="7" s="1"/>
  <c r="V25" i="7"/>
  <c r="W24" i="7"/>
  <c r="X24" i="7" s="1"/>
  <c r="V24" i="7"/>
  <c r="W23" i="7"/>
  <c r="Y23" i="7" s="1"/>
  <c r="V23" i="7"/>
  <c r="W22" i="7"/>
  <c r="Y22" i="7" s="1"/>
  <c r="V22" i="7"/>
  <c r="W21" i="7"/>
  <c r="X21" i="7" s="1"/>
  <c r="V21" i="7"/>
  <c r="B21" i="7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B32" i="7" s="1"/>
  <c r="B33" i="7" s="1"/>
  <c r="B34" i="7" s="1"/>
  <c r="W20" i="7"/>
  <c r="X20" i="7" s="1"/>
  <c r="V20" i="7"/>
  <c r="W17" i="7"/>
  <c r="Y17" i="7" s="1"/>
  <c r="V17" i="7"/>
  <c r="W16" i="7"/>
  <c r="Y16" i="7" s="1"/>
  <c r="V16" i="7"/>
  <c r="W15" i="7"/>
  <c r="X15" i="7" s="1"/>
  <c r="V15" i="7"/>
  <c r="W14" i="7"/>
  <c r="X14" i="7" s="1"/>
  <c r="V14" i="7"/>
  <c r="W13" i="7"/>
  <c r="Y13" i="7" s="1"/>
  <c r="V13" i="7"/>
  <c r="W12" i="7"/>
  <c r="Y12" i="7" s="1"/>
  <c r="V12" i="7"/>
  <c r="W11" i="7"/>
  <c r="X11" i="7" s="1"/>
  <c r="V11" i="7"/>
  <c r="W10" i="7"/>
  <c r="X10" i="7" s="1"/>
  <c r="V10" i="7"/>
  <c r="W9" i="7"/>
  <c r="Y9" i="7" s="1"/>
  <c r="V9" i="7"/>
  <c r="W8" i="7"/>
  <c r="Y8" i="7" s="1"/>
  <c r="V8" i="7"/>
  <c r="W7" i="7"/>
  <c r="Y7" i="7" s="1"/>
  <c r="V7" i="7"/>
  <c r="W6" i="7"/>
  <c r="X6" i="7" s="1"/>
  <c r="V6" i="7"/>
  <c r="W5" i="7"/>
  <c r="Y5" i="7" s="1"/>
  <c r="V5" i="7"/>
  <c r="W4" i="7"/>
  <c r="Y4" i="7" s="1"/>
  <c r="V4" i="7"/>
  <c r="B4" i="7"/>
  <c r="B5" i="7" s="1"/>
  <c r="B6" i="7" s="1"/>
  <c r="B7" i="7" s="1"/>
  <c r="B8" i="7" s="1"/>
  <c r="B9" i="7" s="1"/>
  <c r="B10" i="7" s="1"/>
  <c r="B11" i="7" s="1"/>
  <c r="B12" i="7" s="1"/>
  <c r="B13" i="7" s="1"/>
  <c r="B14" i="7" s="1"/>
  <c r="B15" i="7" s="1"/>
  <c r="B16" i="7" s="1"/>
  <c r="B17" i="7" s="1"/>
  <c r="W3" i="7"/>
  <c r="Y3" i="7" s="1"/>
  <c r="V3" i="7"/>
  <c r="AC34" i="6"/>
  <c r="AD34" i="6" s="1"/>
  <c r="AB34" i="6"/>
  <c r="AC33" i="6"/>
  <c r="AE33" i="6" s="1"/>
  <c r="AB33" i="6"/>
  <c r="AC32" i="6"/>
  <c r="AE32" i="6" s="1"/>
  <c r="AB32" i="6"/>
  <c r="AC31" i="6"/>
  <c r="AE31" i="6" s="1"/>
  <c r="AB31" i="6"/>
  <c r="AC30" i="6"/>
  <c r="AD30" i="6" s="1"/>
  <c r="AB30" i="6"/>
  <c r="AC29" i="6"/>
  <c r="AE29" i="6" s="1"/>
  <c r="AB29" i="6"/>
  <c r="AC28" i="6"/>
  <c r="AE28" i="6" s="1"/>
  <c r="AB28" i="6"/>
  <c r="AC27" i="6"/>
  <c r="AE27" i="6" s="1"/>
  <c r="AB27" i="6"/>
  <c r="AC26" i="6"/>
  <c r="AE26" i="6" s="1"/>
  <c r="AB26" i="6"/>
  <c r="AC25" i="6"/>
  <c r="AE25" i="6" s="1"/>
  <c r="AB25" i="6"/>
  <c r="AC24" i="6"/>
  <c r="AE24" i="6" s="1"/>
  <c r="AB24" i="6"/>
  <c r="AC23" i="6"/>
  <c r="AE23" i="6" s="1"/>
  <c r="AB23" i="6"/>
  <c r="AC22" i="6"/>
  <c r="AD22" i="6" s="1"/>
  <c r="AB22" i="6"/>
  <c r="AC21" i="6"/>
  <c r="AE21" i="6" s="1"/>
  <c r="AB21" i="6"/>
  <c r="B21" i="6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AC20" i="6"/>
  <c r="AE20" i="6" s="1"/>
  <c r="AB20" i="6"/>
  <c r="AC17" i="6"/>
  <c r="AE17" i="6" s="1"/>
  <c r="AB17" i="6"/>
  <c r="AC16" i="6"/>
  <c r="AD16" i="6" s="1"/>
  <c r="AB16" i="6"/>
  <c r="AC15" i="6"/>
  <c r="AD15" i="6" s="1"/>
  <c r="AB15" i="6"/>
  <c r="AC14" i="6"/>
  <c r="AD14" i="6" s="1"/>
  <c r="AB14" i="6"/>
  <c r="AC13" i="6"/>
  <c r="AE13" i="6" s="1"/>
  <c r="AB13" i="6"/>
  <c r="AC12" i="6"/>
  <c r="AE12" i="6" s="1"/>
  <c r="AB12" i="6"/>
  <c r="AC11" i="6"/>
  <c r="AD11" i="6" s="1"/>
  <c r="AB11" i="6"/>
  <c r="AC10" i="6"/>
  <c r="AD10" i="6" s="1"/>
  <c r="AB10" i="6"/>
  <c r="AC9" i="6"/>
  <c r="AE9" i="6" s="1"/>
  <c r="AB9" i="6"/>
  <c r="AC8" i="6"/>
  <c r="AD8" i="6" s="1"/>
  <c r="AB8" i="6"/>
  <c r="AC7" i="6"/>
  <c r="AD7" i="6" s="1"/>
  <c r="AB7" i="6"/>
  <c r="AC6" i="6"/>
  <c r="AD6" i="6" s="1"/>
  <c r="AB6" i="6"/>
  <c r="AC5" i="6"/>
  <c r="AE5" i="6" s="1"/>
  <c r="AB5" i="6"/>
  <c r="AC4" i="6"/>
  <c r="AE4" i="6" s="1"/>
  <c r="AB4" i="6"/>
  <c r="B4" i="6"/>
  <c r="B5" i="6" s="1"/>
  <c r="B6" i="6" s="1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AC3" i="6"/>
  <c r="AE3" i="6" s="1"/>
  <c r="AB3" i="6"/>
  <c r="AG3" i="4"/>
  <c r="AF3" i="4"/>
  <c r="AG6" i="4"/>
  <c r="AI6" i="4" s="1"/>
  <c r="AF8" i="4"/>
  <c r="AG10" i="4"/>
  <c r="AI10" i="4" s="1"/>
  <c r="AF12" i="4"/>
  <c r="AG14" i="4"/>
  <c r="AI14" i="4" s="1"/>
  <c r="AF16" i="4"/>
  <c r="AG4" i="4"/>
  <c r="AH4" i="4" s="1"/>
  <c r="AC21" i="3"/>
  <c r="AD21" i="3"/>
  <c r="AE21" i="3" s="1"/>
  <c r="AC22" i="3"/>
  <c r="AD22" i="3"/>
  <c r="AE22" i="3" s="1"/>
  <c r="AC23" i="3"/>
  <c r="AD23" i="3"/>
  <c r="AE23" i="3" s="1"/>
  <c r="AC24" i="3"/>
  <c r="AD24" i="3"/>
  <c r="AE24" i="3" s="1"/>
  <c r="AC25" i="3"/>
  <c r="AD25" i="3"/>
  <c r="AE25" i="3" s="1"/>
  <c r="AC26" i="3"/>
  <c r="AD26" i="3"/>
  <c r="AE26" i="3" s="1"/>
  <c r="AC27" i="3"/>
  <c r="AD27" i="3"/>
  <c r="AE27" i="3" s="1"/>
  <c r="AC28" i="3"/>
  <c r="AD28" i="3"/>
  <c r="AE28" i="3" s="1"/>
  <c r="AC29" i="3"/>
  <c r="AD29" i="3"/>
  <c r="AE29" i="3" s="1"/>
  <c r="AC30" i="3"/>
  <c r="AD30" i="3"/>
  <c r="AE30" i="3" s="1"/>
  <c r="AC31" i="3"/>
  <c r="AD31" i="3"/>
  <c r="AE31" i="3" s="1"/>
  <c r="AC32" i="3"/>
  <c r="AD32" i="3"/>
  <c r="AE32" i="3" s="1"/>
  <c r="AC33" i="3"/>
  <c r="AD33" i="3"/>
  <c r="AE33" i="3" s="1"/>
  <c r="AC34" i="3"/>
  <c r="AD34" i="3"/>
  <c r="AE34" i="3" s="1"/>
  <c r="AD20" i="3"/>
  <c r="AF20" i="3" s="1"/>
  <c r="AC20" i="3"/>
  <c r="AC4" i="3"/>
  <c r="AD4" i="3"/>
  <c r="AE4" i="3" s="1"/>
  <c r="AC5" i="3"/>
  <c r="AD5" i="3"/>
  <c r="AE5" i="3" s="1"/>
  <c r="AC6" i="3"/>
  <c r="AD6" i="3"/>
  <c r="AE6" i="3" s="1"/>
  <c r="AC7" i="3"/>
  <c r="AD7" i="3"/>
  <c r="AE7" i="3" s="1"/>
  <c r="AC8" i="3"/>
  <c r="AD8" i="3"/>
  <c r="AE8" i="3" s="1"/>
  <c r="AC9" i="3"/>
  <c r="AD9" i="3"/>
  <c r="AE9" i="3" s="1"/>
  <c r="AC10" i="3"/>
  <c r="AD10" i="3"/>
  <c r="AE10" i="3" s="1"/>
  <c r="AC11" i="3"/>
  <c r="AD11" i="3"/>
  <c r="AE11" i="3" s="1"/>
  <c r="AC12" i="3"/>
  <c r="AD12" i="3"/>
  <c r="AE12" i="3" s="1"/>
  <c r="AC13" i="3"/>
  <c r="AD13" i="3"/>
  <c r="AE13" i="3" s="1"/>
  <c r="AC14" i="3"/>
  <c r="AD14" i="3"/>
  <c r="AE14" i="3" s="1"/>
  <c r="AC15" i="3"/>
  <c r="AD15" i="3"/>
  <c r="AE15" i="3" s="1"/>
  <c r="AC16" i="3"/>
  <c r="AD16" i="3"/>
  <c r="AE16" i="3" s="1"/>
  <c r="AC17" i="3"/>
  <c r="AD17" i="3"/>
  <c r="AE17" i="3" s="1"/>
  <c r="AD3" i="3"/>
  <c r="AE3" i="3" s="1"/>
  <c r="AC3" i="3"/>
  <c r="AG21" i="4"/>
  <c r="AH21" i="4" s="1"/>
  <c r="AG22" i="4"/>
  <c r="AH22" i="4" s="1"/>
  <c r="AG23" i="4"/>
  <c r="AH23" i="4" s="1"/>
  <c r="AG24" i="4"/>
  <c r="AH24" i="4" s="1"/>
  <c r="AG25" i="4"/>
  <c r="AH25" i="4" s="1"/>
  <c r="AG26" i="4"/>
  <c r="AH26" i="4" s="1"/>
  <c r="AG27" i="4"/>
  <c r="AH27" i="4" s="1"/>
  <c r="AG28" i="4"/>
  <c r="AH28" i="4" s="1"/>
  <c r="AG29" i="4"/>
  <c r="AH29" i="4" s="1"/>
  <c r="AG30" i="4"/>
  <c r="AH30" i="4" s="1"/>
  <c r="AG31" i="4"/>
  <c r="AH31" i="4" s="1"/>
  <c r="AG32" i="4"/>
  <c r="AH32" i="4" s="1"/>
  <c r="AG33" i="4"/>
  <c r="AH33" i="4" s="1"/>
  <c r="AG34" i="4"/>
  <c r="AH34" i="4" s="1"/>
  <c r="AG20" i="4"/>
  <c r="AI20" i="4" s="1"/>
  <c r="AF4" i="4"/>
  <c r="AF5" i="4"/>
  <c r="AF7" i="4"/>
  <c r="AF9" i="4"/>
  <c r="AF11" i="4"/>
  <c r="AF13" i="4"/>
  <c r="AF15" i="4"/>
  <c r="AF17" i="4"/>
  <c r="AG5" i="4"/>
  <c r="AH5" i="4" s="1"/>
  <c r="AG7" i="4"/>
  <c r="AH7" i="4" s="1"/>
  <c r="AG9" i="4"/>
  <c r="AH9" i="4" s="1"/>
  <c r="AG11" i="4"/>
  <c r="AH11" i="4" s="1"/>
  <c r="AG13" i="4"/>
  <c r="AH13" i="4" s="1"/>
  <c r="AG15" i="4"/>
  <c r="AH15" i="4" s="1"/>
  <c r="AG17" i="4"/>
  <c r="AH17" i="4" s="1"/>
  <c r="AE15" i="6" l="1"/>
  <c r="Y11" i="7"/>
  <c r="Y28" i="7"/>
  <c r="X25" i="7"/>
  <c r="X3" i="7"/>
  <c r="Y15" i="7"/>
  <c r="X7" i="7"/>
  <c r="Y21" i="7"/>
  <c r="X33" i="7"/>
  <c r="X29" i="7"/>
  <c r="Y32" i="7"/>
  <c r="Y10" i="7"/>
  <c r="Y20" i="7"/>
  <c r="Y24" i="7"/>
  <c r="Y6" i="7"/>
  <c r="Y14" i="7"/>
  <c r="AE10" i="6"/>
  <c r="AE7" i="6"/>
  <c r="AD20" i="6"/>
  <c r="AD3" i="6"/>
  <c r="AD21" i="6"/>
  <c r="AD24" i="6"/>
  <c r="AD25" i="6"/>
  <c r="AD28" i="6"/>
  <c r="AD29" i="6"/>
  <c r="AD32" i="6"/>
  <c r="AD33" i="6"/>
  <c r="AE11" i="6"/>
  <c r="AE6" i="6"/>
  <c r="AE14" i="6"/>
  <c r="X4" i="7"/>
  <c r="X8" i="7"/>
  <c r="X12" i="7"/>
  <c r="X16" i="7"/>
  <c r="X22" i="7"/>
  <c r="X26" i="7"/>
  <c r="X30" i="7"/>
  <c r="X34" i="7"/>
  <c r="X5" i="7"/>
  <c r="X9" i="7"/>
  <c r="X13" i="7"/>
  <c r="X17" i="7"/>
  <c r="X23" i="7"/>
  <c r="X27" i="7"/>
  <c r="X31" i="7"/>
  <c r="AD26" i="6"/>
  <c r="AD4" i="6"/>
  <c r="AD12" i="6"/>
  <c r="AD5" i="6"/>
  <c r="AE8" i="6"/>
  <c r="AD9" i="6"/>
  <c r="AD13" i="6"/>
  <c r="AE16" i="6"/>
  <c r="AD17" i="6"/>
  <c r="AE22" i="6"/>
  <c r="AD23" i="6"/>
  <c r="AD27" i="6"/>
  <c r="AE30" i="6"/>
  <c r="AD31" i="6"/>
  <c r="AE34" i="6"/>
  <c r="AH3" i="4"/>
  <c r="AG16" i="4"/>
  <c r="AH16" i="4" s="1"/>
  <c r="AG12" i="4"/>
  <c r="AH12" i="4" s="1"/>
  <c r="AG8" i="4"/>
  <c r="AH8" i="4" s="1"/>
  <c r="AF14" i="4"/>
  <c r="AF10" i="4"/>
  <c r="AF6" i="4"/>
  <c r="AI34" i="4"/>
  <c r="AI33" i="4"/>
  <c r="AI32" i="4"/>
  <c r="AI31" i="4"/>
  <c r="AI30" i="4"/>
  <c r="AI29" i="4"/>
  <c r="AI28" i="4"/>
  <c r="AI27" i="4"/>
  <c r="AI26" i="4"/>
  <c r="AI25" i="4"/>
  <c r="AI24" i="4"/>
  <c r="AI23" i="4"/>
  <c r="AI22" i="4"/>
  <c r="AI21" i="4"/>
  <c r="AF11" i="3"/>
  <c r="AF17" i="3"/>
  <c r="AF6" i="3"/>
  <c r="AI13" i="4"/>
  <c r="AI5" i="4"/>
  <c r="AI4" i="4"/>
  <c r="AI17" i="4"/>
  <c r="AI9" i="4"/>
  <c r="AH10" i="4"/>
  <c r="AH6" i="4"/>
  <c r="AI15" i="4"/>
  <c r="AI11" i="4"/>
  <c r="AI7" i="4"/>
  <c r="AH14" i="4"/>
  <c r="AF14" i="3"/>
  <c r="AF9" i="3"/>
  <c r="AF3" i="3"/>
  <c r="AF13" i="3"/>
  <c r="AF10" i="3"/>
  <c r="AF7" i="3"/>
  <c r="AF15" i="3"/>
  <c r="AF5" i="3"/>
  <c r="AF32" i="3"/>
  <c r="AF28" i="3"/>
  <c r="AF24" i="3"/>
  <c r="AF33" i="3"/>
  <c r="AF25" i="3"/>
  <c r="AF31" i="3"/>
  <c r="AF27" i="3"/>
  <c r="AF23" i="3"/>
  <c r="AF29" i="3"/>
  <c r="AF34" i="3"/>
  <c r="AF30" i="3"/>
  <c r="AF26" i="3"/>
  <c r="AF22" i="3"/>
  <c r="AF21" i="3"/>
  <c r="AF16" i="3"/>
  <c r="AF12" i="3"/>
  <c r="AF8" i="3"/>
  <c r="AF4" i="3"/>
  <c r="AE20" i="3"/>
  <c r="AH20" i="4"/>
  <c r="AI3" i="4" l="1"/>
  <c r="AI12" i="4"/>
  <c r="AI16" i="4"/>
  <c r="AI8" i="4"/>
  <c r="B21" i="4" l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4" i="4"/>
  <c r="B5" i="4" s="1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21" i="3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4" i="3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</calcChain>
</file>

<file path=xl/sharedStrings.xml><?xml version="1.0" encoding="utf-8"?>
<sst xmlns="http://schemas.openxmlformats.org/spreadsheetml/2006/main" count="1620" uniqueCount="225">
  <si>
    <t>no Glu</t>
  </si>
  <si>
    <t>n</t>
  </si>
  <si>
    <t>SE</t>
  </si>
  <si>
    <t>95% conf</t>
  </si>
  <si>
    <t>22_06_22_Z1</t>
  </si>
  <si>
    <t>22_06_22_Z2</t>
  </si>
  <si>
    <t>22_06_22_Z3</t>
  </si>
  <si>
    <t>22_06_22_Z4</t>
  </si>
  <si>
    <t>23_06_22_Z0</t>
  </si>
  <si>
    <t>23_06_22_Z1</t>
  </si>
  <si>
    <t>23_06_22_Z2</t>
  </si>
  <si>
    <t>23_06_22_Z3</t>
  </si>
  <si>
    <t>23_06_22_Z4</t>
  </si>
  <si>
    <t>23_06_22_Z5</t>
  </si>
  <si>
    <t>Voltage (mV)</t>
  </si>
  <si>
    <t>30_06_22_Z0</t>
  </si>
  <si>
    <t>30_06_22_Z1</t>
  </si>
  <si>
    <t>29_06_22_Z3</t>
  </si>
  <si>
    <t>29_06_22_Z4</t>
  </si>
  <si>
    <t>29_06_22_Z5</t>
  </si>
  <si>
    <t>29_06_22_Z6</t>
  </si>
  <si>
    <t>29_06_22_Z7</t>
  </si>
  <si>
    <t>30_06_22_Z3</t>
  </si>
  <si>
    <t>30_06_22_Z2</t>
  </si>
  <si>
    <t>29_06_22_Z0</t>
  </si>
  <si>
    <t>29_06_22_Z2</t>
  </si>
  <si>
    <t>19_07_22_Z3</t>
  </si>
  <si>
    <t>19_07_22_Z4</t>
  </si>
  <si>
    <t>19_07_22_Z5</t>
  </si>
  <si>
    <t>19_07_22_Z6</t>
  </si>
  <si>
    <t>19_07_22_Z0</t>
  </si>
  <si>
    <t>19_07_22_Z1</t>
  </si>
  <si>
    <t>19_07_22_Z2</t>
  </si>
  <si>
    <t>20_07_22_Z5</t>
  </si>
  <si>
    <t>20_07_22_Z0</t>
  </si>
  <si>
    <t>20_07_22_Z1</t>
  </si>
  <si>
    <t>20_07_22_Z2</t>
  </si>
  <si>
    <t>20_07_22_Z3</t>
  </si>
  <si>
    <t>20_07_22_Z4</t>
  </si>
  <si>
    <t>21_07_22_Z0</t>
  </si>
  <si>
    <t>21_07_22_Z1</t>
  </si>
  <si>
    <t>21_07_22_Z2</t>
  </si>
  <si>
    <t>21_07_22_Z3</t>
  </si>
  <si>
    <t>22_07_22_Z0</t>
  </si>
  <si>
    <t>22_07_22_Z1</t>
  </si>
  <si>
    <t>22_07_22_Z2</t>
  </si>
  <si>
    <t>22_07_22_Z3</t>
  </si>
  <si>
    <t>22_07_22_Z4</t>
  </si>
  <si>
    <t>22_07_22_Z5</t>
  </si>
  <si>
    <t>22_07_22_Z6</t>
  </si>
  <si>
    <t>22_07_22_Z7</t>
  </si>
  <si>
    <t>21_07_22_Z4</t>
  </si>
  <si>
    <t>30_08_22_Z7</t>
  </si>
  <si>
    <t>30_08_22_Z6</t>
  </si>
  <si>
    <t>30_08_22_Z3</t>
  </si>
  <si>
    <t>30_08_22_Z0</t>
  </si>
  <si>
    <t>30_08_22_Z1</t>
  </si>
  <si>
    <t>30_08_22_Z2</t>
  </si>
  <si>
    <t>30_08_22_Z4</t>
  </si>
  <si>
    <t>30_08_22_Z5</t>
  </si>
  <si>
    <t>31_08_22_Z0</t>
  </si>
  <si>
    <t>31_08_22_Z1</t>
  </si>
  <si>
    <t>31_08_22_Z2</t>
  </si>
  <si>
    <t>31_08_22_Z3</t>
  </si>
  <si>
    <t>31_08_22_Z4</t>
  </si>
  <si>
    <t>01_09_22_Z3</t>
  </si>
  <si>
    <t>02_09_22_Z0</t>
  </si>
  <si>
    <t>02_09_22_Z1</t>
  </si>
  <si>
    <t>02_09_22_Z2</t>
  </si>
  <si>
    <t>02_09_22_Z3</t>
  </si>
  <si>
    <t>02_09_22_Z4</t>
  </si>
  <si>
    <t>Current</t>
  </si>
  <si>
    <t>densities</t>
  </si>
  <si>
    <t>(pA/pF)</t>
  </si>
  <si>
    <t>06_09_22_Z0</t>
  </si>
  <si>
    <t>06_09_22_Z1</t>
  </si>
  <si>
    <t>06_09_22_Z2</t>
  </si>
  <si>
    <t>06.09_22_Z3</t>
  </si>
  <si>
    <t>06.09_22_Z4</t>
  </si>
  <si>
    <t>06.09_22_Z5</t>
  </si>
  <si>
    <t>28_07_22_Z4</t>
  </si>
  <si>
    <t>28_07_22_Z5</t>
  </si>
  <si>
    <t>13_09_22_Z0</t>
  </si>
  <si>
    <t>13_09_22_Z1</t>
  </si>
  <si>
    <t>13_09_22_Z2</t>
  </si>
  <si>
    <t>13_09_22_Z3</t>
  </si>
  <si>
    <t>13_09_22_Z4</t>
  </si>
  <si>
    <t>13_09_22_Z5</t>
  </si>
  <si>
    <t>13_09_22_Z6</t>
  </si>
  <si>
    <t>13_09_22_Z7</t>
  </si>
  <si>
    <t>14_09_22_Z0</t>
  </si>
  <si>
    <t>14_09_22_Z1</t>
  </si>
  <si>
    <t>14_09_22_Z2</t>
  </si>
  <si>
    <t>14_09_22_Z3</t>
  </si>
  <si>
    <t>09_12_22_Z0</t>
  </si>
  <si>
    <t>09_12_22_Z1</t>
  </si>
  <si>
    <t>09_12_22_Z3</t>
  </si>
  <si>
    <t>09_12_22_Z4</t>
  </si>
  <si>
    <t>09_12_22_Z5</t>
  </si>
  <si>
    <t>09_12_22_Z6</t>
  </si>
  <si>
    <t>09_12_22_Z7</t>
  </si>
  <si>
    <t>13_12_22_Z1</t>
  </si>
  <si>
    <t>13_12_22_Z2</t>
  </si>
  <si>
    <t>13_12_22_Z3</t>
  </si>
  <si>
    <t>13_12_22_Z4</t>
  </si>
  <si>
    <t>13_12_22_Z5</t>
  </si>
  <si>
    <t>15_12_22_Z2</t>
  </si>
  <si>
    <t>15_12_22_Z4</t>
  </si>
  <si>
    <t>15_12_22_Z5</t>
  </si>
  <si>
    <t>15_12_22_Z6</t>
  </si>
  <si>
    <t>15_12_22_Z7</t>
  </si>
  <si>
    <t>15_12_22_Z8</t>
  </si>
  <si>
    <t>15_12_22_Z9</t>
  </si>
  <si>
    <t>16_12_22_Z0</t>
  </si>
  <si>
    <t>16_12_22_Z1</t>
  </si>
  <si>
    <t>16_12_22_Z2</t>
  </si>
  <si>
    <t>16_12_22_Z3</t>
  </si>
  <si>
    <t>16_12_22_Z4</t>
  </si>
  <si>
    <t>20_12_22_Z0</t>
  </si>
  <si>
    <t>20_12_22_Z1</t>
  </si>
  <si>
    <t>20_12_22_Z2</t>
  </si>
  <si>
    <t>20_12_22_Z3</t>
  </si>
  <si>
    <t>20_12_22_Z4</t>
  </si>
  <si>
    <r>
      <t>C</t>
    </r>
    <r>
      <rPr>
        <vertAlign val="subscript"/>
        <sz val="11"/>
        <rFont val="Calibri"/>
        <family val="2"/>
        <scheme val="minor"/>
      </rPr>
      <t>m</t>
    </r>
    <r>
      <rPr>
        <sz val="11"/>
        <rFont val="Calibri"/>
        <family val="2"/>
        <scheme val="minor"/>
      </rPr>
      <t xml:space="preserve"> (pF)</t>
    </r>
  </si>
  <si>
    <t>Currents</t>
  </si>
  <si>
    <t>(pF/pA)</t>
  </si>
  <si>
    <t>L-Glu</t>
  </si>
  <si>
    <t>Curr density</t>
  </si>
  <si>
    <t>NA</t>
  </si>
  <si>
    <r>
      <t xml:space="preserve">Current densities L37P versus WT </t>
    </r>
    <r>
      <rPr>
        <b/>
        <i/>
        <sz val="14"/>
        <rFont val="Calibri"/>
        <family val="2"/>
        <scheme val="minor"/>
      </rPr>
      <t>h</t>
    </r>
    <r>
      <rPr>
        <b/>
        <sz val="14"/>
        <rFont val="Calibri"/>
        <family val="2"/>
        <scheme val="minor"/>
      </rPr>
      <t>EAAT2</t>
    </r>
  </si>
  <si>
    <r>
      <t xml:space="preserve">I-V curves: L37P versus WT </t>
    </r>
    <r>
      <rPr>
        <b/>
        <i/>
        <sz val="14"/>
        <rFont val="Calibri"/>
        <family val="2"/>
        <scheme val="minor"/>
      </rPr>
      <t>h</t>
    </r>
    <r>
      <rPr>
        <b/>
        <sz val="14"/>
        <rFont val="Calibri"/>
        <family val="2"/>
        <scheme val="minor"/>
      </rPr>
      <t>EAAT2</t>
    </r>
  </si>
  <si>
    <r>
      <t xml:space="preserve">I-V curves: L85R versus WT </t>
    </r>
    <r>
      <rPr>
        <b/>
        <i/>
        <sz val="14"/>
        <rFont val="Calibri"/>
        <family val="2"/>
        <scheme val="minor"/>
      </rPr>
      <t>h</t>
    </r>
    <r>
      <rPr>
        <b/>
        <sz val="14"/>
        <rFont val="Calibri"/>
        <family val="2"/>
        <scheme val="minor"/>
      </rPr>
      <t>EAAT2</t>
    </r>
  </si>
  <si>
    <r>
      <t>(A)</t>
    </r>
    <r>
      <rPr>
        <vertAlign val="subscript"/>
        <sz val="11"/>
        <rFont val="Calibri"/>
        <family val="2"/>
        <scheme val="minor"/>
      </rPr>
      <t>mpere</t>
    </r>
  </si>
  <si>
    <r>
      <rPr>
        <vertAlign val="subscript"/>
        <sz val="11"/>
        <color theme="1"/>
        <rFont val="Calibri"/>
        <family val="2"/>
        <scheme val="minor"/>
      </rPr>
      <t>pico</t>
    </r>
    <r>
      <rPr>
        <sz val="11"/>
        <color theme="1"/>
        <rFont val="Calibri"/>
        <family val="2"/>
        <scheme val="minor"/>
      </rPr>
      <t>(F)</t>
    </r>
    <r>
      <rPr>
        <vertAlign val="subscript"/>
        <sz val="11"/>
        <color theme="1"/>
        <rFont val="Calibri"/>
        <family val="2"/>
        <scheme val="minor"/>
      </rPr>
      <t>arad</t>
    </r>
  </si>
  <si>
    <t>Cm (pF)</t>
  </si>
  <si>
    <r>
      <t xml:space="preserve">I-V curves: I276S versus WT </t>
    </r>
    <r>
      <rPr>
        <b/>
        <i/>
        <sz val="14"/>
        <rFont val="Calibri"/>
        <family val="2"/>
        <scheme val="minor"/>
      </rPr>
      <t>h</t>
    </r>
    <r>
      <rPr>
        <b/>
        <sz val="14"/>
        <rFont val="Calibri"/>
        <family val="2"/>
        <scheme val="minor"/>
      </rPr>
      <t>EAAT2</t>
    </r>
  </si>
  <si>
    <r>
      <t xml:space="preserve">Current densities I276S versus WT </t>
    </r>
    <r>
      <rPr>
        <b/>
        <i/>
        <sz val="14"/>
        <rFont val="Calibri"/>
        <family val="2"/>
        <scheme val="minor"/>
      </rPr>
      <t>h</t>
    </r>
    <r>
      <rPr>
        <b/>
        <sz val="14"/>
        <rFont val="Calibri"/>
        <family val="2"/>
        <scheme val="minor"/>
      </rPr>
      <t>EAAT2</t>
    </r>
  </si>
  <si>
    <r>
      <t xml:space="preserve">Current densities G360A versus WT </t>
    </r>
    <r>
      <rPr>
        <b/>
        <i/>
        <sz val="14"/>
        <rFont val="Calibri"/>
        <family val="2"/>
        <scheme val="minor"/>
      </rPr>
      <t>h</t>
    </r>
    <r>
      <rPr>
        <b/>
        <sz val="14"/>
        <rFont val="Calibri"/>
        <family val="2"/>
        <scheme val="minor"/>
      </rPr>
      <t>EAAT2</t>
    </r>
  </si>
  <si>
    <r>
      <t xml:space="preserve">I-V curves: G360A versus WT </t>
    </r>
    <r>
      <rPr>
        <b/>
        <i/>
        <sz val="14"/>
        <rFont val="Calibri"/>
        <family val="2"/>
        <scheme val="minor"/>
      </rPr>
      <t>h</t>
    </r>
    <r>
      <rPr>
        <b/>
        <sz val="14"/>
        <rFont val="Calibri"/>
        <family val="2"/>
        <scheme val="minor"/>
      </rPr>
      <t>EAAT2</t>
    </r>
  </si>
  <si>
    <r>
      <t xml:space="preserve">Current densities A439V versus WT </t>
    </r>
    <r>
      <rPr>
        <b/>
        <i/>
        <sz val="14"/>
        <rFont val="Calibri"/>
        <family val="2"/>
        <scheme val="minor"/>
      </rPr>
      <t>h</t>
    </r>
    <r>
      <rPr>
        <b/>
        <sz val="14"/>
        <rFont val="Calibri"/>
        <family val="2"/>
        <scheme val="minor"/>
      </rPr>
      <t>EAAT2</t>
    </r>
  </si>
  <si>
    <t>black: WT control (wo L-Glu: points / with L-Glu: line)</t>
  </si>
  <si>
    <t>circles: L85R (wo L-Glu: open circles / with L-Glu / closed circles)</t>
  </si>
  <si>
    <t>circles: I276S (wo L-Glu: open circles / with L-Glu / closed circles)</t>
  </si>
  <si>
    <t>circles: A439V(wo L-Glu: open circles / with L-Glu / closed circles)</t>
  </si>
  <si>
    <t>circles: A439V (wo L-Glu: open circles / with L-Glu / closed circles)</t>
  </si>
  <si>
    <t>circles: L37P (wo L-Glu: open circles / with L-Glu / closed circles)</t>
  </si>
  <si>
    <r>
      <t xml:space="preserve">Current densities WT </t>
    </r>
    <r>
      <rPr>
        <b/>
        <i/>
        <sz val="14"/>
        <rFont val="Calibri"/>
        <family val="2"/>
        <scheme val="minor"/>
      </rPr>
      <t>h</t>
    </r>
    <r>
      <rPr>
        <b/>
        <sz val="14"/>
        <rFont val="Calibri"/>
        <family val="2"/>
        <scheme val="minor"/>
      </rPr>
      <t>EAAT2</t>
    </r>
  </si>
  <si>
    <r>
      <t xml:space="preserve">I-V curves: WT </t>
    </r>
    <r>
      <rPr>
        <b/>
        <i/>
        <sz val="14"/>
        <rFont val="Calibri"/>
        <family val="2"/>
        <scheme val="minor"/>
      </rPr>
      <t>h</t>
    </r>
    <r>
      <rPr>
        <b/>
        <sz val="14"/>
        <rFont val="Calibri"/>
        <family val="2"/>
        <scheme val="minor"/>
      </rPr>
      <t>EAAT2</t>
    </r>
  </si>
  <si>
    <t>black: WT (wo L-Glu: points / with L-Glu: line)</t>
  </si>
  <si>
    <r>
      <t xml:space="preserve">I-V curves: A439V versus WT </t>
    </r>
    <r>
      <rPr>
        <b/>
        <i/>
        <sz val="14"/>
        <rFont val="Calibri"/>
        <family val="2"/>
        <scheme val="minor"/>
      </rPr>
      <t>h</t>
    </r>
    <r>
      <rPr>
        <b/>
        <sz val="14"/>
        <rFont val="Calibri"/>
        <family val="2"/>
        <scheme val="minor"/>
      </rPr>
      <t>EAAT2</t>
    </r>
  </si>
  <si>
    <r>
      <t xml:space="preserve">I-V curves: H542R versus WT </t>
    </r>
    <r>
      <rPr>
        <b/>
        <i/>
        <sz val="14"/>
        <rFont val="Calibri"/>
        <family val="2"/>
        <scheme val="minor"/>
      </rPr>
      <t>h</t>
    </r>
    <r>
      <rPr>
        <b/>
        <sz val="14"/>
        <rFont val="Calibri"/>
        <family val="2"/>
        <scheme val="minor"/>
      </rPr>
      <t>EAAT2</t>
    </r>
  </si>
  <si>
    <t>circles: H542R wo L-Glu: open circles / with L-Glu / closed circles)</t>
  </si>
  <si>
    <r>
      <t xml:space="preserve">Current densities H542R versus WT </t>
    </r>
    <r>
      <rPr>
        <b/>
        <i/>
        <sz val="14"/>
        <rFont val="Calibri"/>
        <family val="2"/>
        <scheme val="minor"/>
      </rPr>
      <t>h</t>
    </r>
    <r>
      <rPr>
        <b/>
        <sz val="14"/>
        <rFont val="Calibri"/>
        <family val="2"/>
        <scheme val="minor"/>
      </rPr>
      <t>EAAT2</t>
    </r>
  </si>
  <si>
    <t>circles: I546T wo L-Glu: open circles / with L-Glu / closed circles)</t>
  </si>
  <si>
    <t>circles: WTcoA432D (wo L-Glu: open circles / with L-Glu / closed circles)</t>
  </si>
  <si>
    <t>circles: WTcoL85R (wo L-Glu: open circles / with L-Glu / closed circles)</t>
  </si>
  <si>
    <t>circles: I546T (wo L-Glu: open circles / with L-Glu / closed circles)</t>
  </si>
  <si>
    <t>circles: H542R (wo L-Glu: open circles / with L-Glu / closed circles)</t>
  </si>
  <si>
    <t>circles: G360A (wo L-Glu: open circles / with L-Glu / closed circles)</t>
  </si>
  <si>
    <r>
      <t xml:space="preserve">Current densities L85R versus WT </t>
    </r>
    <r>
      <rPr>
        <b/>
        <i/>
        <sz val="14"/>
        <rFont val="Calibri"/>
        <family val="2"/>
        <scheme val="minor"/>
      </rPr>
      <t>h</t>
    </r>
    <r>
      <rPr>
        <b/>
        <sz val="14"/>
        <rFont val="Calibri"/>
        <family val="2"/>
        <scheme val="minor"/>
      </rPr>
      <t>EAAT2</t>
    </r>
  </si>
  <si>
    <r>
      <t xml:space="preserve">Current densities I546T versus WT </t>
    </r>
    <r>
      <rPr>
        <b/>
        <i/>
        <sz val="14"/>
        <rFont val="Calibri"/>
        <family val="2"/>
        <scheme val="minor"/>
      </rPr>
      <t>h</t>
    </r>
    <r>
      <rPr>
        <b/>
        <sz val="14"/>
        <rFont val="Calibri"/>
        <family val="2"/>
        <scheme val="minor"/>
      </rPr>
      <t>EAAT2</t>
    </r>
  </si>
  <si>
    <r>
      <t xml:space="preserve">I-V curves: I546T versus WT </t>
    </r>
    <r>
      <rPr>
        <b/>
        <i/>
        <sz val="14"/>
        <rFont val="Calibri"/>
        <family val="2"/>
        <scheme val="minor"/>
      </rPr>
      <t>h</t>
    </r>
    <r>
      <rPr>
        <b/>
        <sz val="14"/>
        <rFont val="Calibri"/>
        <family val="2"/>
        <scheme val="minor"/>
      </rPr>
      <t>EAAT2</t>
    </r>
  </si>
  <si>
    <r>
      <t xml:space="preserve">I-V curves: WTcoL85R versus WT </t>
    </r>
    <r>
      <rPr>
        <b/>
        <i/>
        <sz val="14"/>
        <rFont val="Calibri"/>
        <family val="2"/>
        <scheme val="minor"/>
      </rPr>
      <t>h</t>
    </r>
    <r>
      <rPr>
        <b/>
        <sz val="14"/>
        <rFont val="Calibri"/>
        <family val="2"/>
        <scheme val="minor"/>
      </rPr>
      <t>EAAT2</t>
    </r>
  </si>
  <si>
    <r>
      <t xml:space="preserve">Current densities WTcoL85R versus WT </t>
    </r>
    <r>
      <rPr>
        <b/>
        <i/>
        <sz val="14"/>
        <rFont val="Calibri"/>
        <family val="2"/>
        <scheme val="minor"/>
      </rPr>
      <t>h</t>
    </r>
    <r>
      <rPr>
        <b/>
        <sz val="14"/>
        <rFont val="Calibri"/>
        <family val="2"/>
        <scheme val="minor"/>
      </rPr>
      <t>EAAT2</t>
    </r>
  </si>
  <si>
    <t>Normality Test (Shapiro-Wilk)</t>
  </si>
  <si>
    <t xml:space="preserve">WT: </t>
  </si>
  <si>
    <t xml:space="preserve">W-Statistic = 0,857 </t>
  </si>
  <si>
    <t xml:space="preserve">  P  = 0,071 </t>
  </si>
  <si>
    <t>Passed</t>
  </si>
  <si>
    <t xml:space="preserve">L37P: </t>
  </si>
  <si>
    <t xml:space="preserve">W-Statistic = 0,926 </t>
  </si>
  <si>
    <t xml:space="preserve">  P  = 0,407 </t>
  </si>
  <si>
    <t xml:space="preserve">L85P: </t>
  </si>
  <si>
    <t xml:space="preserve">W-Statistic = 0,580 </t>
  </si>
  <si>
    <t xml:space="preserve">  P  &lt; 0,001 </t>
  </si>
  <si>
    <t>Failed</t>
  </si>
  <si>
    <t xml:space="preserve">WT:L85R: </t>
  </si>
  <si>
    <t xml:space="preserve">W-Statistic = 0,958 </t>
  </si>
  <si>
    <t xml:space="preserve">  P  = 0,763 </t>
  </si>
  <si>
    <t xml:space="preserve">I276S: </t>
  </si>
  <si>
    <t xml:space="preserve">W-Statistic = 0,949 </t>
  </si>
  <si>
    <t xml:space="preserve">  P  = 0,516 </t>
  </si>
  <si>
    <t xml:space="preserve">G360A: </t>
  </si>
  <si>
    <t xml:space="preserve">W-Statistic = 0,803 </t>
  </si>
  <si>
    <t xml:space="preserve">  P  = 0,004 </t>
  </si>
  <si>
    <t xml:space="preserve">WT:A432D: </t>
  </si>
  <si>
    <t xml:space="preserve">W-Statistic = 0,951 </t>
  </si>
  <si>
    <t xml:space="preserve">  P  = 0,569 </t>
  </si>
  <si>
    <t xml:space="preserve">A439V: </t>
  </si>
  <si>
    <t xml:space="preserve">W-Statistic = 0,970 </t>
  </si>
  <si>
    <t xml:space="preserve">  P  = 0,886 </t>
  </si>
  <si>
    <t xml:space="preserve">H542R: </t>
  </si>
  <si>
    <t xml:space="preserve">W-Statistic = 0,971 </t>
  </si>
  <si>
    <t xml:space="preserve">  P  = 0,900 </t>
  </si>
  <si>
    <t xml:space="preserve">I546T: </t>
  </si>
  <si>
    <t xml:space="preserve">W-Statistic = 0,733 </t>
  </si>
  <si>
    <t xml:space="preserve">  P  = 0,001 </t>
  </si>
  <si>
    <t>A test that fails indicates that the data varies significantly from the pattern expected if the data was drawn from a population with a normal distribution.</t>
  </si>
  <si>
    <t>A test that passes indicates that the data matches the pattern expected if the data was drawn from a population with a normal distribution.</t>
  </si>
  <si>
    <t>Current densities no Glu</t>
  </si>
  <si>
    <t xml:space="preserve">W-Statistic = 0,979 </t>
  </si>
  <si>
    <t xml:space="preserve">  P  = 0,961 </t>
  </si>
  <si>
    <t xml:space="preserve">W-Statistic = 0,940 </t>
  </si>
  <si>
    <t xml:space="preserve">  P  = 0,612 </t>
  </si>
  <si>
    <t xml:space="preserve">L85R: </t>
  </si>
  <si>
    <t xml:space="preserve">W-Statistic = 0,741 </t>
  </si>
  <si>
    <t xml:space="preserve">  P  = 0,010 </t>
  </si>
  <si>
    <t xml:space="preserve">W-Statistic = 0,960 </t>
  </si>
  <si>
    <t xml:space="preserve">  P  = 0,789 </t>
  </si>
  <si>
    <t xml:space="preserve">W-Statistic = 0,961 </t>
  </si>
  <si>
    <t xml:space="preserve">  P  = 0,743 </t>
  </si>
  <si>
    <t xml:space="preserve">  P  = 0,904 </t>
  </si>
  <si>
    <t xml:space="preserve">W-Statistic = 0,948 </t>
  </si>
  <si>
    <t xml:space="preserve">  P  = 0,574 </t>
  </si>
  <si>
    <t xml:space="preserve">W-Statistic = 0,868 </t>
  </si>
  <si>
    <t xml:space="preserve">  P  = 0,258 </t>
  </si>
  <si>
    <t xml:space="preserve">W-Statistic = 0,952 </t>
  </si>
  <si>
    <t xml:space="preserve">  P  = 0,714 </t>
  </si>
  <si>
    <t xml:space="preserve">W-Statistic = 0,929 </t>
  </si>
  <si>
    <t xml:space="preserve">  P  = 0,434 </t>
  </si>
  <si>
    <t>Current densites (+Glu)</t>
  </si>
  <si>
    <t>result</t>
  </si>
  <si>
    <t>comment</t>
  </si>
  <si>
    <t>tiny currents</t>
  </si>
  <si>
    <t>small currents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</si>
</sst>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F0"/>
      <name val="Calibri"/>
      <family val="2"/>
      <scheme val="minor"/>
    </font>
    <font>
      <vertAlign val="subscript"/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  <font>
      <b/>
      <i/>
      <sz val="14"/>
      <name val="Calibri"/>
      <family val="2"/>
      <scheme val="minor"/>
    </font>
    <font>
      <b/>
      <i/>
      <sz val="11"/>
      <name val="Calibri"/>
      <family val="2"/>
      <scheme val="minor"/>
    </font>
    <font>
      <i/>
      <sz val="1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167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1" fontId="2" fillId="0" borderId="0" xfId="0" applyNumberFormat="1" applyFont="1" applyAlignment="1">
      <alignment horizontal="center"/>
    </xf>
    <xf numFmtId="22" fontId="2" fillId="0" borderId="0" xfId="0" applyNumberFormat="1" applyFont="1" applyAlignment="1">
      <alignment horizontal="center"/>
    </xf>
    <xf numFmtId="11" fontId="0" fillId="0" borderId="0" xfId="0" applyNumberFormat="1" applyAlignment="1">
      <alignment horizontal="center"/>
    </xf>
    <xf numFmtId="0" fontId="4" fillId="0" borderId="0" xfId="0" applyFont="1" applyAlignment="1">
      <alignment horizontal="center"/>
    </xf>
    <xf numFmtId="11" fontId="4" fillId="0" borderId="0" xfId="0" applyNumberFormat="1" applyFont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11" fontId="2" fillId="0" borderId="2" xfId="0" applyNumberFormat="1" applyFont="1" applyBorder="1" applyAlignment="1">
      <alignment horizontal="center"/>
    </xf>
    <xf numFmtId="11" fontId="2" fillId="0" borderId="3" xfId="0" applyNumberFormat="1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11" fontId="2" fillId="0" borderId="4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11" fontId="0" fillId="0" borderId="2" xfId="0" applyNumberFormat="1" applyBorder="1" applyAlignment="1">
      <alignment horizontal="center"/>
    </xf>
    <xf numFmtId="11" fontId="0" fillId="0" borderId="3" xfId="0" applyNumberFormat="1" applyBorder="1" applyAlignment="1">
      <alignment horizontal="center"/>
    </xf>
    <xf numFmtId="11" fontId="0" fillId="0" borderId="4" xfId="0" applyNumberFormat="1" applyBorder="1" applyAlignment="1">
      <alignment horizontal="center"/>
    </xf>
    <xf numFmtId="0" fontId="2" fillId="0" borderId="8" xfId="0" applyFont="1" applyBorder="1" applyAlignment="1">
      <alignment horizontal="left"/>
    </xf>
    <xf numFmtId="11" fontId="2" fillId="0" borderId="9" xfId="0" applyNumberFormat="1" applyFont="1" applyBorder="1" applyAlignment="1">
      <alignment horizontal="center"/>
    </xf>
    <xf numFmtId="11" fontId="2" fillId="0" borderId="10" xfId="0" applyNumberFormat="1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1" fontId="2" fillId="0" borderId="5" xfId="0" applyNumberFormat="1" applyFont="1" applyBorder="1" applyAlignment="1">
      <alignment horizontal="center"/>
    </xf>
    <xf numFmtId="11" fontId="2" fillId="0" borderId="6" xfId="0" applyNumberFormat="1" applyFont="1" applyBorder="1" applyAlignment="1">
      <alignment horizontal="center"/>
    </xf>
    <xf numFmtId="11" fontId="2" fillId="0" borderId="7" xfId="0" applyNumberFormat="1" applyFont="1" applyBorder="1" applyAlignment="1">
      <alignment horizontal="center"/>
    </xf>
    <xf numFmtId="11" fontId="2" fillId="0" borderId="11" xfId="0" applyNumberFormat="1" applyFont="1" applyBorder="1" applyAlignment="1">
      <alignment horizontal="center"/>
    </xf>
    <xf numFmtId="11" fontId="2" fillId="0" borderId="12" xfId="0" applyNumberFormat="1" applyFont="1" applyBorder="1" applyAlignment="1">
      <alignment horizontal="center"/>
    </xf>
    <xf numFmtId="11" fontId="2" fillId="0" borderId="1" xfId="0" applyNumberFormat="1" applyFont="1" applyBorder="1" applyAlignment="1">
      <alignment horizontal="center"/>
    </xf>
    <xf numFmtId="11" fontId="2" fillId="0" borderId="0" xfId="0" applyNumberFormat="1" applyFont="1" applyFill="1" applyAlignment="1">
      <alignment horizontal="center"/>
    </xf>
    <xf numFmtId="11" fontId="7" fillId="0" borderId="8" xfId="0" applyNumberFormat="1" applyFont="1" applyBorder="1" applyAlignment="1">
      <alignment horizontal="left"/>
    </xf>
    <xf numFmtId="0" fontId="7" fillId="0" borderId="8" xfId="0" applyFont="1" applyBorder="1" applyAlignment="1">
      <alignment horizontal="left"/>
    </xf>
    <xf numFmtId="0" fontId="2" fillId="0" borderId="9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9" fontId="9" fillId="0" borderId="1" xfId="0" applyNumberFormat="1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11" fontId="2" fillId="0" borderId="0" xfId="0" applyNumberFormat="1" applyFont="1" applyBorder="1" applyAlignment="1">
      <alignment horizontal="center"/>
    </xf>
    <xf numFmtId="11" fontId="10" fillId="0" borderId="13" xfId="0" applyNumberFormat="1" applyFont="1" applyBorder="1" applyAlignment="1">
      <alignment horizontal="center"/>
    </xf>
    <xf numFmtId="11" fontId="10" fillId="0" borderId="14" xfId="0" applyNumberFormat="1" applyFont="1" applyBorder="1" applyAlignment="1">
      <alignment horizontal="center"/>
    </xf>
    <xf numFmtId="0" fontId="9" fillId="0" borderId="5" xfId="0" applyFont="1" applyBorder="1" applyAlignment="1">
      <alignment horizontal="left"/>
    </xf>
    <xf numFmtId="11" fontId="2" fillId="0" borderId="15" xfId="0" applyNumberFormat="1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11" fontId="9" fillId="0" borderId="7" xfId="0" applyNumberFormat="1" applyFont="1" applyBorder="1" applyAlignment="1">
      <alignment horizontal="left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9" fillId="0" borderId="15" xfId="0" applyFont="1" applyBorder="1" applyAlignment="1">
      <alignment horizontal="center"/>
    </xf>
    <xf numFmtId="0" fontId="9" fillId="0" borderId="13" xfId="0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9" fillId="0" borderId="12" xfId="0" applyFont="1" applyBorder="1" applyAlignment="1">
      <alignment horizontal="center"/>
    </xf>
    <xf numFmtId="11" fontId="10" fillId="0" borderId="2" xfId="0" applyNumberFormat="1" applyFont="1" applyBorder="1" applyAlignment="1">
      <alignment horizontal="center"/>
    </xf>
    <xf numFmtId="11" fontId="10" fillId="0" borderId="3" xfId="0" applyNumberFormat="1" applyFont="1" applyBorder="1" applyAlignment="1">
      <alignment horizontal="center"/>
    </xf>
    <xf numFmtId="11" fontId="10" fillId="0" borderId="4" xfId="0" applyNumberFormat="1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9" fillId="0" borderId="15" xfId="0" applyFont="1" applyBorder="1" applyAlignment="1">
      <alignment horizontal="left"/>
    </xf>
    <xf numFmtId="11" fontId="9" fillId="0" borderId="11" xfId="0" applyNumberFormat="1" applyFont="1" applyBorder="1" applyAlignment="1">
      <alignment horizontal="left"/>
    </xf>
    <xf numFmtId="11" fontId="0" fillId="0" borderId="2" xfId="0" applyNumberFormat="1" applyBorder="1"/>
    <xf numFmtId="0" fontId="0" fillId="0" borderId="3" xfId="0" applyBorder="1"/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1" xfId="0" applyBorder="1" applyAlignment="1">
      <alignment horizontal="center"/>
    </xf>
    <xf numFmtId="11" fontId="2" fillId="0" borderId="8" xfId="0" applyNumberFormat="1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3" fillId="0" borderId="0" xfId="0" applyFont="1" applyFill="1" applyAlignment="1">
      <alignment horizontal="center"/>
    </xf>
    <xf numFmtId="0" fontId="9" fillId="0" borderId="1" xfId="0" applyFont="1" applyFill="1" applyBorder="1" applyAlignment="1">
      <alignment horizontal="center"/>
    </xf>
    <xf numFmtId="9" fontId="9" fillId="0" borderId="1" xfId="0" applyNumberFormat="1" applyFont="1" applyFill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0" fillId="0" borderId="0" xfId="0" applyFill="1" applyAlignment="1">
      <alignment horizontal="center"/>
    </xf>
    <xf numFmtId="11" fontId="12" fillId="0" borderId="2" xfId="0" applyNumberFormat="1" applyFont="1" applyBorder="1" applyAlignment="1">
      <alignment horizontal="center"/>
    </xf>
    <xf numFmtId="11" fontId="12" fillId="0" borderId="3" xfId="0" applyNumberFormat="1" applyFont="1" applyBorder="1" applyAlignment="1">
      <alignment horizontal="center"/>
    </xf>
    <xf numFmtId="11" fontId="12" fillId="0" borderId="4" xfId="0" applyNumberFormat="1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22" fontId="2" fillId="0" borderId="0" xfId="0" applyNumberFormat="1" applyFont="1" applyFill="1" applyAlignment="1">
      <alignment horizontal="center"/>
    </xf>
    <xf numFmtId="0" fontId="9" fillId="0" borderId="8" xfId="0" applyFont="1" applyBorder="1" applyAlignment="1">
      <alignment horizontal="left"/>
    </xf>
    <xf numFmtId="0" fontId="2" fillId="0" borderId="9" xfId="0" applyFont="1" applyFill="1" applyBorder="1" applyAlignment="1">
      <alignment horizontal="center"/>
    </xf>
    <xf numFmtId="0" fontId="2" fillId="0" borderId="1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9" fillId="0" borderId="9" xfId="0" applyFont="1" applyBorder="1" applyAlignment="1">
      <alignment horizontal="left"/>
    </xf>
    <xf numFmtId="0" fontId="7" fillId="0" borderId="9" xfId="0" applyFont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11" fontId="2" fillId="0" borderId="2" xfId="0" applyNumberFormat="1" applyFont="1" applyFill="1" applyBorder="1" applyAlignment="1">
      <alignment horizontal="center"/>
    </xf>
    <xf numFmtId="11" fontId="2" fillId="0" borderId="3" xfId="0" applyNumberFormat="1" applyFont="1" applyFill="1" applyBorder="1" applyAlignment="1">
      <alignment horizontal="center"/>
    </xf>
    <xf numFmtId="11" fontId="2" fillId="0" borderId="4" xfId="0" applyNumberFormat="1" applyFont="1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11" fontId="0" fillId="0" borderId="2" xfId="0" applyNumberFormat="1" applyFill="1" applyBorder="1" applyAlignment="1">
      <alignment horizontal="center"/>
    </xf>
    <xf numFmtId="11" fontId="0" fillId="0" borderId="3" xfId="0" applyNumberFormat="1" applyFill="1" applyBorder="1" applyAlignment="1">
      <alignment horizontal="center"/>
    </xf>
    <xf numFmtId="11" fontId="0" fillId="0" borderId="4" xfId="0" applyNumberFormat="1" applyFill="1" applyBorder="1" applyAlignment="1">
      <alignment horizontal="center"/>
    </xf>
    <xf numFmtId="11" fontId="2" fillId="0" borderId="5" xfId="0" applyNumberFormat="1" applyFont="1" applyFill="1" applyBorder="1" applyAlignment="1">
      <alignment horizontal="center"/>
    </xf>
    <xf numFmtId="11" fontId="2" fillId="0" borderId="6" xfId="0" applyNumberFormat="1" applyFont="1" applyFill="1" applyBorder="1" applyAlignment="1">
      <alignment horizontal="center"/>
    </xf>
    <xf numFmtId="11" fontId="2" fillId="0" borderId="7" xfId="0" applyNumberFormat="1" applyFont="1" applyFill="1" applyBorder="1" applyAlignment="1">
      <alignment horizontal="center"/>
    </xf>
    <xf numFmtId="11" fontId="10" fillId="0" borderId="2" xfId="0" applyNumberFormat="1" applyFont="1" applyFill="1" applyBorder="1" applyAlignment="1">
      <alignment horizontal="center"/>
    </xf>
    <xf numFmtId="11" fontId="10" fillId="0" borderId="3" xfId="0" applyNumberFormat="1" applyFont="1" applyFill="1" applyBorder="1" applyAlignment="1">
      <alignment horizontal="center"/>
    </xf>
    <xf numFmtId="11" fontId="10" fillId="0" borderId="4" xfId="0" applyNumberFormat="1" applyFont="1" applyFill="1" applyBorder="1" applyAlignment="1">
      <alignment horizontal="center"/>
    </xf>
    <xf numFmtId="11" fontId="7" fillId="0" borderId="9" xfId="0" applyNumberFormat="1" applyFont="1" applyBorder="1" applyAlignment="1">
      <alignment horizontal="left"/>
    </xf>
    <xf numFmtId="0" fontId="2" fillId="0" borderId="7" xfId="0" applyFont="1" applyBorder="1" applyAlignment="1">
      <alignment horizontal="left"/>
    </xf>
    <xf numFmtId="11" fontId="0" fillId="0" borderId="2" xfId="0" applyNumberFormat="1" applyFont="1" applyBorder="1" applyAlignment="1">
      <alignment horizontal="center"/>
    </xf>
    <xf numFmtId="11" fontId="0" fillId="0" borderId="3" xfId="0" applyNumberFormat="1" applyFont="1" applyBorder="1" applyAlignment="1">
      <alignment horizontal="center"/>
    </xf>
    <xf numFmtId="11" fontId="0" fillId="0" borderId="4" xfId="0" applyNumberFormat="1" applyFont="1" applyBorder="1" applyAlignment="1">
      <alignment horizontal="center"/>
    </xf>
    <xf numFmtId="0" fontId="0" fillId="0" borderId="0" xfId="0" applyFill="1"/>
    <xf numFmtId="2" fontId="2" fillId="0" borderId="2" xfId="0" applyNumberFormat="1" applyFont="1" applyBorder="1" applyAlignment="1">
      <alignment horizontal="center"/>
    </xf>
    <xf numFmtId="2" fontId="2" fillId="0" borderId="3" xfId="0" applyNumberFormat="1" applyFont="1" applyBorder="1" applyAlignment="1">
      <alignment horizontal="center"/>
    </xf>
    <xf numFmtId="2" fontId="2" fillId="0" borderId="4" xfId="0" applyNumberFormat="1" applyFont="1" applyBorder="1" applyAlignment="1">
      <alignment horizontal="center"/>
    </xf>
    <xf numFmtId="2" fontId="2" fillId="0" borderId="8" xfId="0" applyNumberFormat="1" applyFont="1" applyBorder="1" applyAlignment="1">
      <alignment horizontal="center"/>
    </xf>
    <xf numFmtId="2" fontId="2" fillId="0" borderId="9" xfId="0" applyNumberFormat="1" applyFont="1" applyBorder="1" applyAlignment="1">
      <alignment horizontal="center"/>
    </xf>
    <xf numFmtId="2" fontId="2" fillId="0" borderId="10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center"/>
    </xf>
    <xf numFmtId="2" fontId="10" fillId="0" borderId="2" xfId="0" applyNumberFormat="1" applyFont="1" applyBorder="1" applyAlignment="1">
      <alignment horizontal="center"/>
    </xf>
    <xf numFmtId="2" fontId="10" fillId="0" borderId="3" xfId="0" applyNumberFormat="1" applyFont="1" applyBorder="1" applyAlignment="1">
      <alignment horizontal="center"/>
    </xf>
    <xf numFmtId="2" fontId="10" fillId="0" borderId="4" xfId="0" applyNumberFormat="1" applyFont="1" applyBorder="1" applyAlignment="1">
      <alignment horizontal="center"/>
    </xf>
    <xf numFmtId="2" fontId="2" fillId="0" borderId="5" xfId="0" applyNumberFormat="1" applyFont="1" applyBorder="1" applyAlignment="1">
      <alignment horizontal="center"/>
    </xf>
    <xf numFmtId="2" fontId="2" fillId="0" borderId="6" xfId="0" applyNumberFormat="1" applyFont="1" applyBorder="1" applyAlignment="1">
      <alignment horizontal="center"/>
    </xf>
    <xf numFmtId="2" fontId="2" fillId="0" borderId="7" xfId="0" applyNumberFormat="1" applyFont="1" applyBorder="1" applyAlignment="1">
      <alignment horizontal="center"/>
    </xf>
    <xf numFmtId="2" fontId="2" fillId="0" borderId="11" xfId="0" applyNumberFormat="1" applyFont="1" applyBorder="1" applyAlignment="1">
      <alignment horizontal="center"/>
    </xf>
    <xf numFmtId="2" fontId="2" fillId="0" borderId="12" xfId="0" applyNumberFormat="1" applyFon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2" fontId="12" fillId="0" borderId="2" xfId="0" applyNumberFormat="1" applyFont="1" applyBorder="1" applyAlignment="1">
      <alignment horizontal="center"/>
    </xf>
    <xf numFmtId="2" fontId="12" fillId="0" borderId="3" xfId="0" applyNumberFormat="1" applyFont="1" applyBorder="1" applyAlignment="1">
      <alignment horizontal="center"/>
    </xf>
    <xf numFmtId="2" fontId="12" fillId="0" borderId="4" xfId="0" applyNumberFormat="1" applyFont="1" applyBorder="1" applyAlignment="1">
      <alignment horizontal="center"/>
    </xf>
    <xf numFmtId="2" fontId="2" fillId="0" borderId="13" xfId="0" applyNumberFormat="1" applyFont="1" applyBorder="1" applyAlignment="1">
      <alignment horizontal="center"/>
    </xf>
    <xf numFmtId="2" fontId="2" fillId="0" borderId="14" xfId="0" applyNumberFormat="1" applyFont="1" applyBorder="1" applyAlignment="1">
      <alignment horizontal="center"/>
    </xf>
    <xf numFmtId="2" fontId="9" fillId="0" borderId="1" xfId="0" applyNumberFormat="1" applyFont="1" applyBorder="1" applyAlignment="1">
      <alignment horizontal="center"/>
    </xf>
    <xf numFmtId="2" fontId="6" fillId="0" borderId="1" xfId="0" applyNumberFormat="1" applyFont="1" applyBorder="1" applyAlignment="1">
      <alignment horizontal="center"/>
    </xf>
    <xf numFmtId="2" fontId="2" fillId="0" borderId="0" xfId="0" applyNumberFormat="1" applyFont="1" applyBorder="1" applyAlignment="1">
      <alignment horizontal="center"/>
    </xf>
    <xf numFmtId="2" fontId="2" fillId="0" borderId="2" xfId="0" applyNumberFormat="1" applyFont="1" applyFill="1" applyBorder="1" applyAlignment="1">
      <alignment horizontal="center"/>
    </xf>
    <xf numFmtId="2" fontId="2" fillId="0" borderId="3" xfId="0" applyNumberFormat="1" applyFont="1" applyFill="1" applyBorder="1" applyAlignment="1">
      <alignment horizontal="center"/>
    </xf>
    <xf numFmtId="2" fontId="2" fillId="0" borderId="4" xfId="0" applyNumberFormat="1" applyFont="1" applyFill="1" applyBorder="1" applyAlignment="1">
      <alignment horizontal="center"/>
    </xf>
    <xf numFmtId="11" fontId="2" fillId="0" borderId="10" xfId="0" applyNumberFormat="1" applyFont="1" applyFill="1" applyBorder="1" applyAlignment="1">
      <alignment horizontal="center"/>
    </xf>
    <xf numFmtId="2" fontId="2" fillId="0" borderId="14" xfId="0" applyNumberFormat="1" applyFont="1" applyFill="1" applyBorder="1" applyAlignment="1">
      <alignment horizontal="center"/>
    </xf>
    <xf numFmtId="2" fontId="2" fillId="0" borderId="0" xfId="0" applyNumberFormat="1" applyFont="1" applyFill="1" applyAlignment="1">
      <alignment horizontal="center"/>
    </xf>
    <xf numFmtId="0" fontId="0" fillId="2" borderId="5" xfId="0" applyFill="1" applyBorder="1"/>
    <xf numFmtId="0" fontId="0" fillId="2" borderId="15" xfId="0" applyFill="1" applyBorder="1"/>
    <xf numFmtId="0" fontId="0" fillId="2" borderId="13" xfId="0" applyFill="1" applyBorder="1"/>
    <xf numFmtId="0" fontId="0" fillId="2" borderId="6" xfId="0" applyFill="1" applyBorder="1"/>
    <xf numFmtId="0" fontId="0" fillId="2" borderId="0" xfId="0" applyFill="1" applyBorder="1"/>
    <xf numFmtId="0" fontId="0" fillId="2" borderId="14" xfId="0" applyFill="1" applyBorder="1"/>
    <xf numFmtId="0" fontId="0" fillId="2" borderId="7" xfId="0" applyFill="1" applyBorder="1"/>
    <xf numFmtId="0" fontId="0" fillId="2" borderId="11" xfId="0" applyFill="1" applyBorder="1"/>
    <xf numFmtId="0" fontId="0" fillId="2" borderId="12" xfId="0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'WT hEAAT2'!$B$3:$B$17</c:f>
              <c:numCache>
                <c:formatCode>General</c:formatCode>
                <c:ptCount val="15"/>
                <c:pt idx="0">
                  <c:v>-150</c:v>
                </c:pt>
                <c:pt idx="1">
                  <c:v>-135</c:v>
                </c:pt>
                <c:pt idx="2">
                  <c:v>-120</c:v>
                </c:pt>
                <c:pt idx="3">
                  <c:v>-105</c:v>
                </c:pt>
                <c:pt idx="4">
                  <c:v>-90</c:v>
                </c:pt>
                <c:pt idx="5">
                  <c:v>-75</c:v>
                </c:pt>
                <c:pt idx="6">
                  <c:v>-60</c:v>
                </c:pt>
                <c:pt idx="7">
                  <c:v>-45</c:v>
                </c:pt>
                <c:pt idx="8">
                  <c:v>-30</c:v>
                </c:pt>
                <c:pt idx="9">
                  <c:v>-15</c:v>
                </c:pt>
                <c:pt idx="10">
                  <c:v>0</c:v>
                </c:pt>
                <c:pt idx="11">
                  <c:v>15</c:v>
                </c:pt>
                <c:pt idx="12">
                  <c:v>30</c:v>
                </c:pt>
                <c:pt idx="13">
                  <c:v>45</c:v>
                </c:pt>
                <c:pt idx="14">
                  <c:v>60</c:v>
                </c:pt>
              </c:numCache>
            </c:numRef>
          </c:xVal>
          <c:yVal>
            <c:numRef>
              <c:f>'WT hEAAT2'!$S$3:$S$17</c:f>
              <c:numCache>
                <c:formatCode>0.00E+00</c:formatCode>
                <c:ptCount val="15"/>
                <c:pt idx="0">
                  <c:v>-5.6840599999999997E-10</c:v>
                </c:pt>
                <c:pt idx="1">
                  <c:v>-4.3534600000000002E-10</c:v>
                </c:pt>
                <c:pt idx="2">
                  <c:v>-3.3373999999999998E-10</c:v>
                </c:pt>
                <c:pt idx="3">
                  <c:v>-2.5591499999999999E-10</c:v>
                </c:pt>
                <c:pt idx="4">
                  <c:v>-1.9491800000000002E-10</c:v>
                </c:pt>
                <c:pt idx="5">
                  <c:v>-1.457253E-10</c:v>
                </c:pt>
                <c:pt idx="6">
                  <c:v>-1.0725170000000002E-10</c:v>
                </c:pt>
                <c:pt idx="7">
                  <c:v>-7.5004100000000001E-11</c:v>
                </c:pt>
                <c:pt idx="8">
                  <c:v>-4.7890399999999987E-11</c:v>
                </c:pt>
                <c:pt idx="9">
                  <c:v>-2.4369399999999998E-11</c:v>
                </c:pt>
                <c:pt idx="10">
                  <c:v>-2.3679250000000003E-12</c:v>
                </c:pt>
                <c:pt idx="11">
                  <c:v>1.8598669999999997E-11</c:v>
                </c:pt>
                <c:pt idx="12">
                  <c:v>4.2478300000000006E-11</c:v>
                </c:pt>
                <c:pt idx="13">
                  <c:v>6.7572300000000002E-11</c:v>
                </c:pt>
                <c:pt idx="14">
                  <c:v>9.6629300000000016E-11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FE-4683-905A-BE7769AF8E4F}"/>
            </c:ext>
          </c:extLst>
        </c:ser>
        <c:ser>
          <c:idx val="1"/>
          <c:order val="1"/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'WT hEAAT2'!$B$20:$B$34</c:f>
              <c:numCache>
                <c:formatCode>General</c:formatCode>
                <c:ptCount val="15"/>
                <c:pt idx="0">
                  <c:v>-150</c:v>
                </c:pt>
                <c:pt idx="1">
                  <c:v>-135</c:v>
                </c:pt>
                <c:pt idx="2">
                  <c:v>-120</c:v>
                </c:pt>
                <c:pt idx="3">
                  <c:v>-105</c:v>
                </c:pt>
                <c:pt idx="4">
                  <c:v>-90</c:v>
                </c:pt>
                <c:pt idx="5">
                  <c:v>-75</c:v>
                </c:pt>
                <c:pt idx="6">
                  <c:v>-60</c:v>
                </c:pt>
                <c:pt idx="7">
                  <c:v>-45</c:v>
                </c:pt>
                <c:pt idx="8">
                  <c:v>-30</c:v>
                </c:pt>
                <c:pt idx="9">
                  <c:v>-15</c:v>
                </c:pt>
                <c:pt idx="10">
                  <c:v>0</c:v>
                </c:pt>
                <c:pt idx="11">
                  <c:v>15</c:v>
                </c:pt>
                <c:pt idx="12">
                  <c:v>30</c:v>
                </c:pt>
                <c:pt idx="13">
                  <c:v>45</c:v>
                </c:pt>
                <c:pt idx="14">
                  <c:v>60</c:v>
                </c:pt>
              </c:numCache>
            </c:numRef>
          </c:xVal>
          <c:yVal>
            <c:numRef>
              <c:f>'WT hEAAT2'!$S$20:$S$34</c:f>
              <c:numCache>
                <c:formatCode>0.00E+00</c:formatCode>
                <c:ptCount val="15"/>
                <c:pt idx="0">
                  <c:v>-1.6254777777777779E-9</c:v>
                </c:pt>
                <c:pt idx="1">
                  <c:v>-1.3392855555555554E-9</c:v>
                </c:pt>
                <c:pt idx="2">
                  <c:v>-1.0987033333333332E-9</c:v>
                </c:pt>
                <c:pt idx="3">
                  <c:v>-8.7072555555555559E-10</c:v>
                </c:pt>
                <c:pt idx="4">
                  <c:v>-6.8535777777777777E-10</c:v>
                </c:pt>
                <c:pt idx="5">
                  <c:v>-5.210144444444444E-10</c:v>
                </c:pt>
                <c:pt idx="6">
                  <c:v>-3.8634555555555556E-10</c:v>
                </c:pt>
                <c:pt idx="7">
                  <c:v>-2.7451000000000002E-10</c:v>
                </c:pt>
                <c:pt idx="8">
                  <c:v>-1.8101777777777778E-10</c:v>
                </c:pt>
                <c:pt idx="9">
                  <c:v>-9.6778666666666673E-11</c:v>
                </c:pt>
                <c:pt idx="10">
                  <c:v>-2.0962855555555555E-11</c:v>
                </c:pt>
                <c:pt idx="11">
                  <c:v>5.3579311111111114E-11</c:v>
                </c:pt>
                <c:pt idx="12">
                  <c:v>1.2781688888888887E-10</c:v>
                </c:pt>
                <c:pt idx="13">
                  <c:v>2.1220711111111109E-10</c:v>
                </c:pt>
                <c:pt idx="14">
                  <c:v>3.0446666666666669E-10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FE-4683-905A-BE7769AF8E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827920"/>
        <c:axId val="464823328"/>
      </c:scatterChart>
      <c:valAx>
        <c:axId val="464827920"/>
        <c:scaling>
          <c:orientation val="minMax"/>
          <c:max val="75"/>
          <c:min val="-15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4823328"/>
        <c:crosses val="autoZero"/>
        <c:crossBetween val="midCat"/>
        <c:majorUnit val="25"/>
      </c:valAx>
      <c:valAx>
        <c:axId val="46482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4827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I276S!$B$3:$B$17</c:f>
              <c:numCache>
                <c:formatCode>General</c:formatCode>
                <c:ptCount val="15"/>
                <c:pt idx="0">
                  <c:v>-150</c:v>
                </c:pt>
                <c:pt idx="1">
                  <c:v>-135</c:v>
                </c:pt>
                <c:pt idx="2">
                  <c:v>-120</c:v>
                </c:pt>
                <c:pt idx="3">
                  <c:v>-105</c:v>
                </c:pt>
                <c:pt idx="4">
                  <c:v>-90</c:v>
                </c:pt>
                <c:pt idx="5">
                  <c:v>-75</c:v>
                </c:pt>
                <c:pt idx="6">
                  <c:v>-60</c:v>
                </c:pt>
                <c:pt idx="7">
                  <c:v>-45</c:v>
                </c:pt>
                <c:pt idx="8">
                  <c:v>-30</c:v>
                </c:pt>
                <c:pt idx="9">
                  <c:v>-15</c:v>
                </c:pt>
                <c:pt idx="10">
                  <c:v>0</c:v>
                </c:pt>
                <c:pt idx="11">
                  <c:v>15</c:v>
                </c:pt>
                <c:pt idx="12">
                  <c:v>30</c:v>
                </c:pt>
                <c:pt idx="13">
                  <c:v>45</c:v>
                </c:pt>
                <c:pt idx="14">
                  <c:v>60</c:v>
                </c:pt>
              </c:numCache>
            </c:numRef>
          </c:xVal>
          <c:yVal>
            <c:numRef>
              <c:f>I276S!$AF$38:$AF$52</c:f>
              <c:numCache>
                <c:formatCode>0.00</c:formatCode>
                <c:ptCount val="15"/>
                <c:pt idx="0">
                  <c:v>-27.473065464999198</c:v>
                </c:pt>
                <c:pt idx="1">
                  <c:v>-21.670235527241466</c:v>
                </c:pt>
                <c:pt idx="2">
                  <c:v>-17.321940725608442</c:v>
                </c:pt>
                <c:pt idx="3">
                  <c:v>-13.442701306610727</c:v>
                </c:pt>
                <c:pt idx="4">
                  <c:v>-10.525330546281429</c:v>
                </c:pt>
                <c:pt idx="5">
                  <c:v>-8.2199277829734338</c:v>
                </c:pt>
                <c:pt idx="6">
                  <c:v>-6.2408567163317299</c:v>
                </c:pt>
                <c:pt idx="7">
                  <c:v>-4.4497533706147427</c:v>
                </c:pt>
                <c:pt idx="8">
                  <c:v>-2.9049403254317165</c:v>
                </c:pt>
                <c:pt idx="9">
                  <c:v>-1.4616611139001574</c:v>
                </c:pt>
                <c:pt idx="10">
                  <c:v>-1.3272488540231067</c:v>
                </c:pt>
                <c:pt idx="11">
                  <c:v>1.3428255288755115</c:v>
                </c:pt>
                <c:pt idx="12">
                  <c:v>2.8710129696343767</c:v>
                </c:pt>
                <c:pt idx="13">
                  <c:v>4.5123508588818657</c:v>
                </c:pt>
                <c:pt idx="14">
                  <c:v>6.4139681643014388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DA-4BDF-BCD0-1C6EE7EC507A}"/>
            </c:ext>
          </c:extLst>
        </c:ser>
        <c:ser>
          <c:idx val="3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I276S!$B$20:$B$34</c:f>
              <c:numCache>
                <c:formatCode>General</c:formatCode>
                <c:ptCount val="15"/>
                <c:pt idx="0">
                  <c:v>-150</c:v>
                </c:pt>
                <c:pt idx="1">
                  <c:v>-135</c:v>
                </c:pt>
                <c:pt idx="2">
                  <c:v>-120</c:v>
                </c:pt>
                <c:pt idx="3">
                  <c:v>-105</c:v>
                </c:pt>
                <c:pt idx="4">
                  <c:v>-90</c:v>
                </c:pt>
                <c:pt idx="5">
                  <c:v>-75</c:v>
                </c:pt>
                <c:pt idx="6">
                  <c:v>-60</c:v>
                </c:pt>
                <c:pt idx="7">
                  <c:v>-45</c:v>
                </c:pt>
                <c:pt idx="8">
                  <c:v>-30</c:v>
                </c:pt>
                <c:pt idx="9">
                  <c:v>-15</c:v>
                </c:pt>
                <c:pt idx="10">
                  <c:v>0</c:v>
                </c:pt>
                <c:pt idx="11">
                  <c:v>15</c:v>
                </c:pt>
                <c:pt idx="12">
                  <c:v>30</c:v>
                </c:pt>
                <c:pt idx="13">
                  <c:v>45</c:v>
                </c:pt>
                <c:pt idx="14">
                  <c:v>60</c:v>
                </c:pt>
              </c:numCache>
            </c:numRef>
          </c:xVal>
          <c:yVal>
            <c:numRef>
              <c:f>I276S!$AF$55:$AF$69</c:f>
              <c:numCache>
                <c:formatCode>0.00</c:formatCode>
                <c:ptCount val="15"/>
                <c:pt idx="0">
                  <c:v>-93.199825570653374</c:v>
                </c:pt>
                <c:pt idx="1">
                  <c:v>-76.178901964077824</c:v>
                </c:pt>
                <c:pt idx="2">
                  <c:v>-60.673694186075238</c:v>
                </c:pt>
                <c:pt idx="3">
                  <c:v>-48.380165245020933</c:v>
                </c:pt>
                <c:pt idx="4">
                  <c:v>-37.771418208899142</c:v>
                </c:pt>
                <c:pt idx="5">
                  <c:v>-28.768366155489439</c:v>
                </c:pt>
                <c:pt idx="6">
                  <c:v>-21.215710332961411</c:v>
                </c:pt>
                <c:pt idx="7">
                  <c:v>-15.127585986658321</c:v>
                </c:pt>
                <c:pt idx="8">
                  <c:v>-9.7179096867845374</c:v>
                </c:pt>
                <c:pt idx="9">
                  <c:v>-5.0981884502911807</c:v>
                </c:pt>
                <c:pt idx="10">
                  <c:v>-1.1146345733954706</c:v>
                </c:pt>
                <c:pt idx="11">
                  <c:v>-0.15479715311364539</c:v>
                </c:pt>
                <c:pt idx="12">
                  <c:v>6.113155002324147</c:v>
                </c:pt>
                <c:pt idx="13">
                  <c:v>9.7504195173500285</c:v>
                </c:pt>
                <c:pt idx="14">
                  <c:v>13.690692794375821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4DA-4BDF-BCD0-1C6EE7EC507A}"/>
            </c:ext>
          </c:extLst>
        </c:ser>
        <c:ser>
          <c:idx val="0"/>
          <c:order val="2"/>
          <c:spPr>
            <a:ln w="2540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'WT hEAAT2'!$B$38:$B$52</c:f>
              <c:numCache>
                <c:formatCode>General</c:formatCode>
                <c:ptCount val="15"/>
                <c:pt idx="0">
                  <c:v>-150</c:v>
                </c:pt>
                <c:pt idx="1">
                  <c:v>-135</c:v>
                </c:pt>
                <c:pt idx="2">
                  <c:v>-120</c:v>
                </c:pt>
                <c:pt idx="3">
                  <c:v>-105</c:v>
                </c:pt>
                <c:pt idx="4">
                  <c:v>-90</c:v>
                </c:pt>
                <c:pt idx="5">
                  <c:v>-75</c:v>
                </c:pt>
                <c:pt idx="6">
                  <c:v>-60</c:v>
                </c:pt>
                <c:pt idx="7">
                  <c:v>-45</c:v>
                </c:pt>
                <c:pt idx="8">
                  <c:v>-30</c:v>
                </c:pt>
                <c:pt idx="9">
                  <c:v>-15</c:v>
                </c:pt>
                <c:pt idx="10">
                  <c:v>0</c:v>
                </c:pt>
                <c:pt idx="11">
                  <c:v>15</c:v>
                </c:pt>
                <c:pt idx="12">
                  <c:v>30</c:v>
                </c:pt>
                <c:pt idx="13">
                  <c:v>45</c:v>
                </c:pt>
                <c:pt idx="14">
                  <c:v>60</c:v>
                </c:pt>
              </c:numCache>
            </c:numRef>
          </c:xVal>
          <c:yVal>
            <c:numRef>
              <c:f>'WT hEAAT2'!$S$38:$S$52</c:f>
              <c:numCache>
                <c:formatCode>0.00</c:formatCode>
                <c:ptCount val="15"/>
                <c:pt idx="0">
                  <c:v>-21.41506037539974</c:v>
                </c:pt>
                <c:pt idx="1">
                  <c:v>-16.364033736428532</c:v>
                </c:pt>
                <c:pt idx="2">
                  <c:v>-12.555933343445762</c:v>
                </c:pt>
                <c:pt idx="3">
                  <c:v>-9.6387640071537231</c:v>
                </c:pt>
                <c:pt idx="4">
                  <c:v>-7.3602814028902497</c:v>
                </c:pt>
                <c:pt idx="5">
                  <c:v>-5.5051301330144646</c:v>
                </c:pt>
                <c:pt idx="6">
                  <c:v>-4.0700527903522765</c:v>
                </c:pt>
                <c:pt idx="7">
                  <c:v>-2.8521258753454051</c:v>
                </c:pt>
                <c:pt idx="8">
                  <c:v>-1.8265023929613258</c:v>
                </c:pt>
                <c:pt idx="9">
                  <c:v>-0.93323124478865915</c:v>
                </c:pt>
                <c:pt idx="10">
                  <c:v>-9.5875893166369131E-2</c:v>
                </c:pt>
                <c:pt idx="11">
                  <c:v>0.70463418681682766</c:v>
                </c:pt>
                <c:pt idx="12">
                  <c:v>1.6211575394898989</c:v>
                </c:pt>
                <c:pt idx="13">
                  <c:v>2.5857574928698068</c:v>
                </c:pt>
                <c:pt idx="14">
                  <c:v>3.689914807683059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4DA-4BDF-BCD0-1C6EE7EC507A}"/>
            </c:ext>
          </c:extLst>
        </c:ser>
        <c:ser>
          <c:idx val="2"/>
          <c:order val="3"/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'WT hEAAT2'!$B$55:$B$69</c:f>
              <c:numCache>
                <c:formatCode>General</c:formatCode>
                <c:ptCount val="15"/>
                <c:pt idx="0">
                  <c:v>-150</c:v>
                </c:pt>
                <c:pt idx="1">
                  <c:v>-135</c:v>
                </c:pt>
                <c:pt idx="2">
                  <c:v>-120</c:v>
                </c:pt>
                <c:pt idx="3">
                  <c:v>-105</c:v>
                </c:pt>
                <c:pt idx="4">
                  <c:v>-90</c:v>
                </c:pt>
                <c:pt idx="5">
                  <c:v>-75</c:v>
                </c:pt>
                <c:pt idx="6">
                  <c:v>-60</c:v>
                </c:pt>
                <c:pt idx="7">
                  <c:v>-45</c:v>
                </c:pt>
                <c:pt idx="8">
                  <c:v>-30</c:v>
                </c:pt>
                <c:pt idx="9">
                  <c:v>-15</c:v>
                </c:pt>
                <c:pt idx="10">
                  <c:v>0</c:v>
                </c:pt>
                <c:pt idx="11">
                  <c:v>15</c:v>
                </c:pt>
                <c:pt idx="12">
                  <c:v>30</c:v>
                </c:pt>
                <c:pt idx="13">
                  <c:v>45</c:v>
                </c:pt>
                <c:pt idx="14">
                  <c:v>60</c:v>
                </c:pt>
              </c:numCache>
            </c:numRef>
          </c:xVal>
          <c:yVal>
            <c:numRef>
              <c:f>'WT hEAAT2'!$S$55:$S$69</c:f>
              <c:numCache>
                <c:formatCode>0.00</c:formatCode>
                <c:ptCount val="15"/>
                <c:pt idx="0">
                  <c:v>-62.102209429331566</c:v>
                </c:pt>
                <c:pt idx="1">
                  <c:v>-51.055141715128556</c:v>
                </c:pt>
                <c:pt idx="2">
                  <c:v>-41.735096335169111</c:v>
                </c:pt>
                <c:pt idx="3">
                  <c:v>-33.026775234231415</c:v>
                </c:pt>
                <c:pt idx="4">
                  <c:v>-25.904252563052619</c:v>
                </c:pt>
                <c:pt idx="5">
                  <c:v>-19.684049229033988</c:v>
                </c:pt>
                <c:pt idx="6">
                  <c:v>-14.574124744278622</c:v>
                </c:pt>
                <c:pt idx="7">
                  <c:v>-10.349103588633513</c:v>
                </c:pt>
                <c:pt idx="8">
                  <c:v>-6.8094895463510294</c:v>
                </c:pt>
                <c:pt idx="9">
                  <c:v>-3.6435306475189821</c:v>
                </c:pt>
                <c:pt idx="10">
                  <c:v>-0.78898284644757632</c:v>
                </c:pt>
                <c:pt idx="11">
                  <c:v>2.0153269020704925</c:v>
                </c:pt>
                <c:pt idx="12">
                  <c:v>4.8177091496926643</c:v>
                </c:pt>
                <c:pt idx="13">
                  <c:v>7.9858009748751577</c:v>
                </c:pt>
                <c:pt idx="14">
                  <c:v>11.482922603062924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4DA-4BDF-BCD0-1C6EE7EC50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465824"/>
        <c:axId val="515473040"/>
      </c:scatterChart>
      <c:valAx>
        <c:axId val="515465824"/>
        <c:scaling>
          <c:orientation val="minMax"/>
          <c:max val="75"/>
          <c:min val="-15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473040"/>
        <c:crosses val="autoZero"/>
        <c:crossBetween val="midCat"/>
        <c:majorUnit val="25"/>
      </c:valAx>
      <c:valAx>
        <c:axId val="51547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465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G360A!$B$20:$B$34</c:f>
              <c:numCache>
                <c:formatCode>General</c:formatCode>
                <c:ptCount val="15"/>
                <c:pt idx="0">
                  <c:v>-150</c:v>
                </c:pt>
                <c:pt idx="1">
                  <c:v>-135</c:v>
                </c:pt>
                <c:pt idx="2">
                  <c:v>-120</c:v>
                </c:pt>
                <c:pt idx="3">
                  <c:v>-105</c:v>
                </c:pt>
                <c:pt idx="4">
                  <c:v>-90</c:v>
                </c:pt>
                <c:pt idx="5">
                  <c:v>-75</c:v>
                </c:pt>
                <c:pt idx="6">
                  <c:v>-60</c:v>
                </c:pt>
                <c:pt idx="7">
                  <c:v>-45</c:v>
                </c:pt>
                <c:pt idx="8">
                  <c:v>-30</c:v>
                </c:pt>
                <c:pt idx="9">
                  <c:v>-15</c:v>
                </c:pt>
                <c:pt idx="10">
                  <c:v>0</c:v>
                </c:pt>
                <c:pt idx="11">
                  <c:v>15</c:v>
                </c:pt>
                <c:pt idx="12">
                  <c:v>30</c:v>
                </c:pt>
                <c:pt idx="13">
                  <c:v>45</c:v>
                </c:pt>
                <c:pt idx="14">
                  <c:v>60</c:v>
                </c:pt>
              </c:numCache>
            </c:numRef>
          </c:xVal>
          <c:yVal>
            <c:numRef>
              <c:f>G360A!$AB$20:$AB$34</c:f>
              <c:numCache>
                <c:formatCode>General</c:formatCode>
                <c:ptCount val="15"/>
                <c:pt idx="0">
                  <c:v>-3.3739000000000001E-9</c:v>
                </c:pt>
                <c:pt idx="1">
                  <c:v>-2.83878E-9</c:v>
                </c:pt>
                <c:pt idx="2">
                  <c:v>-2.3588700000000001E-9</c:v>
                </c:pt>
                <c:pt idx="3">
                  <c:v>-1.9532390000000003E-9</c:v>
                </c:pt>
                <c:pt idx="4">
                  <c:v>-1.6024790000000001E-9</c:v>
                </c:pt>
                <c:pt idx="5">
                  <c:v>-1.2859390000000001E-9</c:v>
                </c:pt>
                <c:pt idx="6">
                  <c:v>-1.010895E-9</c:v>
                </c:pt>
                <c:pt idx="7">
                  <c:v>-7.4494200000000003E-10</c:v>
                </c:pt>
                <c:pt idx="8">
                  <c:v>-5.0159499999999996E-10</c:v>
                </c:pt>
                <c:pt idx="9">
                  <c:v>-2.6655099999999993E-10</c:v>
                </c:pt>
                <c:pt idx="10">
                  <c:v>-2.8459009999999998E-11</c:v>
                </c:pt>
                <c:pt idx="11">
                  <c:v>2.215611E-10</c:v>
                </c:pt>
                <c:pt idx="12">
                  <c:v>3.2890242E-10</c:v>
                </c:pt>
                <c:pt idx="13">
                  <c:v>4.3672930000000004E-10</c:v>
                </c:pt>
                <c:pt idx="14">
                  <c:v>5.0954683000000011E-10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78-42A2-9C77-BE0E2519E29E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G360A!$B$3:$B$17</c:f>
              <c:numCache>
                <c:formatCode>General</c:formatCode>
                <c:ptCount val="15"/>
                <c:pt idx="0">
                  <c:v>-150</c:v>
                </c:pt>
                <c:pt idx="1">
                  <c:v>-135</c:v>
                </c:pt>
                <c:pt idx="2">
                  <c:v>-120</c:v>
                </c:pt>
                <c:pt idx="3">
                  <c:v>-105</c:v>
                </c:pt>
                <c:pt idx="4">
                  <c:v>-90</c:v>
                </c:pt>
                <c:pt idx="5">
                  <c:v>-75</c:v>
                </c:pt>
                <c:pt idx="6">
                  <c:v>-60</c:v>
                </c:pt>
                <c:pt idx="7">
                  <c:v>-45</c:v>
                </c:pt>
                <c:pt idx="8">
                  <c:v>-30</c:v>
                </c:pt>
                <c:pt idx="9">
                  <c:v>-15</c:v>
                </c:pt>
                <c:pt idx="10">
                  <c:v>0</c:v>
                </c:pt>
                <c:pt idx="11">
                  <c:v>15</c:v>
                </c:pt>
                <c:pt idx="12">
                  <c:v>30</c:v>
                </c:pt>
                <c:pt idx="13">
                  <c:v>45</c:v>
                </c:pt>
                <c:pt idx="14">
                  <c:v>60</c:v>
                </c:pt>
              </c:numCache>
            </c:numRef>
          </c:xVal>
          <c:yVal>
            <c:numRef>
              <c:f>G360A!$AB$3:$AB$17</c:f>
              <c:numCache>
                <c:formatCode>General</c:formatCode>
                <c:ptCount val="15"/>
                <c:pt idx="0">
                  <c:v>-8.5701533333333333E-10</c:v>
                </c:pt>
                <c:pt idx="1">
                  <c:v>-6.8032333333333338E-10</c:v>
                </c:pt>
                <c:pt idx="2">
                  <c:v>-5.3855533333333338E-10</c:v>
                </c:pt>
                <c:pt idx="3">
                  <c:v>-4.1804400000000002E-10</c:v>
                </c:pt>
                <c:pt idx="4">
                  <c:v>-3.1756133333333331E-10</c:v>
                </c:pt>
                <c:pt idx="5">
                  <c:v>-2.3989353333333334E-10</c:v>
                </c:pt>
                <c:pt idx="6">
                  <c:v>-1.7860099999999997E-10</c:v>
                </c:pt>
                <c:pt idx="7">
                  <c:v>-1.2584E-10</c:v>
                </c:pt>
                <c:pt idx="8">
                  <c:v>-8.0121866666666662E-11</c:v>
                </c:pt>
                <c:pt idx="9">
                  <c:v>-3.9070399999999999E-11</c:v>
                </c:pt>
                <c:pt idx="10">
                  <c:v>-7.8110133333333367E-13</c:v>
                </c:pt>
                <c:pt idx="11">
                  <c:v>3.7948673333333332E-11</c:v>
                </c:pt>
                <c:pt idx="12">
                  <c:v>7.9220866666666662E-11</c:v>
                </c:pt>
                <c:pt idx="13">
                  <c:v>1.2492460000000001E-10</c:v>
                </c:pt>
                <c:pt idx="14">
                  <c:v>1.8183599999999996E-10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78-42A2-9C77-BE0E2519E29E}"/>
            </c:ext>
          </c:extLst>
        </c:ser>
        <c:ser>
          <c:idx val="2"/>
          <c:order val="2"/>
          <c:spPr>
            <a:ln w="2540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'WT hEAAT2'!$B$3:$B$17</c:f>
              <c:numCache>
                <c:formatCode>General</c:formatCode>
                <c:ptCount val="15"/>
                <c:pt idx="0">
                  <c:v>-150</c:v>
                </c:pt>
                <c:pt idx="1">
                  <c:v>-135</c:v>
                </c:pt>
                <c:pt idx="2">
                  <c:v>-120</c:v>
                </c:pt>
                <c:pt idx="3">
                  <c:v>-105</c:v>
                </c:pt>
                <c:pt idx="4">
                  <c:v>-90</c:v>
                </c:pt>
                <c:pt idx="5">
                  <c:v>-75</c:v>
                </c:pt>
                <c:pt idx="6">
                  <c:v>-60</c:v>
                </c:pt>
                <c:pt idx="7">
                  <c:v>-45</c:v>
                </c:pt>
                <c:pt idx="8">
                  <c:v>-30</c:v>
                </c:pt>
                <c:pt idx="9">
                  <c:v>-15</c:v>
                </c:pt>
                <c:pt idx="10">
                  <c:v>0</c:v>
                </c:pt>
                <c:pt idx="11">
                  <c:v>15</c:v>
                </c:pt>
                <c:pt idx="12">
                  <c:v>30</c:v>
                </c:pt>
                <c:pt idx="13">
                  <c:v>45</c:v>
                </c:pt>
                <c:pt idx="14">
                  <c:v>60</c:v>
                </c:pt>
              </c:numCache>
            </c:numRef>
          </c:xVal>
          <c:yVal>
            <c:numRef>
              <c:f>'WT hEAAT2'!$S$3:$S$17</c:f>
              <c:numCache>
                <c:formatCode>0.00E+00</c:formatCode>
                <c:ptCount val="15"/>
                <c:pt idx="0">
                  <c:v>-5.6840599999999997E-10</c:v>
                </c:pt>
                <c:pt idx="1">
                  <c:v>-4.3534600000000002E-10</c:v>
                </c:pt>
                <c:pt idx="2">
                  <c:v>-3.3373999999999998E-10</c:v>
                </c:pt>
                <c:pt idx="3">
                  <c:v>-2.5591499999999999E-10</c:v>
                </c:pt>
                <c:pt idx="4">
                  <c:v>-1.9491800000000002E-10</c:v>
                </c:pt>
                <c:pt idx="5">
                  <c:v>-1.457253E-10</c:v>
                </c:pt>
                <c:pt idx="6">
                  <c:v>-1.0725170000000002E-10</c:v>
                </c:pt>
                <c:pt idx="7">
                  <c:v>-7.5004100000000001E-11</c:v>
                </c:pt>
                <c:pt idx="8">
                  <c:v>-4.7890399999999987E-11</c:v>
                </c:pt>
                <c:pt idx="9">
                  <c:v>-2.4369399999999998E-11</c:v>
                </c:pt>
                <c:pt idx="10">
                  <c:v>-2.3679250000000003E-12</c:v>
                </c:pt>
                <c:pt idx="11">
                  <c:v>1.8598669999999997E-11</c:v>
                </c:pt>
                <c:pt idx="12">
                  <c:v>4.2478300000000006E-11</c:v>
                </c:pt>
                <c:pt idx="13">
                  <c:v>6.7572300000000002E-11</c:v>
                </c:pt>
                <c:pt idx="14">
                  <c:v>9.6629300000000016E-11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EA-4D25-82BA-1D6DF9729B08}"/>
            </c:ext>
          </c:extLst>
        </c:ser>
        <c:ser>
          <c:idx val="3"/>
          <c:order val="3"/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'WT hEAAT2'!$B$20:$B$34</c:f>
              <c:numCache>
                <c:formatCode>General</c:formatCode>
                <c:ptCount val="15"/>
                <c:pt idx="0">
                  <c:v>-150</c:v>
                </c:pt>
                <c:pt idx="1">
                  <c:v>-135</c:v>
                </c:pt>
                <c:pt idx="2">
                  <c:v>-120</c:v>
                </c:pt>
                <c:pt idx="3">
                  <c:v>-105</c:v>
                </c:pt>
                <c:pt idx="4">
                  <c:v>-90</c:v>
                </c:pt>
                <c:pt idx="5">
                  <c:v>-75</c:v>
                </c:pt>
                <c:pt idx="6">
                  <c:v>-60</c:v>
                </c:pt>
                <c:pt idx="7">
                  <c:v>-45</c:v>
                </c:pt>
                <c:pt idx="8">
                  <c:v>-30</c:v>
                </c:pt>
                <c:pt idx="9">
                  <c:v>-15</c:v>
                </c:pt>
                <c:pt idx="10">
                  <c:v>0</c:v>
                </c:pt>
                <c:pt idx="11">
                  <c:v>15</c:v>
                </c:pt>
                <c:pt idx="12">
                  <c:v>30</c:v>
                </c:pt>
                <c:pt idx="13">
                  <c:v>45</c:v>
                </c:pt>
                <c:pt idx="14">
                  <c:v>60</c:v>
                </c:pt>
              </c:numCache>
            </c:numRef>
          </c:xVal>
          <c:yVal>
            <c:numRef>
              <c:f>'WT hEAAT2'!$S$20:$S$34</c:f>
              <c:numCache>
                <c:formatCode>0.00E+00</c:formatCode>
                <c:ptCount val="15"/>
                <c:pt idx="0">
                  <c:v>-1.6254777777777779E-9</c:v>
                </c:pt>
                <c:pt idx="1">
                  <c:v>-1.3392855555555554E-9</c:v>
                </c:pt>
                <c:pt idx="2">
                  <c:v>-1.0987033333333332E-9</c:v>
                </c:pt>
                <c:pt idx="3">
                  <c:v>-8.7072555555555559E-10</c:v>
                </c:pt>
                <c:pt idx="4">
                  <c:v>-6.8535777777777777E-10</c:v>
                </c:pt>
                <c:pt idx="5">
                  <c:v>-5.210144444444444E-10</c:v>
                </c:pt>
                <c:pt idx="6">
                  <c:v>-3.8634555555555556E-10</c:v>
                </c:pt>
                <c:pt idx="7">
                  <c:v>-2.7451000000000002E-10</c:v>
                </c:pt>
                <c:pt idx="8">
                  <c:v>-1.8101777777777778E-10</c:v>
                </c:pt>
                <c:pt idx="9">
                  <c:v>-9.6778666666666673E-11</c:v>
                </c:pt>
                <c:pt idx="10">
                  <c:v>-2.0962855555555555E-11</c:v>
                </c:pt>
                <c:pt idx="11">
                  <c:v>5.3579311111111114E-11</c:v>
                </c:pt>
                <c:pt idx="12">
                  <c:v>1.2781688888888887E-10</c:v>
                </c:pt>
                <c:pt idx="13">
                  <c:v>2.1220711111111109E-10</c:v>
                </c:pt>
                <c:pt idx="14">
                  <c:v>3.0446666666666669E-10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3EA-4D25-82BA-1D6DF9729B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239528"/>
        <c:axId val="581239856"/>
      </c:scatterChart>
      <c:valAx>
        <c:axId val="581239528"/>
        <c:scaling>
          <c:orientation val="minMax"/>
          <c:max val="75"/>
          <c:min val="-15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81239856"/>
        <c:crosses val="autoZero"/>
        <c:crossBetween val="midCat"/>
        <c:majorUnit val="25"/>
      </c:valAx>
      <c:valAx>
        <c:axId val="58123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81239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G360A!$B$38:$B$52</c:f>
              <c:numCache>
                <c:formatCode>General</c:formatCode>
                <c:ptCount val="15"/>
                <c:pt idx="0">
                  <c:v>-150</c:v>
                </c:pt>
                <c:pt idx="1">
                  <c:v>-135</c:v>
                </c:pt>
                <c:pt idx="2">
                  <c:v>-120</c:v>
                </c:pt>
                <c:pt idx="3">
                  <c:v>-105</c:v>
                </c:pt>
                <c:pt idx="4">
                  <c:v>-90</c:v>
                </c:pt>
                <c:pt idx="5">
                  <c:v>-75</c:v>
                </c:pt>
                <c:pt idx="6">
                  <c:v>-60</c:v>
                </c:pt>
                <c:pt idx="7">
                  <c:v>-45</c:v>
                </c:pt>
                <c:pt idx="8">
                  <c:v>-30</c:v>
                </c:pt>
                <c:pt idx="9">
                  <c:v>-15</c:v>
                </c:pt>
                <c:pt idx="10">
                  <c:v>0</c:v>
                </c:pt>
                <c:pt idx="11">
                  <c:v>15</c:v>
                </c:pt>
                <c:pt idx="12">
                  <c:v>30</c:v>
                </c:pt>
                <c:pt idx="13">
                  <c:v>45</c:v>
                </c:pt>
                <c:pt idx="14">
                  <c:v>60</c:v>
                </c:pt>
              </c:numCache>
            </c:numRef>
          </c:xVal>
          <c:yVal>
            <c:numRef>
              <c:f>G360A!$AB$38:$AB$52</c:f>
              <c:numCache>
                <c:formatCode>0.00</c:formatCode>
                <c:ptCount val="15"/>
                <c:pt idx="0">
                  <c:v>-27.220063984678138</c:v>
                </c:pt>
                <c:pt idx="1">
                  <c:v>-21.46878125808896</c:v>
                </c:pt>
                <c:pt idx="2">
                  <c:v>-16.841036796994338</c:v>
                </c:pt>
                <c:pt idx="3">
                  <c:v>-13.048919672106324</c:v>
                </c:pt>
                <c:pt idx="4">
                  <c:v>-9.8998567881262307</c:v>
                </c:pt>
                <c:pt idx="5">
                  <c:v>-7.4808862734538017</c:v>
                </c:pt>
                <c:pt idx="6">
                  <c:v>-5.574029358207377</c:v>
                </c:pt>
                <c:pt idx="7">
                  <c:v>-3.9356854323392474</c:v>
                </c:pt>
                <c:pt idx="8">
                  <c:v>-2.5060966809731986</c:v>
                </c:pt>
                <c:pt idx="9">
                  <c:v>-1.2466444279531481</c:v>
                </c:pt>
                <c:pt idx="10">
                  <c:v>-5.1319559717297826E-2</c:v>
                </c:pt>
                <c:pt idx="11">
                  <c:v>1.1477776670041075</c:v>
                </c:pt>
                <c:pt idx="12">
                  <c:v>2.4433931921602143</c:v>
                </c:pt>
                <c:pt idx="13">
                  <c:v>3.8788242645826254</c:v>
                </c:pt>
                <c:pt idx="14">
                  <c:v>5.6941299087978745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A061-4E8A-BC60-2A20615EBC2E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G360A!$B$55:$B$69</c:f>
              <c:numCache>
                <c:formatCode>General</c:formatCode>
                <c:ptCount val="15"/>
                <c:pt idx="0">
                  <c:v>-150</c:v>
                </c:pt>
                <c:pt idx="1">
                  <c:v>-135</c:v>
                </c:pt>
                <c:pt idx="2">
                  <c:v>-120</c:v>
                </c:pt>
                <c:pt idx="3">
                  <c:v>-105</c:v>
                </c:pt>
                <c:pt idx="4">
                  <c:v>-90</c:v>
                </c:pt>
                <c:pt idx="5">
                  <c:v>-75</c:v>
                </c:pt>
                <c:pt idx="6">
                  <c:v>-60</c:v>
                </c:pt>
                <c:pt idx="7">
                  <c:v>-45</c:v>
                </c:pt>
                <c:pt idx="8">
                  <c:v>-30</c:v>
                </c:pt>
                <c:pt idx="9">
                  <c:v>-15</c:v>
                </c:pt>
                <c:pt idx="10">
                  <c:v>0</c:v>
                </c:pt>
                <c:pt idx="11">
                  <c:v>15</c:v>
                </c:pt>
                <c:pt idx="12">
                  <c:v>30</c:v>
                </c:pt>
                <c:pt idx="13">
                  <c:v>45</c:v>
                </c:pt>
                <c:pt idx="14">
                  <c:v>60</c:v>
                </c:pt>
              </c:numCache>
            </c:numRef>
          </c:xVal>
          <c:yVal>
            <c:numRef>
              <c:f>G360A!$AB$55:$AB$69</c:f>
              <c:numCache>
                <c:formatCode>0.00</c:formatCode>
                <c:ptCount val="15"/>
                <c:pt idx="0">
                  <c:v>-103.90654226059164</c:v>
                </c:pt>
                <c:pt idx="1">
                  <c:v>-86.947551973332324</c:v>
                </c:pt>
                <c:pt idx="2">
                  <c:v>-71.898418401848261</c:v>
                </c:pt>
                <c:pt idx="3">
                  <c:v>-59.253400769578413</c:v>
                </c:pt>
                <c:pt idx="4">
                  <c:v>-48.428344803873181</c:v>
                </c:pt>
                <c:pt idx="5">
                  <c:v>-38.799620850998942</c:v>
                </c:pt>
                <c:pt idx="6">
                  <c:v>-30.441512934148268</c:v>
                </c:pt>
                <c:pt idx="7">
                  <c:v>-22.431969777803761</c:v>
                </c:pt>
                <c:pt idx="8">
                  <c:v>-15.162148198932339</c:v>
                </c:pt>
                <c:pt idx="9">
                  <c:v>-8.202832854992451</c:v>
                </c:pt>
                <c:pt idx="10">
                  <c:v>-1.188964112335019</c:v>
                </c:pt>
                <c:pt idx="11">
                  <c:v>6.1669285035449013</c:v>
                </c:pt>
                <c:pt idx="12">
                  <c:v>11.028448497527958</c:v>
                </c:pt>
                <c:pt idx="13">
                  <c:v>14.767965229934727</c:v>
                </c:pt>
                <c:pt idx="14">
                  <c:v>17.501716521774753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A061-4E8A-BC60-2A20615EBC2E}"/>
            </c:ext>
          </c:extLst>
        </c:ser>
        <c:ser>
          <c:idx val="2"/>
          <c:order val="2"/>
          <c:spPr>
            <a:ln w="2540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'WT hEAAT2'!$B$38:$B$52</c:f>
              <c:numCache>
                <c:formatCode>General</c:formatCode>
                <c:ptCount val="15"/>
                <c:pt idx="0">
                  <c:v>-150</c:v>
                </c:pt>
                <c:pt idx="1">
                  <c:v>-135</c:v>
                </c:pt>
                <c:pt idx="2">
                  <c:v>-120</c:v>
                </c:pt>
                <c:pt idx="3">
                  <c:v>-105</c:v>
                </c:pt>
                <c:pt idx="4">
                  <c:v>-90</c:v>
                </c:pt>
                <c:pt idx="5">
                  <c:v>-75</c:v>
                </c:pt>
                <c:pt idx="6">
                  <c:v>-60</c:v>
                </c:pt>
                <c:pt idx="7">
                  <c:v>-45</c:v>
                </c:pt>
                <c:pt idx="8">
                  <c:v>-30</c:v>
                </c:pt>
                <c:pt idx="9">
                  <c:v>-15</c:v>
                </c:pt>
                <c:pt idx="10">
                  <c:v>0</c:v>
                </c:pt>
                <c:pt idx="11">
                  <c:v>15</c:v>
                </c:pt>
                <c:pt idx="12">
                  <c:v>30</c:v>
                </c:pt>
                <c:pt idx="13">
                  <c:v>45</c:v>
                </c:pt>
                <c:pt idx="14">
                  <c:v>60</c:v>
                </c:pt>
              </c:numCache>
            </c:numRef>
          </c:xVal>
          <c:yVal>
            <c:numRef>
              <c:f>'WT hEAAT2'!$S$38:$S$52</c:f>
              <c:numCache>
                <c:formatCode>0.00</c:formatCode>
                <c:ptCount val="15"/>
                <c:pt idx="0">
                  <c:v>-21.41506037539974</c:v>
                </c:pt>
                <c:pt idx="1">
                  <c:v>-16.364033736428532</c:v>
                </c:pt>
                <c:pt idx="2">
                  <c:v>-12.555933343445762</c:v>
                </c:pt>
                <c:pt idx="3">
                  <c:v>-9.6387640071537231</c:v>
                </c:pt>
                <c:pt idx="4">
                  <c:v>-7.3602814028902497</c:v>
                </c:pt>
                <c:pt idx="5">
                  <c:v>-5.5051301330144646</c:v>
                </c:pt>
                <c:pt idx="6">
                  <c:v>-4.0700527903522765</c:v>
                </c:pt>
                <c:pt idx="7">
                  <c:v>-2.8521258753454051</c:v>
                </c:pt>
                <c:pt idx="8">
                  <c:v>-1.8265023929613258</c:v>
                </c:pt>
                <c:pt idx="9">
                  <c:v>-0.93323124478865915</c:v>
                </c:pt>
                <c:pt idx="10">
                  <c:v>-9.5875893166369131E-2</c:v>
                </c:pt>
                <c:pt idx="11">
                  <c:v>0.70463418681682766</c:v>
                </c:pt>
                <c:pt idx="12">
                  <c:v>1.6211575394898989</c:v>
                </c:pt>
                <c:pt idx="13">
                  <c:v>2.5857574928698068</c:v>
                </c:pt>
                <c:pt idx="14">
                  <c:v>3.689914807683059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B1-4B89-A5DA-12D84B938D60}"/>
            </c:ext>
          </c:extLst>
        </c:ser>
        <c:ser>
          <c:idx val="4"/>
          <c:order val="3"/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'WT hEAAT2'!$B$55:$B$69</c:f>
              <c:numCache>
                <c:formatCode>General</c:formatCode>
                <c:ptCount val="15"/>
                <c:pt idx="0">
                  <c:v>-150</c:v>
                </c:pt>
                <c:pt idx="1">
                  <c:v>-135</c:v>
                </c:pt>
                <c:pt idx="2">
                  <c:v>-120</c:v>
                </c:pt>
                <c:pt idx="3">
                  <c:v>-105</c:v>
                </c:pt>
                <c:pt idx="4">
                  <c:v>-90</c:v>
                </c:pt>
                <c:pt idx="5">
                  <c:v>-75</c:v>
                </c:pt>
                <c:pt idx="6">
                  <c:v>-60</c:v>
                </c:pt>
                <c:pt idx="7">
                  <c:v>-45</c:v>
                </c:pt>
                <c:pt idx="8">
                  <c:v>-30</c:v>
                </c:pt>
                <c:pt idx="9">
                  <c:v>-15</c:v>
                </c:pt>
                <c:pt idx="10">
                  <c:v>0</c:v>
                </c:pt>
                <c:pt idx="11">
                  <c:v>15</c:v>
                </c:pt>
                <c:pt idx="12">
                  <c:v>30</c:v>
                </c:pt>
                <c:pt idx="13">
                  <c:v>45</c:v>
                </c:pt>
                <c:pt idx="14">
                  <c:v>60</c:v>
                </c:pt>
              </c:numCache>
            </c:numRef>
          </c:xVal>
          <c:yVal>
            <c:numRef>
              <c:f>'WT hEAAT2'!$S$55:$S$69</c:f>
              <c:numCache>
                <c:formatCode>0.00</c:formatCode>
                <c:ptCount val="15"/>
                <c:pt idx="0">
                  <c:v>-62.102209429331566</c:v>
                </c:pt>
                <c:pt idx="1">
                  <c:v>-51.055141715128556</c:v>
                </c:pt>
                <c:pt idx="2">
                  <c:v>-41.735096335169111</c:v>
                </c:pt>
                <c:pt idx="3">
                  <c:v>-33.026775234231415</c:v>
                </c:pt>
                <c:pt idx="4">
                  <c:v>-25.904252563052619</c:v>
                </c:pt>
                <c:pt idx="5">
                  <c:v>-19.684049229033988</c:v>
                </c:pt>
                <c:pt idx="6">
                  <c:v>-14.574124744278622</c:v>
                </c:pt>
                <c:pt idx="7">
                  <c:v>-10.349103588633513</c:v>
                </c:pt>
                <c:pt idx="8">
                  <c:v>-6.8094895463510294</c:v>
                </c:pt>
                <c:pt idx="9">
                  <c:v>-3.6435306475189821</c:v>
                </c:pt>
                <c:pt idx="10">
                  <c:v>-0.78898284644757632</c:v>
                </c:pt>
                <c:pt idx="11">
                  <c:v>2.0153269020704925</c:v>
                </c:pt>
                <c:pt idx="12">
                  <c:v>4.8177091496926643</c:v>
                </c:pt>
                <c:pt idx="13">
                  <c:v>7.9858009748751577</c:v>
                </c:pt>
                <c:pt idx="14">
                  <c:v>11.482922603062924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EB1-4B89-A5DA-12D84B938D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654024"/>
        <c:axId val="578651728"/>
      </c:scatterChart>
      <c:valAx>
        <c:axId val="578654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78651728"/>
        <c:crosses val="autoZero"/>
        <c:crossBetween val="midCat"/>
      </c:valAx>
      <c:valAx>
        <c:axId val="57865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78654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Currents A439V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A439V!$B$20:$B$34</c:f>
              <c:numCache>
                <c:formatCode>General</c:formatCode>
                <c:ptCount val="15"/>
                <c:pt idx="0">
                  <c:v>-150</c:v>
                </c:pt>
                <c:pt idx="1">
                  <c:v>-135</c:v>
                </c:pt>
                <c:pt idx="2">
                  <c:v>-120</c:v>
                </c:pt>
                <c:pt idx="3">
                  <c:v>-105</c:v>
                </c:pt>
                <c:pt idx="4">
                  <c:v>-90</c:v>
                </c:pt>
                <c:pt idx="5">
                  <c:v>-75</c:v>
                </c:pt>
                <c:pt idx="6">
                  <c:v>-60</c:v>
                </c:pt>
                <c:pt idx="7">
                  <c:v>-45</c:v>
                </c:pt>
                <c:pt idx="8">
                  <c:v>-30</c:v>
                </c:pt>
                <c:pt idx="9">
                  <c:v>-15</c:v>
                </c:pt>
                <c:pt idx="10">
                  <c:v>0</c:v>
                </c:pt>
                <c:pt idx="11">
                  <c:v>15</c:v>
                </c:pt>
                <c:pt idx="12">
                  <c:v>30</c:v>
                </c:pt>
                <c:pt idx="13">
                  <c:v>45</c:v>
                </c:pt>
                <c:pt idx="14">
                  <c:v>60</c:v>
                </c:pt>
              </c:numCache>
            </c:numRef>
          </c:xVal>
          <c:yVal>
            <c:numRef>
              <c:f>A439V!$X$20:$X$34</c:f>
              <c:numCache>
                <c:formatCode>General</c:formatCode>
                <c:ptCount val="15"/>
                <c:pt idx="0">
                  <c:v>-5.2198999999999997E-10</c:v>
                </c:pt>
                <c:pt idx="1">
                  <c:v>-4.2082399999999998E-10</c:v>
                </c:pt>
                <c:pt idx="2">
                  <c:v>-3.3538359999999994E-10</c:v>
                </c:pt>
                <c:pt idx="3">
                  <c:v>-2.5899839999999999E-10</c:v>
                </c:pt>
                <c:pt idx="4">
                  <c:v>-2.1528919999999999E-10</c:v>
                </c:pt>
                <c:pt idx="5">
                  <c:v>-1.8332899999999999E-10</c:v>
                </c:pt>
                <c:pt idx="6">
                  <c:v>-1.2760559999999998E-10</c:v>
                </c:pt>
                <c:pt idx="7">
                  <c:v>-9.5333400000000007E-11</c:v>
                </c:pt>
                <c:pt idx="8">
                  <c:v>-6.2916600000000003E-11</c:v>
                </c:pt>
                <c:pt idx="9">
                  <c:v>-3.2986060000000001E-11</c:v>
                </c:pt>
                <c:pt idx="10">
                  <c:v>-1.4395200000000001E-12</c:v>
                </c:pt>
                <c:pt idx="11">
                  <c:v>3.1113380000000002E-11</c:v>
                </c:pt>
                <c:pt idx="12">
                  <c:v>6.3279900000000007E-11</c:v>
                </c:pt>
                <c:pt idx="13">
                  <c:v>1.021864E-10</c:v>
                </c:pt>
                <c:pt idx="14">
                  <c:v>1.506132E-10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A8-45D0-A1A2-972E843EEB4A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A439V!$B$3:$B$17</c:f>
              <c:numCache>
                <c:formatCode>General</c:formatCode>
                <c:ptCount val="15"/>
                <c:pt idx="0">
                  <c:v>-150</c:v>
                </c:pt>
                <c:pt idx="1">
                  <c:v>-135</c:v>
                </c:pt>
                <c:pt idx="2">
                  <c:v>-120</c:v>
                </c:pt>
                <c:pt idx="3">
                  <c:v>-105</c:v>
                </c:pt>
                <c:pt idx="4">
                  <c:v>-90</c:v>
                </c:pt>
                <c:pt idx="5">
                  <c:v>-75</c:v>
                </c:pt>
                <c:pt idx="6">
                  <c:v>-60</c:v>
                </c:pt>
                <c:pt idx="7">
                  <c:v>-45</c:v>
                </c:pt>
                <c:pt idx="8">
                  <c:v>-30</c:v>
                </c:pt>
                <c:pt idx="9">
                  <c:v>-15</c:v>
                </c:pt>
                <c:pt idx="10">
                  <c:v>0</c:v>
                </c:pt>
                <c:pt idx="11">
                  <c:v>15</c:v>
                </c:pt>
                <c:pt idx="12">
                  <c:v>30</c:v>
                </c:pt>
                <c:pt idx="13">
                  <c:v>45</c:v>
                </c:pt>
                <c:pt idx="14">
                  <c:v>60</c:v>
                </c:pt>
              </c:numCache>
            </c:numRef>
          </c:xVal>
          <c:yVal>
            <c:numRef>
              <c:f>A439V!$X$3:$X$17</c:f>
              <c:numCache>
                <c:formatCode>General</c:formatCode>
                <c:ptCount val="15"/>
                <c:pt idx="0">
                  <c:v>-6.6767181818181811E-10</c:v>
                </c:pt>
                <c:pt idx="1">
                  <c:v>-5.2145454545454544E-10</c:v>
                </c:pt>
                <c:pt idx="2">
                  <c:v>-4.0873545454545463E-10</c:v>
                </c:pt>
                <c:pt idx="3">
                  <c:v>-3.1749581818181817E-10</c:v>
                </c:pt>
                <c:pt idx="4">
                  <c:v>-2.478729090909091E-10</c:v>
                </c:pt>
                <c:pt idx="5">
                  <c:v>-1.7911463636363638E-10</c:v>
                </c:pt>
                <c:pt idx="6">
                  <c:v>-1.3770963636363636E-10</c:v>
                </c:pt>
                <c:pt idx="7">
                  <c:v>-9.8075636363636352E-11</c:v>
                </c:pt>
                <c:pt idx="8">
                  <c:v>-6.5831090909090909E-11</c:v>
                </c:pt>
                <c:pt idx="9">
                  <c:v>-3.1453881818181815E-11</c:v>
                </c:pt>
                <c:pt idx="10">
                  <c:v>3.0954909090909067E-12</c:v>
                </c:pt>
                <c:pt idx="11">
                  <c:v>3.0025500000000005E-11</c:v>
                </c:pt>
                <c:pt idx="12">
                  <c:v>6.8352818181818176E-11</c:v>
                </c:pt>
                <c:pt idx="13">
                  <c:v>1.0920054545454546E-10</c:v>
                </c:pt>
                <c:pt idx="14">
                  <c:v>1.5630872727272729E-10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A8-45D0-A1A2-972E843EEB4A}"/>
            </c:ext>
          </c:extLst>
        </c:ser>
        <c:ser>
          <c:idx val="2"/>
          <c:order val="2"/>
          <c:spPr>
            <a:ln w="2540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'WT hEAAT2'!$B$3:$B$17</c:f>
              <c:numCache>
                <c:formatCode>General</c:formatCode>
                <c:ptCount val="15"/>
                <c:pt idx="0">
                  <c:v>-150</c:v>
                </c:pt>
                <c:pt idx="1">
                  <c:v>-135</c:v>
                </c:pt>
                <c:pt idx="2">
                  <c:v>-120</c:v>
                </c:pt>
                <c:pt idx="3">
                  <c:v>-105</c:v>
                </c:pt>
                <c:pt idx="4">
                  <c:v>-90</c:v>
                </c:pt>
                <c:pt idx="5">
                  <c:v>-75</c:v>
                </c:pt>
                <c:pt idx="6">
                  <c:v>-60</c:v>
                </c:pt>
                <c:pt idx="7">
                  <c:v>-45</c:v>
                </c:pt>
                <c:pt idx="8">
                  <c:v>-30</c:v>
                </c:pt>
                <c:pt idx="9">
                  <c:v>-15</c:v>
                </c:pt>
                <c:pt idx="10">
                  <c:v>0</c:v>
                </c:pt>
                <c:pt idx="11">
                  <c:v>15</c:v>
                </c:pt>
                <c:pt idx="12">
                  <c:v>30</c:v>
                </c:pt>
                <c:pt idx="13">
                  <c:v>45</c:v>
                </c:pt>
                <c:pt idx="14">
                  <c:v>60</c:v>
                </c:pt>
              </c:numCache>
            </c:numRef>
          </c:xVal>
          <c:yVal>
            <c:numRef>
              <c:f>'WT hEAAT2'!$S$3:$S$17</c:f>
              <c:numCache>
                <c:formatCode>0.00E+00</c:formatCode>
                <c:ptCount val="15"/>
                <c:pt idx="0">
                  <c:v>-5.6840599999999997E-10</c:v>
                </c:pt>
                <c:pt idx="1">
                  <c:v>-4.3534600000000002E-10</c:v>
                </c:pt>
                <c:pt idx="2">
                  <c:v>-3.3373999999999998E-10</c:v>
                </c:pt>
                <c:pt idx="3">
                  <c:v>-2.5591499999999999E-10</c:v>
                </c:pt>
                <c:pt idx="4">
                  <c:v>-1.9491800000000002E-10</c:v>
                </c:pt>
                <c:pt idx="5">
                  <c:v>-1.457253E-10</c:v>
                </c:pt>
                <c:pt idx="6">
                  <c:v>-1.0725170000000002E-10</c:v>
                </c:pt>
                <c:pt idx="7">
                  <c:v>-7.5004100000000001E-11</c:v>
                </c:pt>
                <c:pt idx="8">
                  <c:v>-4.7890399999999987E-11</c:v>
                </c:pt>
                <c:pt idx="9">
                  <c:v>-2.4369399999999998E-11</c:v>
                </c:pt>
                <c:pt idx="10">
                  <c:v>-2.3679250000000003E-12</c:v>
                </c:pt>
                <c:pt idx="11">
                  <c:v>1.8598669999999997E-11</c:v>
                </c:pt>
                <c:pt idx="12">
                  <c:v>4.2478300000000006E-11</c:v>
                </c:pt>
                <c:pt idx="13">
                  <c:v>6.7572300000000002E-11</c:v>
                </c:pt>
                <c:pt idx="14">
                  <c:v>9.6629300000000016E-11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AE-44A9-9A2E-D6E60D6480DF}"/>
            </c:ext>
          </c:extLst>
        </c:ser>
        <c:ser>
          <c:idx val="3"/>
          <c:order val="3"/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'WT hEAAT2'!$B$20:$B$34</c:f>
              <c:numCache>
                <c:formatCode>General</c:formatCode>
                <c:ptCount val="15"/>
                <c:pt idx="0">
                  <c:v>-150</c:v>
                </c:pt>
                <c:pt idx="1">
                  <c:v>-135</c:v>
                </c:pt>
                <c:pt idx="2">
                  <c:v>-120</c:v>
                </c:pt>
                <c:pt idx="3">
                  <c:v>-105</c:v>
                </c:pt>
                <c:pt idx="4">
                  <c:v>-90</c:v>
                </c:pt>
                <c:pt idx="5">
                  <c:v>-75</c:v>
                </c:pt>
                <c:pt idx="6">
                  <c:v>-60</c:v>
                </c:pt>
                <c:pt idx="7">
                  <c:v>-45</c:v>
                </c:pt>
                <c:pt idx="8">
                  <c:v>-30</c:v>
                </c:pt>
                <c:pt idx="9">
                  <c:v>-15</c:v>
                </c:pt>
                <c:pt idx="10">
                  <c:v>0</c:v>
                </c:pt>
                <c:pt idx="11">
                  <c:v>15</c:v>
                </c:pt>
                <c:pt idx="12">
                  <c:v>30</c:v>
                </c:pt>
                <c:pt idx="13">
                  <c:v>45</c:v>
                </c:pt>
                <c:pt idx="14">
                  <c:v>60</c:v>
                </c:pt>
              </c:numCache>
            </c:numRef>
          </c:xVal>
          <c:yVal>
            <c:numRef>
              <c:f>'WT hEAAT2'!$S$20:$S$34</c:f>
              <c:numCache>
                <c:formatCode>0.00E+00</c:formatCode>
                <c:ptCount val="15"/>
                <c:pt idx="0">
                  <c:v>-1.6254777777777779E-9</c:v>
                </c:pt>
                <c:pt idx="1">
                  <c:v>-1.3392855555555554E-9</c:v>
                </c:pt>
                <c:pt idx="2">
                  <c:v>-1.0987033333333332E-9</c:v>
                </c:pt>
                <c:pt idx="3">
                  <c:v>-8.7072555555555559E-10</c:v>
                </c:pt>
                <c:pt idx="4">
                  <c:v>-6.8535777777777777E-10</c:v>
                </c:pt>
                <c:pt idx="5">
                  <c:v>-5.210144444444444E-10</c:v>
                </c:pt>
                <c:pt idx="6">
                  <c:v>-3.8634555555555556E-10</c:v>
                </c:pt>
                <c:pt idx="7">
                  <c:v>-2.7451000000000002E-10</c:v>
                </c:pt>
                <c:pt idx="8">
                  <c:v>-1.8101777777777778E-10</c:v>
                </c:pt>
                <c:pt idx="9">
                  <c:v>-9.6778666666666673E-11</c:v>
                </c:pt>
                <c:pt idx="10">
                  <c:v>-2.0962855555555555E-11</c:v>
                </c:pt>
                <c:pt idx="11">
                  <c:v>5.3579311111111114E-11</c:v>
                </c:pt>
                <c:pt idx="12">
                  <c:v>1.2781688888888887E-10</c:v>
                </c:pt>
                <c:pt idx="13">
                  <c:v>2.1220711111111109E-10</c:v>
                </c:pt>
                <c:pt idx="14">
                  <c:v>3.0446666666666669E-10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AE-44A9-9A2E-D6E60D6480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465824"/>
        <c:axId val="515473040"/>
      </c:scatterChart>
      <c:valAx>
        <c:axId val="515465824"/>
        <c:scaling>
          <c:orientation val="minMax"/>
          <c:max val="65"/>
          <c:min val="-15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473040"/>
        <c:crosses val="autoZero"/>
        <c:crossBetween val="midCat"/>
      </c:valAx>
      <c:valAx>
        <c:axId val="51547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465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A439V!$B$38:$B$52</c:f>
              <c:numCache>
                <c:formatCode>General</c:formatCode>
                <c:ptCount val="15"/>
                <c:pt idx="0">
                  <c:v>-150</c:v>
                </c:pt>
                <c:pt idx="1">
                  <c:v>-135</c:v>
                </c:pt>
                <c:pt idx="2">
                  <c:v>-120</c:v>
                </c:pt>
                <c:pt idx="3">
                  <c:v>-105</c:v>
                </c:pt>
                <c:pt idx="4">
                  <c:v>-90</c:v>
                </c:pt>
                <c:pt idx="5">
                  <c:v>-75</c:v>
                </c:pt>
                <c:pt idx="6">
                  <c:v>-60</c:v>
                </c:pt>
                <c:pt idx="7">
                  <c:v>-45</c:v>
                </c:pt>
                <c:pt idx="8">
                  <c:v>-30</c:v>
                </c:pt>
                <c:pt idx="9">
                  <c:v>-15</c:v>
                </c:pt>
                <c:pt idx="10">
                  <c:v>0</c:v>
                </c:pt>
                <c:pt idx="11">
                  <c:v>15</c:v>
                </c:pt>
                <c:pt idx="12">
                  <c:v>30</c:v>
                </c:pt>
                <c:pt idx="13">
                  <c:v>45</c:v>
                </c:pt>
                <c:pt idx="14">
                  <c:v>60</c:v>
                </c:pt>
              </c:numCache>
            </c:numRef>
          </c:xVal>
          <c:yVal>
            <c:numRef>
              <c:f>A439V!$X$38:$X$52</c:f>
              <c:numCache>
                <c:formatCode>0.00</c:formatCode>
                <c:ptCount val="15"/>
                <c:pt idx="0">
                  <c:v>-22.612913400755392</c:v>
                </c:pt>
                <c:pt idx="1">
                  <c:v>-17.634521941485698</c:v>
                </c:pt>
                <c:pt idx="2">
                  <c:v>-13.856513043916305</c:v>
                </c:pt>
                <c:pt idx="3">
                  <c:v>-10.811089679250832</c:v>
                </c:pt>
                <c:pt idx="4">
                  <c:v>-8.5403366885332197</c:v>
                </c:pt>
                <c:pt idx="5">
                  <c:v>-6.2323285613104904</c:v>
                </c:pt>
                <c:pt idx="6">
                  <c:v>-4.8297275493033744</c:v>
                </c:pt>
                <c:pt idx="7">
                  <c:v>-3.4482508619689649</c:v>
                </c:pt>
                <c:pt idx="8">
                  <c:v>-2.3022021766417029</c:v>
                </c:pt>
                <c:pt idx="9">
                  <c:v>-1.1205765841541611</c:v>
                </c:pt>
                <c:pt idx="10">
                  <c:v>-1.2175208944649136</c:v>
                </c:pt>
                <c:pt idx="11">
                  <c:v>1.0825627002901403</c:v>
                </c:pt>
                <c:pt idx="12">
                  <c:v>2.4370790686239117</c:v>
                </c:pt>
                <c:pt idx="13">
                  <c:v>3.8941818201324834</c:v>
                </c:pt>
                <c:pt idx="14">
                  <c:v>5.5697553418695342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18-4CC9-A2FF-D7C83B2F4B45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9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A439V!$B$55:$B$69</c:f>
              <c:numCache>
                <c:formatCode>General</c:formatCode>
                <c:ptCount val="15"/>
                <c:pt idx="0">
                  <c:v>-150</c:v>
                </c:pt>
                <c:pt idx="1">
                  <c:v>-135</c:v>
                </c:pt>
                <c:pt idx="2">
                  <c:v>-120</c:v>
                </c:pt>
                <c:pt idx="3">
                  <c:v>-105</c:v>
                </c:pt>
                <c:pt idx="4">
                  <c:v>-90</c:v>
                </c:pt>
                <c:pt idx="5">
                  <c:v>-75</c:v>
                </c:pt>
                <c:pt idx="6">
                  <c:v>-60</c:v>
                </c:pt>
                <c:pt idx="7">
                  <c:v>-45</c:v>
                </c:pt>
                <c:pt idx="8">
                  <c:v>-30</c:v>
                </c:pt>
                <c:pt idx="9">
                  <c:v>-15</c:v>
                </c:pt>
                <c:pt idx="10">
                  <c:v>0</c:v>
                </c:pt>
                <c:pt idx="11">
                  <c:v>15</c:v>
                </c:pt>
                <c:pt idx="12">
                  <c:v>30</c:v>
                </c:pt>
                <c:pt idx="13">
                  <c:v>45</c:v>
                </c:pt>
                <c:pt idx="14">
                  <c:v>60</c:v>
                </c:pt>
              </c:numCache>
            </c:numRef>
          </c:xVal>
          <c:yVal>
            <c:numRef>
              <c:f>A439V!$X$55:$X$69</c:f>
              <c:numCache>
                <c:formatCode>0.00</c:formatCode>
                <c:ptCount val="15"/>
                <c:pt idx="0">
                  <c:v>-15.161818018969436</c:v>
                </c:pt>
                <c:pt idx="1">
                  <c:v>-12.082940502985982</c:v>
                </c:pt>
                <c:pt idx="2">
                  <c:v>-9.5223116262005902</c:v>
                </c:pt>
                <c:pt idx="3">
                  <c:v>-7.3553100150140054</c:v>
                </c:pt>
                <c:pt idx="4">
                  <c:v>-5.9935707351576797</c:v>
                </c:pt>
                <c:pt idx="5">
                  <c:v>-4.8925082931836057</c:v>
                </c:pt>
                <c:pt idx="6">
                  <c:v>-3.5582796253214219</c:v>
                </c:pt>
                <c:pt idx="7">
                  <c:v>-2.6827955605240232</c:v>
                </c:pt>
                <c:pt idx="8">
                  <c:v>-1.7608128296432206</c:v>
                </c:pt>
                <c:pt idx="9">
                  <c:v>-0.95728299146662388</c:v>
                </c:pt>
                <c:pt idx="10">
                  <c:v>-9.3778114967215068E-2</c:v>
                </c:pt>
                <c:pt idx="11">
                  <c:v>0.76088974967789313</c:v>
                </c:pt>
                <c:pt idx="12">
                  <c:v>1.5731771257172</c:v>
                </c:pt>
                <c:pt idx="13">
                  <c:v>2.5867929587416167</c:v>
                </c:pt>
                <c:pt idx="14">
                  <c:v>3.8838271700879914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818-4CC9-A2FF-D7C83B2F4B45}"/>
            </c:ext>
          </c:extLst>
        </c:ser>
        <c:ser>
          <c:idx val="2"/>
          <c:order val="2"/>
          <c:spPr>
            <a:ln w="2540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'WT hEAAT2'!$B$38:$B$52</c:f>
              <c:numCache>
                <c:formatCode>General</c:formatCode>
                <c:ptCount val="15"/>
                <c:pt idx="0">
                  <c:v>-150</c:v>
                </c:pt>
                <c:pt idx="1">
                  <c:v>-135</c:v>
                </c:pt>
                <c:pt idx="2">
                  <c:v>-120</c:v>
                </c:pt>
                <c:pt idx="3">
                  <c:v>-105</c:v>
                </c:pt>
                <c:pt idx="4">
                  <c:v>-90</c:v>
                </c:pt>
                <c:pt idx="5">
                  <c:v>-75</c:v>
                </c:pt>
                <c:pt idx="6">
                  <c:v>-60</c:v>
                </c:pt>
                <c:pt idx="7">
                  <c:v>-45</c:v>
                </c:pt>
                <c:pt idx="8">
                  <c:v>-30</c:v>
                </c:pt>
                <c:pt idx="9">
                  <c:v>-15</c:v>
                </c:pt>
                <c:pt idx="10">
                  <c:v>0</c:v>
                </c:pt>
                <c:pt idx="11">
                  <c:v>15</c:v>
                </c:pt>
                <c:pt idx="12">
                  <c:v>30</c:v>
                </c:pt>
                <c:pt idx="13">
                  <c:v>45</c:v>
                </c:pt>
                <c:pt idx="14">
                  <c:v>60</c:v>
                </c:pt>
              </c:numCache>
            </c:numRef>
          </c:xVal>
          <c:yVal>
            <c:numRef>
              <c:f>'WT hEAAT2'!$S$38:$S$52</c:f>
              <c:numCache>
                <c:formatCode>0.00</c:formatCode>
                <c:ptCount val="15"/>
                <c:pt idx="0">
                  <c:v>-21.41506037539974</c:v>
                </c:pt>
                <c:pt idx="1">
                  <c:v>-16.364033736428532</c:v>
                </c:pt>
                <c:pt idx="2">
                  <c:v>-12.555933343445762</c:v>
                </c:pt>
                <c:pt idx="3">
                  <c:v>-9.6387640071537231</c:v>
                </c:pt>
                <c:pt idx="4">
                  <c:v>-7.3602814028902497</c:v>
                </c:pt>
                <c:pt idx="5">
                  <c:v>-5.5051301330144646</c:v>
                </c:pt>
                <c:pt idx="6">
                  <c:v>-4.0700527903522765</c:v>
                </c:pt>
                <c:pt idx="7">
                  <c:v>-2.8521258753454051</c:v>
                </c:pt>
                <c:pt idx="8">
                  <c:v>-1.8265023929613258</c:v>
                </c:pt>
                <c:pt idx="9">
                  <c:v>-0.93323124478865915</c:v>
                </c:pt>
                <c:pt idx="10">
                  <c:v>-9.5875893166369131E-2</c:v>
                </c:pt>
                <c:pt idx="11">
                  <c:v>0.70463418681682766</c:v>
                </c:pt>
                <c:pt idx="12">
                  <c:v>1.6211575394898989</c:v>
                </c:pt>
                <c:pt idx="13">
                  <c:v>2.5857574928698068</c:v>
                </c:pt>
                <c:pt idx="14">
                  <c:v>3.689914807683059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88-46FD-AC3B-46CFC83A388C}"/>
            </c:ext>
          </c:extLst>
        </c:ser>
        <c:ser>
          <c:idx val="3"/>
          <c:order val="3"/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'WT hEAAT2'!$B$55:$B$69</c:f>
              <c:numCache>
                <c:formatCode>General</c:formatCode>
                <c:ptCount val="15"/>
                <c:pt idx="0">
                  <c:v>-150</c:v>
                </c:pt>
                <c:pt idx="1">
                  <c:v>-135</c:v>
                </c:pt>
                <c:pt idx="2">
                  <c:v>-120</c:v>
                </c:pt>
                <c:pt idx="3">
                  <c:v>-105</c:v>
                </c:pt>
                <c:pt idx="4">
                  <c:v>-90</c:v>
                </c:pt>
                <c:pt idx="5">
                  <c:v>-75</c:v>
                </c:pt>
                <c:pt idx="6">
                  <c:v>-60</c:v>
                </c:pt>
                <c:pt idx="7">
                  <c:v>-45</c:v>
                </c:pt>
                <c:pt idx="8">
                  <c:v>-30</c:v>
                </c:pt>
                <c:pt idx="9">
                  <c:v>-15</c:v>
                </c:pt>
                <c:pt idx="10">
                  <c:v>0</c:v>
                </c:pt>
                <c:pt idx="11">
                  <c:v>15</c:v>
                </c:pt>
                <c:pt idx="12">
                  <c:v>30</c:v>
                </c:pt>
                <c:pt idx="13">
                  <c:v>45</c:v>
                </c:pt>
                <c:pt idx="14">
                  <c:v>60</c:v>
                </c:pt>
              </c:numCache>
            </c:numRef>
          </c:xVal>
          <c:yVal>
            <c:numRef>
              <c:f>'WT hEAAT2'!$S$55:$S$69</c:f>
              <c:numCache>
                <c:formatCode>0.00</c:formatCode>
                <c:ptCount val="15"/>
                <c:pt idx="0">
                  <c:v>-62.102209429331566</c:v>
                </c:pt>
                <c:pt idx="1">
                  <c:v>-51.055141715128556</c:v>
                </c:pt>
                <c:pt idx="2">
                  <c:v>-41.735096335169111</c:v>
                </c:pt>
                <c:pt idx="3">
                  <c:v>-33.026775234231415</c:v>
                </c:pt>
                <c:pt idx="4">
                  <c:v>-25.904252563052619</c:v>
                </c:pt>
                <c:pt idx="5">
                  <c:v>-19.684049229033988</c:v>
                </c:pt>
                <c:pt idx="6">
                  <c:v>-14.574124744278622</c:v>
                </c:pt>
                <c:pt idx="7">
                  <c:v>-10.349103588633513</c:v>
                </c:pt>
                <c:pt idx="8">
                  <c:v>-6.8094895463510294</c:v>
                </c:pt>
                <c:pt idx="9">
                  <c:v>-3.6435306475189821</c:v>
                </c:pt>
                <c:pt idx="10">
                  <c:v>-0.78898284644757632</c:v>
                </c:pt>
                <c:pt idx="11">
                  <c:v>2.0153269020704925</c:v>
                </c:pt>
                <c:pt idx="12">
                  <c:v>4.8177091496926643</c:v>
                </c:pt>
                <c:pt idx="13">
                  <c:v>7.9858009748751577</c:v>
                </c:pt>
                <c:pt idx="14">
                  <c:v>11.482922603062924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F88-46FD-AC3B-46CFC83A38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5152616"/>
        <c:axId val="635152944"/>
      </c:scatterChart>
      <c:valAx>
        <c:axId val="635152616"/>
        <c:scaling>
          <c:orientation val="minMax"/>
          <c:max val="65"/>
          <c:min val="-15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35152944"/>
        <c:crosses val="autoZero"/>
        <c:crossBetween val="midCat"/>
      </c:valAx>
      <c:valAx>
        <c:axId val="63515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35152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H542R!$B$3:$B$17</c:f>
              <c:numCache>
                <c:formatCode>General</c:formatCode>
                <c:ptCount val="15"/>
                <c:pt idx="0">
                  <c:v>-150</c:v>
                </c:pt>
                <c:pt idx="1">
                  <c:v>-135</c:v>
                </c:pt>
                <c:pt idx="2">
                  <c:v>-120</c:v>
                </c:pt>
                <c:pt idx="3">
                  <c:v>-105</c:v>
                </c:pt>
                <c:pt idx="4">
                  <c:v>-90</c:v>
                </c:pt>
                <c:pt idx="5">
                  <c:v>-75</c:v>
                </c:pt>
                <c:pt idx="6">
                  <c:v>-60</c:v>
                </c:pt>
                <c:pt idx="7">
                  <c:v>-45</c:v>
                </c:pt>
                <c:pt idx="8">
                  <c:v>-30</c:v>
                </c:pt>
                <c:pt idx="9">
                  <c:v>-15</c:v>
                </c:pt>
                <c:pt idx="10">
                  <c:v>0</c:v>
                </c:pt>
                <c:pt idx="11">
                  <c:v>15</c:v>
                </c:pt>
                <c:pt idx="12">
                  <c:v>30</c:v>
                </c:pt>
                <c:pt idx="13">
                  <c:v>45</c:v>
                </c:pt>
                <c:pt idx="14">
                  <c:v>60</c:v>
                </c:pt>
              </c:numCache>
            </c:numRef>
          </c:xVal>
          <c:yVal>
            <c:numRef>
              <c:f>H542R!$S$3:$S$17</c:f>
              <c:numCache>
                <c:formatCode>0.00E+00</c:formatCode>
                <c:ptCount val="15"/>
                <c:pt idx="0">
                  <c:v>-6.9889999999999993E-10</c:v>
                </c:pt>
                <c:pt idx="1">
                  <c:v>-5.4239999999999991E-10</c:v>
                </c:pt>
                <c:pt idx="2">
                  <c:v>-4.158E-10</c:v>
                </c:pt>
                <c:pt idx="3">
                  <c:v>-3.1799999999999994E-10</c:v>
                </c:pt>
                <c:pt idx="4">
                  <c:v>-2.4079999999999999E-10</c:v>
                </c:pt>
                <c:pt idx="5">
                  <c:v>-1.8290000000000001E-10</c:v>
                </c:pt>
                <c:pt idx="6">
                  <c:v>-1.3229999999999997E-10</c:v>
                </c:pt>
                <c:pt idx="7">
                  <c:v>-9.3990000000000003E-11</c:v>
                </c:pt>
                <c:pt idx="8">
                  <c:v>-6.0450000000000008E-11</c:v>
                </c:pt>
                <c:pt idx="9">
                  <c:v>-3.0480000000000001E-11</c:v>
                </c:pt>
                <c:pt idx="10">
                  <c:v>-3.1647000006299999E-12</c:v>
                </c:pt>
                <c:pt idx="11">
                  <c:v>2.587E-11</c:v>
                </c:pt>
                <c:pt idx="12">
                  <c:v>5.5530000000000014E-11</c:v>
                </c:pt>
                <c:pt idx="13">
                  <c:v>8.8420000000000003E-11</c:v>
                </c:pt>
                <c:pt idx="14">
                  <c:v>1.254E-10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CD-4D41-8441-4BEAA974BC6B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H542R!$B$20:$B$34</c:f>
              <c:numCache>
                <c:formatCode>General</c:formatCode>
                <c:ptCount val="15"/>
                <c:pt idx="0">
                  <c:v>-150</c:v>
                </c:pt>
                <c:pt idx="1">
                  <c:v>-135</c:v>
                </c:pt>
                <c:pt idx="2">
                  <c:v>-120</c:v>
                </c:pt>
                <c:pt idx="3">
                  <c:v>-105</c:v>
                </c:pt>
                <c:pt idx="4">
                  <c:v>-90</c:v>
                </c:pt>
                <c:pt idx="5">
                  <c:v>-75</c:v>
                </c:pt>
                <c:pt idx="6">
                  <c:v>-60</c:v>
                </c:pt>
                <c:pt idx="7">
                  <c:v>-45</c:v>
                </c:pt>
                <c:pt idx="8">
                  <c:v>-30</c:v>
                </c:pt>
                <c:pt idx="9">
                  <c:v>-15</c:v>
                </c:pt>
                <c:pt idx="10">
                  <c:v>0</c:v>
                </c:pt>
                <c:pt idx="11">
                  <c:v>15</c:v>
                </c:pt>
                <c:pt idx="12">
                  <c:v>30</c:v>
                </c:pt>
                <c:pt idx="13">
                  <c:v>45</c:v>
                </c:pt>
                <c:pt idx="14">
                  <c:v>60</c:v>
                </c:pt>
              </c:numCache>
            </c:numRef>
          </c:xVal>
          <c:yVal>
            <c:numRef>
              <c:f>H542R!$S$20:$S$34</c:f>
              <c:numCache>
                <c:formatCode>0.00E+00</c:formatCode>
                <c:ptCount val="15"/>
                <c:pt idx="0">
                  <c:v>-2.5822222222222225E-9</c:v>
                </c:pt>
                <c:pt idx="1">
                  <c:v>-2.1211111111111113E-9</c:v>
                </c:pt>
                <c:pt idx="2">
                  <c:v>-1.7088888888888889E-9</c:v>
                </c:pt>
                <c:pt idx="3">
                  <c:v>-1.3460000000000001E-9</c:v>
                </c:pt>
                <c:pt idx="4">
                  <c:v>-1.0677777777777777E-9</c:v>
                </c:pt>
                <c:pt idx="5">
                  <c:v>-8.1777777777777771E-10</c:v>
                </c:pt>
                <c:pt idx="6">
                  <c:v>-5.9944444444444441E-10</c:v>
                </c:pt>
                <c:pt idx="7">
                  <c:v>-4.2844444444444443E-10</c:v>
                </c:pt>
                <c:pt idx="8">
                  <c:v>-2.8000000000000002E-10</c:v>
                </c:pt>
                <c:pt idx="9">
                  <c:v>-1.4845555555555556E-10</c:v>
                </c:pt>
                <c:pt idx="10">
                  <c:v>-2.8860700000000001E-11</c:v>
                </c:pt>
                <c:pt idx="11">
                  <c:v>8.8500000000000005E-11</c:v>
                </c:pt>
                <c:pt idx="12">
                  <c:v>2.0977777777777774E-10</c:v>
                </c:pt>
                <c:pt idx="13">
                  <c:v>3.4533333333333333E-10</c:v>
                </c:pt>
                <c:pt idx="14">
                  <c:v>4.9855555555555552E-10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8CD-4D41-8441-4BEAA974BC6B}"/>
            </c:ext>
          </c:extLst>
        </c:ser>
        <c:ser>
          <c:idx val="2"/>
          <c:order val="2"/>
          <c:spPr>
            <a:ln w="2540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'WT hEAAT2'!$B$3:$B$17</c:f>
              <c:numCache>
                <c:formatCode>General</c:formatCode>
                <c:ptCount val="15"/>
                <c:pt idx="0">
                  <c:v>-150</c:v>
                </c:pt>
                <c:pt idx="1">
                  <c:v>-135</c:v>
                </c:pt>
                <c:pt idx="2">
                  <c:v>-120</c:v>
                </c:pt>
                <c:pt idx="3">
                  <c:v>-105</c:v>
                </c:pt>
                <c:pt idx="4">
                  <c:v>-90</c:v>
                </c:pt>
                <c:pt idx="5">
                  <c:v>-75</c:v>
                </c:pt>
                <c:pt idx="6">
                  <c:v>-60</c:v>
                </c:pt>
                <c:pt idx="7">
                  <c:v>-45</c:v>
                </c:pt>
                <c:pt idx="8">
                  <c:v>-30</c:v>
                </c:pt>
                <c:pt idx="9">
                  <c:v>-15</c:v>
                </c:pt>
                <c:pt idx="10">
                  <c:v>0</c:v>
                </c:pt>
                <c:pt idx="11">
                  <c:v>15</c:v>
                </c:pt>
                <c:pt idx="12">
                  <c:v>30</c:v>
                </c:pt>
                <c:pt idx="13">
                  <c:v>45</c:v>
                </c:pt>
                <c:pt idx="14">
                  <c:v>60</c:v>
                </c:pt>
              </c:numCache>
            </c:numRef>
          </c:xVal>
          <c:yVal>
            <c:numRef>
              <c:f>'WT hEAAT2'!$S$3:$S$17</c:f>
              <c:numCache>
                <c:formatCode>0.00E+00</c:formatCode>
                <c:ptCount val="15"/>
                <c:pt idx="0">
                  <c:v>-5.6840599999999997E-10</c:v>
                </c:pt>
                <c:pt idx="1">
                  <c:v>-4.3534600000000002E-10</c:v>
                </c:pt>
                <c:pt idx="2">
                  <c:v>-3.3373999999999998E-10</c:v>
                </c:pt>
                <c:pt idx="3">
                  <c:v>-2.5591499999999999E-10</c:v>
                </c:pt>
                <c:pt idx="4">
                  <c:v>-1.9491800000000002E-10</c:v>
                </c:pt>
                <c:pt idx="5">
                  <c:v>-1.457253E-10</c:v>
                </c:pt>
                <c:pt idx="6">
                  <c:v>-1.0725170000000002E-10</c:v>
                </c:pt>
                <c:pt idx="7">
                  <c:v>-7.5004100000000001E-11</c:v>
                </c:pt>
                <c:pt idx="8">
                  <c:v>-4.7890399999999987E-11</c:v>
                </c:pt>
                <c:pt idx="9">
                  <c:v>-2.4369399999999998E-11</c:v>
                </c:pt>
                <c:pt idx="10">
                  <c:v>-2.3679250000000003E-12</c:v>
                </c:pt>
                <c:pt idx="11">
                  <c:v>1.8598669999999997E-11</c:v>
                </c:pt>
                <c:pt idx="12">
                  <c:v>4.2478300000000006E-11</c:v>
                </c:pt>
                <c:pt idx="13">
                  <c:v>6.7572300000000002E-11</c:v>
                </c:pt>
                <c:pt idx="14">
                  <c:v>9.6629300000000016E-11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B7-462F-8EC3-FEE26433F730}"/>
            </c:ext>
          </c:extLst>
        </c:ser>
        <c:ser>
          <c:idx val="3"/>
          <c:order val="3"/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'WT hEAAT2'!$B$20:$B$34</c:f>
              <c:numCache>
                <c:formatCode>General</c:formatCode>
                <c:ptCount val="15"/>
                <c:pt idx="0">
                  <c:v>-150</c:v>
                </c:pt>
                <c:pt idx="1">
                  <c:v>-135</c:v>
                </c:pt>
                <c:pt idx="2">
                  <c:v>-120</c:v>
                </c:pt>
                <c:pt idx="3">
                  <c:v>-105</c:v>
                </c:pt>
                <c:pt idx="4">
                  <c:v>-90</c:v>
                </c:pt>
                <c:pt idx="5">
                  <c:v>-75</c:v>
                </c:pt>
                <c:pt idx="6">
                  <c:v>-60</c:v>
                </c:pt>
                <c:pt idx="7">
                  <c:v>-45</c:v>
                </c:pt>
                <c:pt idx="8">
                  <c:v>-30</c:v>
                </c:pt>
                <c:pt idx="9">
                  <c:v>-15</c:v>
                </c:pt>
                <c:pt idx="10">
                  <c:v>0</c:v>
                </c:pt>
                <c:pt idx="11">
                  <c:v>15</c:v>
                </c:pt>
                <c:pt idx="12">
                  <c:v>30</c:v>
                </c:pt>
                <c:pt idx="13">
                  <c:v>45</c:v>
                </c:pt>
                <c:pt idx="14">
                  <c:v>60</c:v>
                </c:pt>
              </c:numCache>
            </c:numRef>
          </c:xVal>
          <c:yVal>
            <c:numRef>
              <c:f>'WT hEAAT2'!$S$20:$S$35</c:f>
              <c:numCache>
                <c:formatCode>0.00E+00</c:formatCode>
                <c:ptCount val="16"/>
                <c:pt idx="0">
                  <c:v>-1.6254777777777779E-9</c:v>
                </c:pt>
                <c:pt idx="1">
                  <c:v>-1.3392855555555554E-9</c:v>
                </c:pt>
                <c:pt idx="2">
                  <c:v>-1.0987033333333332E-9</c:v>
                </c:pt>
                <c:pt idx="3">
                  <c:v>-8.7072555555555559E-10</c:v>
                </c:pt>
                <c:pt idx="4">
                  <c:v>-6.8535777777777777E-10</c:v>
                </c:pt>
                <c:pt idx="5">
                  <c:v>-5.210144444444444E-10</c:v>
                </c:pt>
                <c:pt idx="6">
                  <c:v>-3.8634555555555556E-10</c:v>
                </c:pt>
                <c:pt idx="7">
                  <c:v>-2.7451000000000002E-10</c:v>
                </c:pt>
                <c:pt idx="8">
                  <c:v>-1.8101777777777778E-10</c:v>
                </c:pt>
                <c:pt idx="9">
                  <c:v>-9.6778666666666673E-11</c:v>
                </c:pt>
                <c:pt idx="10">
                  <c:v>-2.0962855555555555E-11</c:v>
                </c:pt>
                <c:pt idx="11">
                  <c:v>5.3579311111111114E-11</c:v>
                </c:pt>
                <c:pt idx="12">
                  <c:v>1.2781688888888887E-10</c:v>
                </c:pt>
                <c:pt idx="13">
                  <c:v>2.1220711111111109E-10</c:v>
                </c:pt>
                <c:pt idx="14">
                  <c:v>3.0446666666666669E-10</c:v>
                </c:pt>
                <c:pt idx="15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B7-462F-8EC3-FEE26433F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827920"/>
        <c:axId val="464823328"/>
      </c:scatterChart>
      <c:valAx>
        <c:axId val="464827920"/>
        <c:scaling>
          <c:orientation val="minMax"/>
          <c:max val="65"/>
          <c:min val="-15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4823328"/>
        <c:crosses val="autoZero"/>
        <c:crossBetween val="midCat"/>
      </c:valAx>
      <c:valAx>
        <c:axId val="46482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4827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2270778652668407E-2"/>
          <c:y val="6.2639821029082776E-2"/>
          <c:w val="0.90339588801399828"/>
          <c:h val="0.9015659955257270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H542R!$B$38:$B$52</c:f>
              <c:numCache>
                <c:formatCode>General</c:formatCode>
                <c:ptCount val="15"/>
                <c:pt idx="0">
                  <c:v>-150</c:v>
                </c:pt>
                <c:pt idx="1">
                  <c:v>-135</c:v>
                </c:pt>
                <c:pt idx="2">
                  <c:v>-120</c:v>
                </c:pt>
                <c:pt idx="3">
                  <c:v>-105</c:v>
                </c:pt>
                <c:pt idx="4">
                  <c:v>-90</c:v>
                </c:pt>
                <c:pt idx="5">
                  <c:v>-75</c:v>
                </c:pt>
                <c:pt idx="6">
                  <c:v>-60</c:v>
                </c:pt>
                <c:pt idx="7">
                  <c:v>-45</c:v>
                </c:pt>
                <c:pt idx="8">
                  <c:v>-30</c:v>
                </c:pt>
                <c:pt idx="9">
                  <c:v>-15</c:v>
                </c:pt>
                <c:pt idx="10">
                  <c:v>0</c:v>
                </c:pt>
                <c:pt idx="11">
                  <c:v>15</c:v>
                </c:pt>
                <c:pt idx="12">
                  <c:v>30</c:v>
                </c:pt>
                <c:pt idx="13">
                  <c:v>45</c:v>
                </c:pt>
                <c:pt idx="14">
                  <c:v>60</c:v>
                </c:pt>
              </c:numCache>
            </c:numRef>
          </c:xVal>
          <c:yVal>
            <c:numRef>
              <c:f>H542R!$S$38:$S$52</c:f>
              <c:numCache>
                <c:formatCode>0.00</c:formatCode>
                <c:ptCount val="15"/>
                <c:pt idx="0">
                  <c:v>-18.341423247104263</c:v>
                </c:pt>
                <c:pt idx="1">
                  <c:v>-14.209245623910604</c:v>
                </c:pt>
                <c:pt idx="2">
                  <c:v>-10.906689522340365</c:v>
                </c:pt>
                <c:pt idx="3">
                  <c:v>-8.361388067503075</c:v>
                </c:pt>
                <c:pt idx="4">
                  <c:v>-6.327620823043036</c:v>
                </c:pt>
                <c:pt idx="5">
                  <c:v>-4.8249084847184829</c:v>
                </c:pt>
                <c:pt idx="6">
                  <c:v>-3.4974794765342994</c:v>
                </c:pt>
                <c:pt idx="7">
                  <c:v>-2.4892951453022683</c:v>
                </c:pt>
                <c:pt idx="8">
                  <c:v>-1.5953880993391665</c:v>
                </c:pt>
                <c:pt idx="9">
                  <c:v>-0.80335579220504127</c:v>
                </c:pt>
                <c:pt idx="10">
                  <c:v>-8.0242389077395865E-2</c:v>
                </c:pt>
                <c:pt idx="11">
                  <c:v>0.68893278361877963</c:v>
                </c:pt>
                <c:pt idx="12">
                  <c:v>1.479218081282796</c:v>
                </c:pt>
                <c:pt idx="13">
                  <c:v>2.3656970137073103</c:v>
                </c:pt>
                <c:pt idx="14">
                  <c:v>3.315761705931775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08-4501-9A5B-E763AE734A2A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H542R!$B$55:$B$69</c:f>
              <c:numCache>
                <c:formatCode>General</c:formatCode>
                <c:ptCount val="15"/>
                <c:pt idx="0">
                  <c:v>-150</c:v>
                </c:pt>
                <c:pt idx="1">
                  <c:v>-135</c:v>
                </c:pt>
                <c:pt idx="2">
                  <c:v>-120</c:v>
                </c:pt>
                <c:pt idx="3">
                  <c:v>-105</c:v>
                </c:pt>
                <c:pt idx="4">
                  <c:v>-90</c:v>
                </c:pt>
                <c:pt idx="5">
                  <c:v>-75</c:v>
                </c:pt>
                <c:pt idx="6">
                  <c:v>-60</c:v>
                </c:pt>
                <c:pt idx="7">
                  <c:v>-45</c:v>
                </c:pt>
                <c:pt idx="8">
                  <c:v>-30</c:v>
                </c:pt>
                <c:pt idx="9">
                  <c:v>-15</c:v>
                </c:pt>
                <c:pt idx="10">
                  <c:v>0</c:v>
                </c:pt>
                <c:pt idx="11">
                  <c:v>15</c:v>
                </c:pt>
                <c:pt idx="12">
                  <c:v>30</c:v>
                </c:pt>
                <c:pt idx="13">
                  <c:v>45</c:v>
                </c:pt>
                <c:pt idx="14">
                  <c:v>60</c:v>
                </c:pt>
              </c:numCache>
            </c:numRef>
          </c:xVal>
          <c:yVal>
            <c:numRef>
              <c:f>H542R!$S$55:$S$69</c:f>
              <c:numCache>
                <c:formatCode>0.00</c:formatCode>
                <c:ptCount val="15"/>
                <c:pt idx="0">
                  <c:v>-66.894091521727375</c:v>
                </c:pt>
                <c:pt idx="1">
                  <c:v>-54.871127161375426</c:v>
                </c:pt>
                <c:pt idx="2">
                  <c:v>-43.973211345749682</c:v>
                </c:pt>
                <c:pt idx="3">
                  <c:v>-34.618222391755481</c:v>
                </c:pt>
                <c:pt idx="4">
                  <c:v>-27.32510232234058</c:v>
                </c:pt>
                <c:pt idx="5">
                  <c:v>-20.852312625031882</c:v>
                </c:pt>
                <c:pt idx="6">
                  <c:v>-15.289819794174299</c:v>
                </c:pt>
                <c:pt idx="7">
                  <c:v>-10.883742949725002</c:v>
                </c:pt>
                <c:pt idx="8">
                  <c:v>-7.1007721169116325</c:v>
                </c:pt>
                <c:pt idx="9">
                  <c:v>-3.7628560539971025</c:v>
                </c:pt>
                <c:pt idx="10">
                  <c:v>-0.75200332640403045</c:v>
                </c:pt>
                <c:pt idx="11">
                  <c:v>2.1962042902640579</c:v>
                </c:pt>
                <c:pt idx="12">
                  <c:v>5.2273948486758224</c:v>
                </c:pt>
                <c:pt idx="13">
                  <c:v>8.5722322218708467</c:v>
                </c:pt>
                <c:pt idx="14">
                  <c:v>12.402155576230987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D08-4501-9A5B-E763AE734A2A}"/>
            </c:ext>
          </c:extLst>
        </c:ser>
        <c:ser>
          <c:idx val="2"/>
          <c:order val="2"/>
          <c:spPr>
            <a:ln w="2540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'WT hEAAT2'!$B$38:$B$52</c:f>
              <c:numCache>
                <c:formatCode>General</c:formatCode>
                <c:ptCount val="15"/>
                <c:pt idx="0">
                  <c:v>-150</c:v>
                </c:pt>
                <c:pt idx="1">
                  <c:v>-135</c:v>
                </c:pt>
                <c:pt idx="2">
                  <c:v>-120</c:v>
                </c:pt>
                <c:pt idx="3">
                  <c:v>-105</c:v>
                </c:pt>
                <c:pt idx="4">
                  <c:v>-90</c:v>
                </c:pt>
                <c:pt idx="5">
                  <c:v>-75</c:v>
                </c:pt>
                <c:pt idx="6">
                  <c:v>-60</c:v>
                </c:pt>
                <c:pt idx="7">
                  <c:v>-45</c:v>
                </c:pt>
                <c:pt idx="8">
                  <c:v>-30</c:v>
                </c:pt>
                <c:pt idx="9">
                  <c:v>-15</c:v>
                </c:pt>
                <c:pt idx="10">
                  <c:v>0</c:v>
                </c:pt>
                <c:pt idx="11">
                  <c:v>15</c:v>
                </c:pt>
                <c:pt idx="12">
                  <c:v>30</c:v>
                </c:pt>
                <c:pt idx="13">
                  <c:v>45</c:v>
                </c:pt>
                <c:pt idx="14">
                  <c:v>60</c:v>
                </c:pt>
              </c:numCache>
            </c:numRef>
          </c:xVal>
          <c:yVal>
            <c:numRef>
              <c:f>'WT hEAAT2'!$S$38:$S$52</c:f>
              <c:numCache>
                <c:formatCode>0.00</c:formatCode>
                <c:ptCount val="15"/>
                <c:pt idx="0">
                  <c:v>-21.41506037539974</c:v>
                </c:pt>
                <c:pt idx="1">
                  <c:v>-16.364033736428532</c:v>
                </c:pt>
                <c:pt idx="2">
                  <c:v>-12.555933343445762</c:v>
                </c:pt>
                <c:pt idx="3">
                  <c:v>-9.6387640071537231</c:v>
                </c:pt>
                <c:pt idx="4">
                  <c:v>-7.3602814028902497</c:v>
                </c:pt>
                <c:pt idx="5">
                  <c:v>-5.5051301330144646</c:v>
                </c:pt>
                <c:pt idx="6">
                  <c:v>-4.0700527903522765</c:v>
                </c:pt>
                <c:pt idx="7">
                  <c:v>-2.8521258753454051</c:v>
                </c:pt>
                <c:pt idx="8">
                  <c:v>-1.8265023929613258</c:v>
                </c:pt>
                <c:pt idx="9">
                  <c:v>-0.93323124478865915</c:v>
                </c:pt>
                <c:pt idx="10">
                  <c:v>-9.5875893166369131E-2</c:v>
                </c:pt>
                <c:pt idx="11">
                  <c:v>0.70463418681682766</c:v>
                </c:pt>
                <c:pt idx="12">
                  <c:v>1.6211575394898989</c:v>
                </c:pt>
                <c:pt idx="13">
                  <c:v>2.5857574928698068</c:v>
                </c:pt>
                <c:pt idx="14">
                  <c:v>3.689914807683059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D08-4501-9A5B-E763AE734A2A}"/>
            </c:ext>
          </c:extLst>
        </c:ser>
        <c:ser>
          <c:idx val="3"/>
          <c:order val="3"/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'WT hEAAT2'!$B$55:$B$69</c:f>
              <c:numCache>
                <c:formatCode>General</c:formatCode>
                <c:ptCount val="15"/>
                <c:pt idx="0">
                  <c:v>-150</c:v>
                </c:pt>
                <c:pt idx="1">
                  <c:v>-135</c:v>
                </c:pt>
                <c:pt idx="2">
                  <c:v>-120</c:v>
                </c:pt>
                <c:pt idx="3">
                  <c:v>-105</c:v>
                </c:pt>
                <c:pt idx="4">
                  <c:v>-90</c:v>
                </c:pt>
                <c:pt idx="5">
                  <c:v>-75</c:v>
                </c:pt>
                <c:pt idx="6">
                  <c:v>-60</c:v>
                </c:pt>
                <c:pt idx="7">
                  <c:v>-45</c:v>
                </c:pt>
                <c:pt idx="8">
                  <c:v>-30</c:v>
                </c:pt>
                <c:pt idx="9">
                  <c:v>-15</c:v>
                </c:pt>
                <c:pt idx="10">
                  <c:v>0</c:v>
                </c:pt>
                <c:pt idx="11">
                  <c:v>15</c:v>
                </c:pt>
                <c:pt idx="12">
                  <c:v>30</c:v>
                </c:pt>
                <c:pt idx="13">
                  <c:v>45</c:v>
                </c:pt>
                <c:pt idx="14">
                  <c:v>60</c:v>
                </c:pt>
              </c:numCache>
            </c:numRef>
          </c:xVal>
          <c:yVal>
            <c:numRef>
              <c:f>'WT hEAAT2'!$S$55:$S$69</c:f>
              <c:numCache>
                <c:formatCode>0.00</c:formatCode>
                <c:ptCount val="15"/>
                <c:pt idx="0">
                  <c:v>-62.102209429331566</c:v>
                </c:pt>
                <c:pt idx="1">
                  <c:v>-51.055141715128556</c:v>
                </c:pt>
                <c:pt idx="2">
                  <c:v>-41.735096335169111</c:v>
                </c:pt>
                <c:pt idx="3">
                  <c:v>-33.026775234231415</c:v>
                </c:pt>
                <c:pt idx="4">
                  <c:v>-25.904252563052619</c:v>
                </c:pt>
                <c:pt idx="5">
                  <c:v>-19.684049229033988</c:v>
                </c:pt>
                <c:pt idx="6">
                  <c:v>-14.574124744278622</c:v>
                </c:pt>
                <c:pt idx="7">
                  <c:v>-10.349103588633513</c:v>
                </c:pt>
                <c:pt idx="8">
                  <c:v>-6.8094895463510294</c:v>
                </c:pt>
                <c:pt idx="9">
                  <c:v>-3.6435306475189821</c:v>
                </c:pt>
                <c:pt idx="10">
                  <c:v>-0.78898284644757632</c:v>
                </c:pt>
                <c:pt idx="11">
                  <c:v>2.0153269020704925</c:v>
                </c:pt>
                <c:pt idx="12">
                  <c:v>4.8177091496926643</c:v>
                </c:pt>
                <c:pt idx="13">
                  <c:v>7.9858009748751577</c:v>
                </c:pt>
                <c:pt idx="14">
                  <c:v>11.482922603062924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D08-4501-9A5B-E763AE734A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7104992"/>
        <c:axId val="647101712"/>
      </c:scatterChart>
      <c:valAx>
        <c:axId val="647104992"/>
        <c:scaling>
          <c:orientation val="minMax"/>
          <c:max val="65"/>
          <c:min val="-15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47101712"/>
        <c:crosses val="autoZero"/>
        <c:crossBetween val="midCat"/>
      </c:valAx>
      <c:valAx>
        <c:axId val="64710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47104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I546T!$B$20:$B$34</c:f>
              <c:numCache>
                <c:formatCode>General</c:formatCode>
                <c:ptCount val="15"/>
                <c:pt idx="0">
                  <c:v>-150</c:v>
                </c:pt>
                <c:pt idx="1">
                  <c:v>-135</c:v>
                </c:pt>
                <c:pt idx="2">
                  <c:v>-120</c:v>
                </c:pt>
                <c:pt idx="3">
                  <c:v>-105</c:v>
                </c:pt>
                <c:pt idx="4">
                  <c:v>-90</c:v>
                </c:pt>
                <c:pt idx="5">
                  <c:v>-75</c:v>
                </c:pt>
                <c:pt idx="6">
                  <c:v>-60</c:v>
                </c:pt>
                <c:pt idx="7">
                  <c:v>-45</c:v>
                </c:pt>
                <c:pt idx="8">
                  <c:v>-30</c:v>
                </c:pt>
                <c:pt idx="9">
                  <c:v>-15</c:v>
                </c:pt>
                <c:pt idx="10">
                  <c:v>0</c:v>
                </c:pt>
                <c:pt idx="11">
                  <c:v>15</c:v>
                </c:pt>
                <c:pt idx="12">
                  <c:v>30</c:v>
                </c:pt>
                <c:pt idx="13">
                  <c:v>45</c:v>
                </c:pt>
                <c:pt idx="14">
                  <c:v>60</c:v>
                </c:pt>
              </c:numCache>
            </c:numRef>
          </c:xVal>
          <c:yVal>
            <c:numRef>
              <c:f>I546T!$V$20:$V$34</c:f>
              <c:numCache>
                <c:formatCode>General</c:formatCode>
                <c:ptCount val="15"/>
                <c:pt idx="0">
                  <c:v>-2.5511540000000003E-9</c:v>
                </c:pt>
                <c:pt idx="1">
                  <c:v>-2.0867390000000007E-9</c:v>
                </c:pt>
                <c:pt idx="2">
                  <c:v>-1.6961710000000001E-9</c:v>
                </c:pt>
                <c:pt idx="3">
                  <c:v>-1.3657779999999998E-9</c:v>
                </c:pt>
                <c:pt idx="4">
                  <c:v>-1.0753800000000001E-9</c:v>
                </c:pt>
                <c:pt idx="5">
                  <c:v>-8.2640399999999999E-10</c:v>
                </c:pt>
                <c:pt idx="6">
                  <c:v>-6.2143600000000004E-10</c:v>
                </c:pt>
                <c:pt idx="7">
                  <c:v>-4.4360799999999996E-10</c:v>
                </c:pt>
                <c:pt idx="8">
                  <c:v>-2.8779009999999998E-10</c:v>
                </c:pt>
                <c:pt idx="9">
                  <c:v>-1.477241E-10</c:v>
                </c:pt>
                <c:pt idx="10">
                  <c:v>-1.2825540000000002E-11</c:v>
                </c:pt>
                <c:pt idx="11">
                  <c:v>1.2437900000000001E-10</c:v>
                </c:pt>
                <c:pt idx="12">
                  <c:v>2.7077469999999999E-10</c:v>
                </c:pt>
                <c:pt idx="13">
                  <c:v>4.3307100000000004E-10</c:v>
                </c:pt>
                <c:pt idx="14">
                  <c:v>6.14006E-10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87-4247-8588-5090F51F0381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I546T!$B$3:$B$17</c:f>
              <c:numCache>
                <c:formatCode>General</c:formatCode>
                <c:ptCount val="15"/>
                <c:pt idx="0">
                  <c:v>-150</c:v>
                </c:pt>
                <c:pt idx="1">
                  <c:v>-135</c:v>
                </c:pt>
                <c:pt idx="2">
                  <c:v>-120</c:v>
                </c:pt>
                <c:pt idx="3">
                  <c:v>-105</c:v>
                </c:pt>
                <c:pt idx="4">
                  <c:v>-90</c:v>
                </c:pt>
                <c:pt idx="5">
                  <c:v>-75</c:v>
                </c:pt>
                <c:pt idx="6">
                  <c:v>-60</c:v>
                </c:pt>
                <c:pt idx="7">
                  <c:v>-45</c:v>
                </c:pt>
                <c:pt idx="8">
                  <c:v>-30</c:v>
                </c:pt>
                <c:pt idx="9">
                  <c:v>-15</c:v>
                </c:pt>
                <c:pt idx="10">
                  <c:v>0</c:v>
                </c:pt>
                <c:pt idx="11">
                  <c:v>15</c:v>
                </c:pt>
                <c:pt idx="12">
                  <c:v>30</c:v>
                </c:pt>
                <c:pt idx="13">
                  <c:v>45</c:v>
                </c:pt>
                <c:pt idx="14">
                  <c:v>60</c:v>
                </c:pt>
              </c:numCache>
            </c:numRef>
          </c:xVal>
          <c:yVal>
            <c:numRef>
              <c:f>I546T!$V$3:$V$17</c:f>
              <c:numCache>
                <c:formatCode>General</c:formatCode>
                <c:ptCount val="15"/>
                <c:pt idx="0">
                  <c:v>-8.9073454545454543E-10</c:v>
                </c:pt>
                <c:pt idx="1">
                  <c:v>-6.9097090909090913E-10</c:v>
                </c:pt>
                <c:pt idx="2">
                  <c:v>-5.3946454545454557E-10</c:v>
                </c:pt>
                <c:pt idx="3">
                  <c:v>-4.1971545454545453E-10</c:v>
                </c:pt>
                <c:pt idx="4">
                  <c:v>-3.2219281818181819E-10</c:v>
                </c:pt>
                <c:pt idx="5">
                  <c:v>-2.4072418181818179E-10</c:v>
                </c:pt>
                <c:pt idx="6">
                  <c:v>-1.7836309090909094E-10</c:v>
                </c:pt>
                <c:pt idx="7">
                  <c:v>-1.2537045454545457E-10</c:v>
                </c:pt>
                <c:pt idx="8">
                  <c:v>-7.8297909090909093E-11</c:v>
                </c:pt>
                <c:pt idx="9">
                  <c:v>-3.6630999999999996E-11</c:v>
                </c:pt>
                <c:pt idx="10">
                  <c:v>3.544575454545454E-12</c:v>
                </c:pt>
                <c:pt idx="11">
                  <c:v>4.3632545454545451E-11</c:v>
                </c:pt>
                <c:pt idx="12">
                  <c:v>8.5966818181818189E-11</c:v>
                </c:pt>
                <c:pt idx="13">
                  <c:v>1.339626363636364E-10</c:v>
                </c:pt>
                <c:pt idx="14">
                  <c:v>1.8813172727272729E-10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487-4247-8588-5090F51F0381}"/>
            </c:ext>
          </c:extLst>
        </c:ser>
        <c:ser>
          <c:idx val="2"/>
          <c:order val="2"/>
          <c:spPr>
            <a:ln w="2540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'WT hEAAT2'!$B$3:$B$17</c:f>
              <c:numCache>
                <c:formatCode>General</c:formatCode>
                <c:ptCount val="15"/>
                <c:pt idx="0">
                  <c:v>-150</c:v>
                </c:pt>
                <c:pt idx="1">
                  <c:v>-135</c:v>
                </c:pt>
                <c:pt idx="2">
                  <c:v>-120</c:v>
                </c:pt>
                <c:pt idx="3">
                  <c:v>-105</c:v>
                </c:pt>
                <c:pt idx="4">
                  <c:v>-90</c:v>
                </c:pt>
                <c:pt idx="5">
                  <c:v>-75</c:v>
                </c:pt>
                <c:pt idx="6">
                  <c:v>-60</c:v>
                </c:pt>
                <c:pt idx="7">
                  <c:v>-45</c:v>
                </c:pt>
                <c:pt idx="8">
                  <c:v>-30</c:v>
                </c:pt>
                <c:pt idx="9">
                  <c:v>-15</c:v>
                </c:pt>
                <c:pt idx="10">
                  <c:v>0</c:v>
                </c:pt>
                <c:pt idx="11">
                  <c:v>15</c:v>
                </c:pt>
                <c:pt idx="12">
                  <c:v>30</c:v>
                </c:pt>
                <c:pt idx="13">
                  <c:v>45</c:v>
                </c:pt>
                <c:pt idx="14">
                  <c:v>60</c:v>
                </c:pt>
              </c:numCache>
            </c:numRef>
          </c:xVal>
          <c:yVal>
            <c:numRef>
              <c:f>'WT hEAAT2'!$S$3:$S$17</c:f>
              <c:numCache>
                <c:formatCode>0.00E+00</c:formatCode>
                <c:ptCount val="15"/>
                <c:pt idx="0">
                  <c:v>-5.6840599999999997E-10</c:v>
                </c:pt>
                <c:pt idx="1">
                  <c:v>-4.3534600000000002E-10</c:v>
                </c:pt>
                <c:pt idx="2">
                  <c:v>-3.3373999999999998E-10</c:v>
                </c:pt>
                <c:pt idx="3">
                  <c:v>-2.5591499999999999E-10</c:v>
                </c:pt>
                <c:pt idx="4">
                  <c:v>-1.9491800000000002E-10</c:v>
                </c:pt>
                <c:pt idx="5">
                  <c:v>-1.457253E-10</c:v>
                </c:pt>
                <c:pt idx="6">
                  <c:v>-1.0725170000000002E-10</c:v>
                </c:pt>
                <c:pt idx="7">
                  <c:v>-7.5004100000000001E-11</c:v>
                </c:pt>
                <c:pt idx="8">
                  <c:v>-4.7890399999999987E-11</c:v>
                </c:pt>
                <c:pt idx="9">
                  <c:v>-2.4369399999999998E-11</c:v>
                </c:pt>
                <c:pt idx="10">
                  <c:v>-2.3679250000000003E-12</c:v>
                </c:pt>
                <c:pt idx="11">
                  <c:v>1.8598669999999997E-11</c:v>
                </c:pt>
                <c:pt idx="12">
                  <c:v>4.2478300000000006E-11</c:v>
                </c:pt>
                <c:pt idx="13">
                  <c:v>6.7572300000000002E-11</c:v>
                </c:pt>
                <c:pt idx="14">
                  <c:v>9.6629300000000016E-11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6A-40E4-B85B-AFF122B528DD}"/>
            </c:ext>
          </c:extLst>
        </c:ser>
        <c:ser>
          <c:idx val="3"/>
          <c:order val="3"/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'WT hEAAT2'!$B$20:$B$34</c:f>
              <c:numCache>
                <c:formatCode>General</c:formatCode>
                <c:ptCount val="15"/>
                <c:pt idx="0">
                  <c:v>-150</c:v>
                </c:pt>
                <c:pt idx="1">
                  <c:v>-135</c:v>
                </c:pt>
                <c:pt idx="2">
                  <c:v>-120</c:v>
                </c:pt>
                <c:pt idx="3">
                  <c:v>-105</c:v>
                </c:pt>
                <c:pt idx="4">
                  <c:v>-90</c:v>
                </c:pt>
                <c:pt idx="5">
                  <c:v>-75</c:v>
                </c:pt>
                <c:pt idx="6">
                  <c:v>-60</c:v>
                </c:pt>
                <c:pt idx="7">
                  <c:v>-45</c:v>
                </c:pt>
                <c:pt idx="8">
                  <c:v>-30</c:v>
                </c:pt>
                <c:pt idx="9">
                  <c:v>-15</c:v>
                </c:pt>
                <c:pt idx="10">
                  <c:v>0</c:v>
                </c:pt>
                <c:pt idx="11">
                  <c:v>15</c:v>
                </c:pt>
                <c:pt idx="12">
                  <c:v>30</c:v>
                </c:pt>
                <c:pt idx="13">
                  <c:v>45</c:v>
                </c:pt>
                <c:pt idx="14">
                  <c:v>60</c:v>
                </c:pt>
              </c:numCache>
            </c:numRef>
          </c:xVal>
          <c:yVal>
            <c:numRef>
              <c:f>'WT hEAAT2'!$S$20:$S$35</c:f>
              <c:numCache>
                <c:formatCode>0.00E+00</c:formatCode>
                <c:ptCount val="16"/>
                <c:pt idx="0">
                  <c:v>-1.6254777777777779E-9</c:v>
                </c:pt>
                <c:pt idx="1">
                  <c:v>-1.3392855555555554E-9</c:v>
                </c:pt>
                <c:pt idx="2">
                  <c:v>-1.0987033333333332E-9</c:v>
                </c:pt>
                <c:pt idx="3">
                  <c:v>-8.7072555555555559E-10</c:v>
                </c:pt>
                <c:pt idx="4">
                  <c:v>-6.8535777777777777E-10</c:v>
                </c:pt>
                <c:pt idx="5">
                  <c:v>-5.210144444444444E-10</c:v>
                </c:pt>
                <c:pt idx="6">
                  <c:v>-3.8634555555555556E-10</c:v>
                </c:pt>
                <c:pt idx="7">
                  <c:v>-2.7451000000000002E-10</c:v>
                </c:pt>
                <c:pt idx="8">
                  <c:v>-1.8101777777777778E-10</c:v>
                </c:pt>
                <c:pt idx="9">
                  <c:v>-9.6778666666666673E-11</c:v>
                </c:pt>
                <c:pt idx="10">
                  <c:v>-2.0962855555555555E-11</c:v>
                </c:pt>
                <c:pt idx="11">
                  <c:v>5.3579311111111114E-11</c:v>
                </c:pt>
                <c:pt idx="12">
                  <c:v>1.2781688888888887E-10</c:v>
                </c:pt>
                <c:pt idx="13">
                  <c:v>2.1220711111111109E-10</c:v>
                </c:pt>
                <c:pt idx="14">
                  <c:v>3.0446666666666669E-10</c:v>
                </c:pt>
                <c:pt idx="15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86A-40E4-B85B-AFF122B528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154448"/>
        <c:axId val="459156416"/>
      </c:scatterChart>
      <c:valAx>
        <c:axId val="459154448"/>
        <c:scaling>
          <c:orientation val="minMax"/>
          <c:max val="75"/>
          <c:min val="-15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9156416"/>
        <c:crosses val="autoZero"/>
        <c:crossBetween val="midCat"/>
        <c:majorUnit val="25"/>
      </c:valAx>
      <c:valAx>
        <c:axId val="45915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9154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I546T!$B$20:$B$34</c:f>
              <c:numCache>
                <c:formatCode>General</c:formatCode>
                <c:ptCount val="15"/>
                <c:pt idx="0">
                  <c:v>-150</c:v>
                </c:pt>
                <c:pt idx="1">
                  <c:v>-135</c:v>
                </c:pt>
                <c:pt idx="2">
                  <c:v>-120</c:v>
                </c:pt>
                <c:pt idx="3">
                  <c:v>-105</c:v>
                </c:pt>
                <c:pt idx="4">
                  <c:v>-90</c:v>
                </c:pt>
                <c:pt idx="5">
                  <c:v>-75</c:v>
                </c:pt>
                <c:pt idx="6">
                  <c:v>-60</c:v>
                </c:pt>
                <c:pt idx="7">
                  <c:v>-45</c:v>
                </c:pt>
                <c:pt idx="8">
                  <c:v>-30</c:v>
                </c:pt>
                <c:pt idx="9">
                  <c:v>-15</c:v>
                </c:pt>
                <c:pt idx="10">
                  <c:v>0</c:v>
                </c:pt>
                <c:pt idx="11">
                  <c:v>15</c:v>
                </c:pt>
                <c:pt idx="12">
                  <c:v>30</c:v>
                </c:pt>
                <c:pt idx="13">
                  <c:v>45</c:v>
                </c:pt>
                <c:pt idx="14">
                  <c:v>60</c:v>
                </c:pt>
              </c:numCache>
            </c:numRef>
          </c:xVal>
          <c:yVal>
            <c:numRef>
              <c:f>I546T!$V$55:$V$69</c:f>
              <c:numCache>
                <c:formatCode>0.00</c:formatCode>
                <c:ptCount val="15"/>
                <c:pt idx="0">
                  <c:v>-61.835480722755825</c:v>
                </c:pt>
                <c:pt idx="1">
                  <c:v>-50.412516059337392</c:v>
                </c:pt>
                <c:pt idx="2">
                  <c:v>-40.865493847409894</c:v>
                </c:pt>
                <c:pt idx="3">
                  <c:v>-32.813636439619614</c:v>
                </c:pt>
                <c:pt idx="4">
                  <c:v>-25.788277065229703</c:v>
                </c:pt>
                <c:pt idx="5">
                  <c:v>-19.765242422815213</c:v>
                </c:pt>
                <c:pt idx="6">
                  <c:v>-14.880585244930185</c:v>
                </c:pt>
                <c:pt idx="7">
                  <c:v>-10.640362367796696</c:v>
                </c:pt>
                <c:pt idx="8">
                  <c:v>-6.9129551786366834</c:v>
                </c:pt>
                <c:pt idx="9">
                  <c:v>-3.5843845082304204</c:v>
                </c:pt>
                <c:pt idx="10">
                  <c:v>-0.35961002109013879</c:v>
                </c:pt>
                <c:pt idx="11">
                  <c:v>2.9155424888006749</c:v>
                </c:pt>
                <c:pt idx="12">
                  <c:v>6.411776764204741</c:v>
                </c:pt>
                <c:pt idx="13">
                  <c:v>10.305682406160566</c:v>
                </c:pt>
                <c:pt idx="14">
                  <c:v>14.622202535636063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6D-411E-BAA1-D0FB43CE1070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I546T!$B$3:$B$17</c:f>
              <c:numCache>
                <c:formatCode>General</c:formatCode>
                <c:ptCount val="15"/>
                <c:pt idx="0">
                  <c:v>-150</c:v>
                </c:pt>
                <c:pt idx="1">
                  <c:v>-135</c:v>
                </c:pt>
                <c:pt idx="2">
                  <c:v>-120</c:v>
                </c:pt>
                <c:pt idx="3">
                  <c:v>-105</c:v>
                </c:pt>
                <c:pt idx="4">
                  <c:v>-90</c:v>
                </c:pt>
                <c:pt idx="5">
                  <c:v>-75</c:v>
                </c:pt>
                <c:pt idx="6">
                  <c:v>-60</c:v>
                </c:pt>
                <c:pt idx="7">
                  <c:v>-45</c:v>
                </c:pt>
                <c:pt idx="8">
                  <c:v>-30</c:v>
                </c:pt>
                <c:pt idx="9">
                  <c:v>-15</c:v>
                </c:pt>
                <c:pt idx="10">
                  <c:v>0</c:v>
                </c:pt>
                <c:pt idx="11">
                  <c:v>15</c:v>
                </c:pt>
                <c:pt idx="12">
                  <c:v>30</c:v>
                </c:pt>
                <c:pt idx="13">
                  <c:v>45</c:v>
                </c:pt>
                <c:pt idx="14">
                  <c:v>60</c:v>
                </c:pt>
              </c:numCache>
            </c:numRef>
          </c:xVal>
          <c:yVal>
            <c:numRef>
              <c:f>I546T!$V$38:$V$52</c:f>
              <c:numCache>
                <c:formatCode>0.00</c:formatCode>
                <c:ptCount val="15"/>
                <c:pt idx="0">
                  <c:v>-22.734564994101696</c:v>
                </c:pt>
                <c:pt idx="1">
                  <c:v>-17.766422768847359</c:v>
                </c:pt>
                <c:pt idx="2">
                  <c:v>-13.860868463309858</c:v>
                </c:pt>
                <c:pt idx="3">
                  <c:v>-10.817262010538821</c:v>
                </c:pt>
                <c:pt idx="4">
                  <c:v>-8.3404236655350878</c:v>
                </c:pt>
                <c:pt idx="5">
                  <c:v>-6.2678131287400252</c:v>
                </c:pt>
                <c:pt idx="6">
                  <c:v>-4.674832007312772</c:v>
                </c:pt>
                <c:pt idx="7">
                  <c:v>-3.3179598256715397</c:v>
                </c:pt>
                <c:pt idx="8">
                  <c:v>-2.0982189767146653</c:v>
                </c:pt>
                <c:pt idx="9">
                  <c:v>-1.0088465757347325</c:v>
                </c:pt>
                <c:pt idx="10">
                  <c:v>4.3121459288351233E-2</c:v>
                </c:pt>
                <c:pt idx="11">
                  <c:v>1.1097871406442763</c:v>
                </c:pt>
                <c:pt idx="12">
                  <c:v>2.2530831009529497</c:v>
                </c:pt>
                <c:pt idx="13">
                  <c:v>3.5516322802138642</c:v>
                </c:pt>
                <c:pt idx="14">
                  <c:v>4.9762226445405142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6D-411E-BAA1-D0FB43CE1070}"/>
            </c:ext>
          </c:extLst>
        </c:ser>
        <c:ser>
          <c:idx val="2"/>
          <c:order val="2"/>
          <c:spPr>
            <a:ln w="2540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'WT hEAAT2'!$B$38:$B$52</c:f>
              <c:numCache>
                <c:formatCode>General</c:formatCode>
                <c:ptCount val="15"/>
                <c:pt idx="0">
                  <c:v>-150</c:v>
                </c:pt>
                <c:pt idx="1">
                  <c:v>-135</c:v>
                </c:pt>
                <c:pt idx="2">
                  <c:v>-120</c:v>
                </c:pt>
                <c:pt idx="3">
                  <c:v>-105</c:v>
                </c:pt>
                <c:pt idx="4">
                  <c:v>-90</c:v>
                </c:pt>
                <c:pt idx="5">
                  <c:v>-75</c:v>
                </c:pt>
                <c:pt idx="6">
                  <c:v>-60</c:v>
                </c:pt>
                <c:pt idx="7">
                  <c:v>-45</c:v>
                </c:pt>
                <c:pt idx="8">
                  <c:v>-30</c:v>
                </c:pt>
                <c:pt idx="9">
                  <c:v>-15</c:v>
                </c:pt>
                <c:pt idx="10">
                  <c:v>0</c:v>
                </c:pt>
                <c:pt idx="11">
                  <c:v>15</c:v>
                </c:pt>
                <c:pt idx="12">
                  <c:v>30</c:v>
                </c:pt>
                <c:pt idx="13">
                  <c:v>45</c:v>
                </c:pt>
                <c:pt idx="14">
                  <c:v>60</c:v>
                </c:pt>
              </c:numCache>
            </c:numRef>
          </c:xVal>
          <c:yVal>
            <c:numRef>
              <c:f>'WT hEAAT2'!$S$38:$S$52</c:f>
              <c:numCache>
                <c:formatCode>0.00</c:formatCode>
                <c:ptCount val="15"/>
                <c:pt idx="0">
                  <c:v>-21.41506037539974</c:v>
                </c:pt>
                <c:pt idx="1">
                  <c:v>-16.364033736428532</c:v>
                </c:pt>
                <c:pt idx="2">
                  <c:v>-12.555933343445762</c:v>
                </c:pt>
                <c:pt idx="3">
                  <c:v>-9.6387640071537231</c:v>
                </c:pt>
                <c:pt idx="4">
                  <c:v>-7.3602814028902497</c:v>
                </c:pt>
                <c:pt idx="5">
                  <c:v>-5.5051301330144646</c:v>
                </c:pt>
                <c:pt idx="6">
                  <c:v>-4.0700527903522765</c:v>
                </c:pt>
                <c:pt idx="7">
                  <c:v>-2.8521258753454051</c:v>
                </c:pt>
                <c:pt idx="8">
                  <c:v>-1.8265023929613258</c:v>
                </c:pt>
                <c:pt idx="9">
                  <c:v>-0.93323124478865915</c:v>
                </c:pt>
                <c:pt idx="10">
                  <c:v>-9.5875893166369131E-2</c:v>
                </c:pt>
                <c:pt idx="11">
                  <c:v>0.70463418681682766</c:v>
                </c:pt>
                <c:pt idx="12">
                  <c:v>1.6211575394898989</c:v>
                </c:pt>
                <c:pt idx="13">
                  <c:v>2.5857574928698068</c:v>
                </c:pt>
                <c:pt idx="14">
                  <c:v>3.689914807683059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F6D-411E-BAA1-D0FB43CE1070}"/>
            </c:ext>
          </c:extLst>
        </c:ser>
        <c:ser>
          <c:idx val="3"/>
          <c:order val="3"/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'WT hEAAT2'!$B$55:$B$69</c:f>
              <c:numCache>
                <c:formatCode>General</c:formatCode>
                <c:ptCount val="15"/>
                <c:pt idx="0">
                  <c:v>-150</c:v>
                </c:pt>
                <c:pt idx="1">
                  <c:v>-135</c:v>
                </c:pt>
                <c:pt idx="2">
                  <c:v>-120</c:v>
                </c:pt>
                <c:pt idx="3">
                  <c:v>-105</c:v>
                </c:pt>
                <c:pt idx="4">
                  <c:v>-90</c:v>
                </c:pt>
                <c:pt idx="5">
                  <c:v>-75</c:v>
                </c:pt>
                <c:pt idx="6">
                  <c:v>-60</c:v>
                </c:pt>
                <c:pt idx="7">
                  <c:v>-45</c:v>
                </c:pt>
                <c:pt idx="8">
                  <c:v>-30</c:v>
                </c:pt>
                <c:pt idx="9">
                  <c:v>-15</c:v>
                </c:pt>
                <c:pt idx="10">
                  <c:v>0</c:v>
                </c:pt>
                <c:pt idx="11">
                  <c:v>15</c:v>
                </c:pt>
                <c:pt idx="12">
                  <c:v>30</c:v>
                </c:pt>
                <c:pt idx="13">
                  <c:v>45</c:v>
                </c:pt>
                <c:pt idx="14">
                  <c:v>60</c:v>
                </c:pt>
              </c:numCache>
            </c:numRef>
          </c:xVal>
          <c:yVal>
            <c:numRef>
              <c:f>'WT hEAAT2'!$S$55:$S$69</c:f>
              <c:numCache>
                <c:formatCode>0.00</c:formatCode>
                <c:ptCount val="15"/>
                <c:pt idx="0">
                  <c:v>-62.102209429331566</c:v>
                </c:pt>
                <c:pt idx="1">
                  <c:v>-51.055141715128556</c:v>
                </c:pt>
                <c:pt idx="2">
                  <c:v>-41.735096335169111</c:v>
                </c:pt>
                <c:pt idx="3">
                  <c:v>-33.026775234231415</c:v>
                </c:pt>
                <c:pt idx="4">
                  <c:v>-25.904252563052619</c:v>
                </c:pt>
                <c:pt idx="5">
                  <c:v>-19.684049229033988</c:v>
                </c:pt>
                <c:pt idx="6">
                  <c:v>-14.574124744278622</c:v>
                </c:pt>
                <c:pt idx="7">
                  <c:v>-10.349103588633513</c:v>
                </c:pt>
                <c:pt idx="8">
                  <c:v>-6.8094895463510294</c:v>
                </c:pt>
                <c:pt idx="9">
                  <c:v>-3.6435306475189821</c:v>
                </c:pt>
                <c:pt idx="10">
                  <c:v>-0.78898284644757632</c:v>
                </c:pt>
                <c:pt idx="11">
                  <c:v>2.0153269020704925</c:v>
                </c:pt>
                <c:pt idx="12">
                  <c:v>4.8177091496926643</c:v>
                </c:pt>
                <c:pt idx="13">
                  <c:v>7.9858009748751577</c:v>
                </c:pt>
                <c:pt idx="14">
                  <c:v>11.482922603062924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F6D-411E-BAA1-D0FB43CE10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154448"/>
        <c:axId val="459156416"/>
      </c:scatterChart>
      <c:valAx>
        <c:axId val="459154448"/>
        <c:scaling>
          <c:orientation val="minMax"/>
          <c:max val="75"/>
          <c:min val="-15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9156416"/>
        <c:crosses val="autoZero"/>
        <c:crossBetween val="midCat"/>
        <c:majorUnit val="25"/>
      </c:valAx>
      <c:valAx>
        <c:axId val="45915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9154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8811076944952979E-2"/>
          <c:y val="4.9717514124293788E-2"/>
          <c:w val="0.89532737301742471"/>
          <c:h val="0.90056497175141248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WTcoL85R!$B$3:$B$17</c:f>
              <c:numCache>
                <c:formatCode>General</c:formatCode>
                <c:ptCount val="15"/>
                <c:pt idx="0">
                  <c:v>-150</c:v>
                </c:pt>
                <c:pt idx="1">
                  <c:v>-135</c:v>
                </c:pt>
                <c:pt idx="2">
                  <c:v>-120</c:v>
                </c:pt>
                <c:pt idx="3">
                  <c:v>-105</c:v>
                </c:pt>
                <c:pt idx="4">
                  <c:v>-90</c:v>
                </c:pt>
                <c:pt idx="5">
                  <c:v>-75</c:v>
                </c:pt>
                <c:pt idx="6">
                  <c:v>-60</c:v>
                </c:pt>
                <c:pt idx="7">
                  <c:v>-45</c:v>
                </c:pt>
                <c:pt idx="8">
                  <c:v>-30</c:v>
                </c:pt>
                <c:pt idx="9">
                  <c:v>-15</c:v>
                </c:pt>
                <c:pt idx="10">
                  <c:v>0</c:v>
                </c:pt>
                <c:pt idx="11">
                  <c:v>15</c:v>
                </c:pt>
                <c:pt idx="12">
                  <c:v>30</c:v>
                </c:pt>
                <c:pt idx="13">
                  <c:v>45</c:v>
                </c:pt>
                <c:pt idx="14">
                  <c:v>60</c:v>
                </c:pt>
              </c:numCache>
            </c:numRef>
          </c:xVal>
          <c:yVal>
            <c:numRef>
              <c:f>WTcoL85R!$U$3:$U$17</c:f>
              <c:numCache>
                <c:formatCode>0.00E+00</c:formatCode>
                <c:ptCount val="15"/>
                <c:pt idx="0">
                  <c:v>-8.9579999999999999E-9</c:v>
                </c:pt>
                <c:pt idx="1">
                  <c:v>-7.827999999999999E-9</c:v>
                </c:pt>
                <c:pt idx="2">
                  <c:v>-6.5830000000000001E-9</c:v>
                </c:pt>
                <c:pt idx="3">
                  <c:v>-5.5419999999999993E-9</c:v>
                </c:pt>
                <c:pt idx="4">
                  <c:v>-4.5720000000000003E-9</c:v>
                </c:pt>
                <c:pt idx="5">
                  <c:v>-3.6650000000000001E-9</c:v>
                </c:pt>
                <c:pt idx="6">
                  <c:v>-2.8229999999999999E-9</c:v>
                </c:pt>
                <c:pt idx="7">
                  <c:v>-2.0279999999999996E-9</c:v>
                </c:pt>
                <c:pt idx="8">
                  <c:v>-1.3089999999999999E-9</c:v>
                </c:pt>
                <c:pt idx="9">
                  <c:v>-6.4070000000000007E-10</c:v>
                </c:pt>
                <c:pt idx="10">
                  <c:v>-2.0609720000000007E-11</c:v>
                </c:pt>
                <c:pt idx="11">
                  <c:v>5.8159999999999994E-10</c:v>
                </c:pt>
                <c:pt idx="12">
                  <c:v>1.1780000000000003E-9</c:v>
                </c:pt>
                <c:pt idx="13">
                  <c:v>1.8049999999999999E-9</c:v>
                </c:pt>
                <c:pt idx="14">
                  <c:v>2.4509999999999999E-9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BB-4B82-97A7-75AB48478200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WTcoL85R!$B$20:$B$34</c:f>
              <c:numCache>
                <c:formatCode>General</c:formatCode>
                <c:ptCount val="15"/>
                <c:pt idx="0">
                  <c:v>-150</c:v>
                </c:pt>
                <c:pt idx="1">
                  <c:v>-135</c:v>
                </c:pt>
                <c:pt idx="2">
                  <c:v>-120</c:v>
                </c:pt>
                <c:pt idx="3">
                  <c:v>-105</c:v>
                </c:pt>
                <c:pt idx="4">
                  <c:v>-90</c:v>
                </c:pt>
                <c:pt idx="5">
                  <c:v>-75</c:v>
                </c:pt>
                <c:pt idx="6">
                  <c:v>-60</c:v>
                </c:pt>
                <c:pt idx="7">
                  <c:v>-45</c:v>
                </c:pt>
                <c:pt idx="8">
                  <c:v>-30</c:v>
                </c:pt>
                <c:pt idx="9">
                  <c:v>-15</c:v>
                </c:pt>
                <c:pt idx="10">
                  <c:v>0</c:v>
                </c:pt>
                <c:pt idx="11">
                  <c:v>15</c:v>
                </c:pt>
                <c:pt idx="12">
                  <c:v>30</c:v>
                </c:pt>
                <c:pt idx="13">
                  <c:v>45</c:v>
                </c:pt>
                <c:pt idx="14">
                  <c:v>60</c:v>
                </c:pt>
              </c:numCache>
            </c:numRef>
          </c:xVal>
          <c:yVal>
            <c:numRef>
              <c:f>WTcoL85R!$U$20:$U$34</c:f>
              <c:numCache>
                <c:formatCode>0.00E+00</c:formatCode>
                <c:ptCount val="15"/>
                <c:pt idx="0">
                  <c:v>-3.1100000000000002E-9</c:v>
                </c:pt>
                <c:pt idx="1">
                  <c:v>-2.5639999999999998E-9</c:v>
                </c:pt>
                <c:pt idx="2">
                  <c:v>-2.0819999999999996E-9</c:v>
                </c:pt>
                <c:pt idx="3">
                  <c:v>-1.6700000000000004E-9</c:v>
                </c:pt>
                <c:pt idx="4">
                  <c:v>-1.3380000000000001E-9</c:v>
                </c:pt>
                <c:pt idx="5">
                  <c:v>-1.047E-9</c:v>
                </c:pt>
                <c:pt idx="6">
                  <c:v>-7.908E-10</c:v>
                </c:pt>
                <c:pt idx="7">
                  <c:v>-5.7400000000000009E-10</c:v>
                </c:pt>
                <c:pt idx="8">
                  <c:v>-3.7590000000000002E-10</c:v>
                </c:pt>
                <c:pt idx="9">
                  <c:v>-1.9150000000000001E-10</c:v>
                </c:pt>
                <c:pt idx="10">
                  <c:v>-1.3142000000000005E-11</c:v>
                </c:pt>
                <c:pt idx="11">
                  <c:v>1.7519999999999997E-10</c:v>
                </c:pt>
                <c:pt idx="12">
                  <c:v>3.7879999999999997E-10</c:v>
                </c:pt>
                <c:pt idx="13">
                  <c:v>6.1630000000000003E-10</c:v>
                </c:pt>
                <c:pt idx="14">
                  <c:v>8.9799999999999979E-10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BB-4B82-97A7-75AB48478200}"/>
            </c:ext>
          </c:extLst>
        </c:ser>
        <c:ser>
          <c:idx val="2"/>
          <c:order val="2"/>
          <c:spPr>
            <a:ln w="2540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'WT hEAAT2'!$B$3:$B$17</c:f>
              <c:numCache>
                <c:formatCode>General</c:formatCode>
                <c:ptCount val="15"/>
                <c:pt idx="0">
                  <c:v>-150</c:v>
                </c:pt>
                <c:pt idx="1">
                  <c:v>-135</c:v>
                </c:pt>
                <c:pt idx="2">
                  <c:v>-120</c:v>
                </c:pt>
                <c:pt idx="3">
                  <c:v>-105</c:v>
                </c:pt>
                <c:pt idx="4">
                  <c:v>-90</c:v>
                </c:pt>
                <c:pt idx="5">
                  <c:v>-75</c:v>
                </c:pt>
                <c:pt idx="6">
                  <c:v>-60</c:v>
                </c:pt>
                <c:pt idx="7">
                  <c:v>-45</c:v>
                </c:pt>
                <c:pt idx="8">
                  <c:v>-30</c:v>
                </c:pt>
                <c:pt idx="9">
                  <c:v>-15</c:v>
                </c:pt>
                <c:pt idx="10">
                  <c:v>0</c:v>
                </c:pt>
                <c:pt idx="11">
                  <c:v>15</c:v>
                </c:pt>
                <c:pt idx="12">
                  <c:v>30</c:v>
                </c:pt>
                <c:pt idx="13">
                  <c:v>45</c:v>
                </c:pt>
                <c:pt idx="14">
                  <c:v>60</c:v>
                </c:pt>
              </c:numCache>
            </c:numRef>
          </c:xVal>
          <c:yVal>
            <c:numRef>
              <c:f>'WT hEAAT2'!$S$3:$S$17</c:f>
              <c:numCache>
                <c:formatCode>0.00E+00</c:formatCode>
                <c:ptCount val="15"/>
                <c:pt idx="0">
                  <c:v>-5.6840599999999997E-10</c:v>
                </c:pt>
                <c:pt idx="1">
                  <c:v>-4.3534600000000002E-10</c:v>
                </c:pt>
                <c:pt idx="2">
                  <c:v>-3.3373999999999998E-10</c:v>
                </c:pt>
                <c:pt idx="3">
                  <c:v>-2.5591499999999999E-10</c:v>
                </c:pt>
                <c:pt idx="4">
                  <c:v>-1.9491800000000002E-10</c:v>
                </c:pt>
                <c:pt idx="5">
                  <c:v>-1.457253E-10</c:v>
                </c:pt>
                <c:pt idx="6">
                  <c:v>-1.0725170000000002E-10</c:v>
                </c:pt>
                <c:pt idx="7">
                  <c:v>-7.5004100000000001E-11</c:v>
                </c:pt>
                <c:pt idx="8">
                  <c:v>-4.7890399999999987E-11</c:v>
                </c:pt>
                <c:pt idx="9">
                  <c:v>-2.4369399999999998E-11</c:v>
                </c:pt>
                <c:pt idx="10">
                  <c:v>-2.3679250000000003E-12</c:v>
                </c:pt>
                <c:pt idx="11">
                  <c:v>1.8598669999999997E-11</c:v>
                </c:pt>
                <c:pt idx="12">
                  <c:v>4.2478300000000006E-11</c:v>
                </c:pt>
                <c:pt idx="13">
                  <c:v>6.7572300000000002E-11</c:v>
                </c:pt>
                <c:pt idx="14">
                  <c:v>9.6629300000000016E-11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BBB-4B82-97A7-75AB48478200}"/>
            </c:ext>
          </c:extLst>
        </c:ser>
        <c:ser>
          <c:idx val="3"/>
          <c:order val="3"/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'WT hEAAT2'!$B$20:$B$34</c:f>
              <c:numCache>
                <c:formatCode>General</c:formatCode>
                <c:ptCount val="15"/>
                <c:pt idx="0">
                  <c:v>-150</c:v>
                </c:pt>
                <c:pt idx="1">
                  <c:v>-135</c:v>
                </c:pt>
                <c:pt idx="2">
                  <c:v>-120</c:v>
                </c:pt>
                <c:pt idx="3">
                  <c:v>-105</c:v>
                </c:pt>
                <c:pt idx="4">
                  <c:v>-90</c:v>
                </c:pt>
                <c:pt idx="5">
                  <c:v>-75</c:v>
                </c:pt>
                <c:pt idx="6">
                  <c:v>-60</c:v>
                </c:pt>
                <c:pt idx="7">
                  <c:v>-45</c:v>
                </c:pt>
                <c:pt idx="8">
                  <c:v>-30</c:v>
                </c:pt>
                <c:pt idx="9">
                  <c:v>-15</c:v>
                </c:pt>
                <c:pt idx="10">
                  <c:v>0</c:v>
                </c:pt>
                <c:pt idx="11">
                  <c:v>15</c:v>
                </c:pt>
                <c:pt idx="12">
                  <c:v>30</c:v>
                </c:pt>
                <c:pt idx="13">
                  <c:v>45</c:v>
                </c:pt>
                <c:pt idx="14">
                  <c:v>60</c:v>
                </c:pt>
              </c:numCache>
            </c:numRef>
          </c:xVal>
          <c:yVal>
            <c:numRef>
              <c:f>'WT hEAAT2'!$S$20:$S$34</c:f>
              <c:numCache>
                <c:formatCode>0.00E+00</c:formatCode>
                <c:ptCount val="15"/>
                <c:pt idx="0">
                  <c:v>-1.6254777777777779E-9</c:v>
                </c:pt>
                <c:pt idx="1">
                  <c:v>-1.3392855555555554E-9</c:v>
                </c:pt>
                <c:pt idx="2">
                  <c:v>-1.0987033333333332E-9</c:v>
                </c:pt>
                <c:pt idx="3">
                  <c:v>-8.7072555555555559E-10</c:v>
                </c:pt>
                <c:pt idx="4">
                  <c:v>-6.8535777777777777E-10</c:v>
                </c:pt>
                <c:pt idx="5">
                  <c:v>-5.210144444444444E-10</c:v>
                </c:pt>
                <c:pt idx="6">
                  <c:v>-3.8634555555555556E-10</c:v>
                </c:pt>
                <c:pt idx="7">
                  <c:v>-2.7451000000000002E-10</c:v>
                </c:pt>
                <c:pt idx="8">
                  <c:v>-1.8101777777777778E-10</c:v>
                </c:pt>
                <c:pt idx="9">
                  <c:v>-9.6778666666666673E-11</c:v>
                </c:pt>
                <c:pt idx="10">
                  <c:v>-2.0962855555555555E-11</c:v>
                </c:pt>
                <c:pt idx="11">
                  <c:v>5.3579311111111114E-11</c:v>
                </c:pt>
                <c:pt idx="12">
                  <c:v>1.2781688888888887E-10</c:v>
                </c:pt>
                <c:pt idx="13">
                  <c:v>2.1220711111111109E-10</c:v>
                </c:pt>
                <c:pt idx="14">
                  <c:v>3.0446666666666669E-10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BBB-4B82-97A7-75AB484782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827920"/>
        <c:axId val="464823328"/>
      </c:scatterChart>
      <c:valAx>
        <c:axId val="464827920"/>
        <c:scaling>
          <c:orientation val="minMax"/>
          <c:max val="65"/>
          <c:min val="-15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4823328"/>
        <c:crosses val="autoZero"/>
        <c:crossBetween val="midCat"/>
      </c:valAx>
      <c:valAx>
        <c:axId val="46482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4827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'WT hEAAT2'!$B$38:$B$52</c:f>
              <c:numCache>
                <c:formatCode>General</c:formatCode>
                <c:ptCount val="15"/>
                <c:pt idx="0">
                  <c:v>-150</c:v>
                </c:pt>
                <c:pt idx="1">
                  <c:v>-135</c:v>
                </c:pt>
                <c:pt idx="2">
                  <c:v>-120</c:v>
                </c:pt>
                <c:pt idx="3">
                  <c:v>-105</c:v>
                </c:pt>
                <c:pt idx="4">
                  <c:v>-90</c:v>
                </c:pt>
                <c:pt idx="5">
                  <c:v>-75</c:v>
                </c:pt>
                <c:pt idx="6">
                  <c:v>-60</c:v>
                </c:pt>
                <c:pt idx="7">
                  <c:v>-45</c:v>
                </c:pt>
                <c:pt idx="8">
                  <c:v>-30</c:v>
                </c:pt>
                <c:pt idx="9">
                  <c:v>-15</c:v>
                </c:pt>
                <c:pt idx="10">
                  <c:v>0</c:v>
                </c:pt>
                <c:pt idx="11">
                  <c:v>15</c:v>
                </c:pt>
                <c:pt idx="12">
                  <c:v>30</c:v>
                </c:pt>
                <c:pt idx="13">
                  <c:v>45</c:v>
                </c:pt>
                <c:pt idx="14">
                  <c:v>60</c:v>
                </c:pt>
              </c:numCache>
            </c:numRef>
          </c:xVal>
          <c:yVal>
            <c:numRef>
              <c:f>'WT hEAAT2'!$S$38:$S$52</c:f>
              <c:numCache>
                <c:formatCode>0.00</c:formatCode>
                <c:ptCount val="15"/>
                <c:pt idx="0">
                  <c:v>-21.41506037539974</c:v>
                </c:pt>
                <c:pt idx="1">
                  <c:v>-16.364033736428532</c:v>
                </c:pt>
                <c:pt idx="2">
                  <c:v>-12.555933343445762</c:v>
                </c:pt>
                <c:pt idx="3">
                  <c:v>-9.6387640071537231</c:v>
                </c:pt>
                <c:pt idx="4">
                  <c:v>-7.3602814028902497</c:v>
                </c:pt>
                <c:pt idx="5">
                  <c:v>-5.5051301330144646</c:v>
                </c:pt>
                <c:pt idx="6">
                  <c:v>-4.0700527903522765</c:v>
                </c:pt>
                <c:pt idx="7">
                  <c:v>-2.8521258753454051</c:v>
                </c:pt>
                <c:pt idx="8">
                  <c:v>-1.8265023929613258</c:v>
                </c:pt>
                <c:pt idx="9">
                  <c:v>-0.93323124478865915</c:v>
                </c:pt>
                <c:pt idx="10">
                  <c:v>-9.5875893166369131E-2</c:v>
                </c:pt>
                <c:pt idx="11">
                  <c:v>0.70463418681682766</c:v>
                </c:pt>
                <c:pt idx="12">
                  <c:v>1.6211575394898989</c:v>
                </c:pt>
                <c:pt idx="13">
                  <c:v>2.5857574928698068</c:v>
                </c:pt>
                <c:pt idx="14">
                  <c:v>3.689914807683059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9A-4F03-801D-AF3088C863AE}"/>
            </c:ext>
          </c:extLst>
        </c:ser>
        <c:ser>
          <c:idx val="1"/>
          <c:order val="1"/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'WT hEAAT2'!$B$55:$B$69</c:f>
              <c:numCache>
                <c:formatCode>General</c:formatCode>
                <c:ptCount val="15"/>
                <c:pt idx="0">
                  <c:v>-150</c:v>
                </c:pt>
                <c:pt idx="1">
                  <c:v>-135</c:v>
                </c:pt>
                <c:pt idx="2">
                  <c:v>-120</c:v>
                </c:pt>
                <c:pt idx="3">
                  <c:v>-105</c:v>
                </c:pt>
                <c:pt idx="4">
                  <c:v>-90</c:v>
                </c:pt>
                <c:pt idx="5">
                  <c:v>-75</c:v>
                </c:pt>
                <c:pt idx="6">
                  <c:v>-60</c:v>
                </c:pt>
                <c:pt idx="7">
                  <c:v>-45</c:v>
                </c:pt>
                <c:pt idx="8">
                  <c:v>-30</c:v>
                </c:pt>
                <c:pt idx="9">
                  <c:v>-15</c:v>
                </c:pt>
                <c:pt idx="10">
                  <c:v>0</c:v>
                </c:pt>
                <c:pt idx="11">
                  <c:v>15</c:v>
                </c:pt>
                <c:pt idx="12">
                  <c:v>30</c:v>
                </c:pt>
                <c:pt idx="13">
                  <c:v>45</c:v>
                </c:pt>
                <c:pt idx="14">
                  <c:v>60</c:v>
                </c:pt>
              </c:numCache>
            </c:numRef>
          </c:xVal>
          <c:yVal>
            <c:numRef>
              <c:f>'WT hEAAT2'!$S$55:$S$69</c:f>
              <c:numCache>
                <c:formatCode>0.00</c:formatCode>
                <c:ptCount val="15"/>
                <c:pt idx="0">
                  <c:v>-62.102209429331566</c:v>
                </c:pt>
                <c:pt idx="1">
                  <c:v>-51.055141715128556</c:v>
                </c:pt>
                <c:pt idx="2">
                  <c:v>-41.735096335169111</c:v>
                </c:pt>
                <c:pt idx="3">
                  <c:v>-33.026775234231415</c:v>
                </c:pt>
                <c:pt idx="4">
                  <c:v>-25.904252563052619</c:v>
                </c:pt>
                <c:pt idx="5">
                  <c:v>-19.684049229033988</c:v>
                </c:pt>
                <c:pt idx="6">
                  <c:v>-14.574124744278622</c:v>
                </c:pt>
                <c:pt idx="7">
                  <c:v>-10.349103588633513</c:v>
                </c:pt>
                <c:pt idx="8">
                  <c:v>-6.8094895463510294</c:v>
                </c:pt>
                <c:pt idx="9">
                  <c:v>-3.6435306475189821</c:v>
                </c:pt>
                <c:pt idx="10">
                  <c:v>-0.78898284644757632</c:v>
                </c:pt>
                <c:pt idx="11">
                  <c:v>2.0153269020704925</c:v>
                </c:pt>
                <c:pt idx="12">
                  <c:v>4.8177091496926643</c:v>
                </c:pt>
                <c:pt idx="13">
                  <c:v>7.9858009748751577</c:v>
                </c:pt>
                <c:pt idx="14">
                  <c:v>11.482922603062924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39A-4F03-801D-AF3088C863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645496"/>
        <c:axId val="578637624"/>
      </c:scatterChart>
      <c:valAx>
        <c:axId val="578645496"/>
        <c:scaling>
          <c:orientation val="minMax"/>
          <c:max val="75"/>
          <c:min val="-15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78637624"/>
        <c:crosses val="autoZero"/>
        <c:crossBetween val="midCat"/>
        <c:majorUnit val="25"/>
      </c:valAx>
      <c:valAx>
        <c:axId val="578637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78645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WTcoL85R!$B$38:$B$52</c:f>
              <c:numCache>
                <c:formatCode>General</c:formatCode>
                <c:ptCount val="15"/>
                <c:pt idx="0">
                  <c:v>-150</c:v>
                </c:pt>
                <c:pt idx="1">
                  <c:v>-135</c:v>
                </c:pt>
                <c:pt idx="2">
                  <c:v>-120</c:v>
                </c:pt>
                <c:pt idx="3">
                  <c:v>-105</c:v>
                </c:pt>
                <c:pt idx="4">
                  <c:v>-90</c:v>
                </c:pt>
                <c:pt idx="5">
                  <c:v>-75</c:v>
                </c:pt>
                <c:pt idx="6">
                  <c:v>-60</c:v>
                </c:pt>
                <c:pt idx="7">
                  <c:v>-45</c:v>
                </c:pt>
                <c:pt idx="8">
                  <c:v>-30</c:v>
                </c:pt>
                <c:pt idx="9">
                  <c:v>-15</c:v>
                </c:pt>
                <c:pt idx="10">
                  <c:v>0</c:v>
                </c:pt>
                <c:pt idx="11">
                  <c:v>15</c:v>
                </c:pt>
                <c:pt idx="12">
                  <c:v>30</c:v>
                </c:pt>
                <c:pt idx="13">
                  <c:v>45</c:v>
                </c:pt>
                <c:pt idx="14">
                  <c:v>60</c:v>
                </c:pt>
              </c:numCache>
            </c:numRef>
          </c:xVal>
          <c:yVal>
            <c:numRef>
              <c:f>WTcoL85R!$U$38:$U$52</c:f>
              <c:numCache>
                <c:formatCode>0.00</c:formatCode>
                <c:ptCount val="15"/>
                <c:pt idx="0">
                  <c:v>-390.818928614291</c:v>
                </c:pt>
                <c:pt idx="1">
                  <c:v>-341.5106115114275</c:v>
                </c:pt>
                <c:pt idx="2">
                  <c:v>-286.68548974230492</c:v>
                </c:pt>
                <c:pt idx="3">
                  <c:v>-240.99524630256829</c:v>
                </c:pt>
                <c:pt idx="4">
                  <c:v>-198.71641183094758</c:v>
                </c:pt>
                <c:pt idx="5">
                  <c:v>-159.21510621551604</c:v>
                </c:pt>
                <c:pt idx="6">
                  <c:v>-122.58162666213882</c:v>
                </c:pt>
                <c:pt idx="7">
                  <c:v>-88.009569524655276</c:v>
                </c:pt>
                <c:pt idx="8">
                  <c:v>-56.99040175055152</c:v>
                </c:pt>
                <c:pt idx="9">
                  <c:v>-28.305303634994765</c:v>
                </c:pt>
                <c:pt idx="10">
                  <c:v>-1.7244911614802416</c:v>
                </c:pt>
                <c:pt idx="11">
                  <c:v>24.003833203572079</c:v>
                </c:pt>
                <c:pt idx="12">
                  <c:v>49.321096750386516</c:v>
                </c:pt>
                <c:pt idx="13">
                  <c:v>76.023808780257212</c:v>
                </c:pt>
                <c:pt idx="14">
                  <c:v>103.41239402962904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7B-4359-9385-E7826FB9365B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WTcoL85R!$B$55:$B$69</c:f>
              <c:numCache>
                <c:formatCode>General</c:formatCode>
                <c:ptCount val="15"/>
                <c:pt idx="0">
                  <c:v>-150</c:v>
                </c:pt>
                <c:pt idx="1">
                  <c:v>-135</c:v>
                </c:pt>
                <c:pt idx="2">
                  <c:v>-120</c:v>
                </c:pt>
                <c:pt idx="3">
                  <c:v>-105</c:v>
                </c:pt>
                <c:pt idx="4">
                  <c:v>-90</c:v>
                </c:pt>
                <c:pt idx="5">
                  <c:v>-75</c:v>
                </c:pt>
                <c:pt idx="6">
                  <c:v>-60</c:v>
                </c:pt>
                <c:pt idx="7">
                  <c:v>-45</c:v>
                </c:pt>
                <c:pt idx="8">
                  <c:v>-30</c:v>
                </c:pt>
                <c:pt idx="9">
                  <c:v>-15</c:v>
                </c:pt>
                <c:pt idx="10">
                  <c:v>0</c:v>
                </c:pt>
                <c:pt idx="11">
                  <c:v>15</c:v>
                </c:pt>
                <c:pt idx="12">
                  <c:v>30</c:v>
                </c:pt>
                <c:pt idx="13">
                  <c:v>45</c:v>
                </c:pt>
                <c:pt idx="14">
                  <c:v>60</c:v>
                </c:pt>
              </c:numCache>
            </c:numRef>
          </c:xVal>
          <c:yVal>
            <c:numRef>
              <c:f>WTcoL85R!$U$55:$U$69</c:f>
              <c:numCache>
                <c:formatCode>0.00</c:formatCode>
                <c:ptCount val="15"/>
                <c:pt idx="0">
                  <c:v>-131.12270344936502</c:v>
                </c:pt>
                <c:pt idx="1">
                  <c:v>-108.48134960102081</c:v>
                </c:pt>
                <c:pt idx="2">
                  <c:v>-88.373325603602709</c:v>
                </c:pt>
                <c:pt idx="3">
                  <c:v>-70.932186721707154</c:v>
                </c:pt>
                <c:pt idx="4">
                  <c:v>-56.89550353724443</c:v>
                </c:pt>
                <c:pt idx="5">
                  <c:v>-44.733911139987732</c:v>
                </c:pt>
                <c:pt idx="6">
                  <c:v>-33.952230184154615</c:v>
                </c:pt>
                <c:pt idx="7">
                  <c:v>-24.786282732119439</c:v>
                </c:pt>
                <c:pt idx="8">
                  <c:v>-16.423374304453098</c:v>
                </c:pt>
                <c:pt idx="9">
                  <c:v>-8.6167057837234502</c:v>
                </c:pt>
                <c:pt idx="10">
                  <c:v>-1.1565355820452774</c:v>
                </c:pt>
                <c:pt idx="11">
                  <c:v>6.7156494654028522</c:v>
                </c:pt>
                <c:pt idx="12">
                  <c:v>15.158114510759745</c:v>
                </c:pt>
                <c:pt idx="13">
                  <c:v>24.993720816740627</c:v>
                </c:pt>
                <c:pt idx="14">
                  <c:v>36.602180245581984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7B-4359-9385-E7826FB9365B}"/>
            </c:ext>
          </c:extLst>
        </c:ser>
        <c:ser>
          <c:idx val="2"/>
          <c:order val="2"/>
          <c:spPr>
            <a:ln w="2540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'WT hEAAT2'!$B$38:$B$52</c:f>
              <c:numCache>
                <c:formatCode>General</c:formatCode>
                <c:ptCount val="15"/>
                <c:pt idx="0">
                  <c:v>-150</c:v>
                </c:pt>
                <c:pt idx="1">
                  <c:v>-135</c:v>
                </c:pt>
                <c:pt idx="2">
                  <c:v>-120</c:v>
                </c:pt>
                <c:pt idx="3">
                  <c:v>-105</c:v>
                </c:pt>
                <c:pt idx="4">
                  <c:v>-90</c:v>
                </c:pt>
                <c:pt idx="5">
                  <c:v>-75</c:v>
                </c:pt>
                <c:pt idx="6">
                  <c:v>-60</c:v>
                </c:pt>
                <c:pt idx="7">
                  <c:v>-45</c:v>
                </c:pt>
                <c:pt idx="8">
                  <c:v>-30</c:v>
                </c:pt>
                <c:pt idx="9">
                  <c:v>-15</c:v>
                </c:pt>
                <c:pt idx="10">
                  <c:v>0</c:v>
                </c:pt>
                <c:pt idx="11">
                  <c:v>15</c:v>
                </c:pt>
                <c:pt idx="12">
                  <c:v>30</c:v>
                </c:pt>
                <c:pt idx="13">
                  <c:v>45</c:v>
                </c:pt>
                <c:pt idx="14">
                  <c:v>60</c:v>
                </c:pt>
              </c:numCache>
            </c:numRef>
          </c:xVal>
          <c:yVal>
            <c:numRef>
              <c:f>'WT hEAAT2'!$S$38:$S$52</c:f>
              <c:numCache>
                <c:formatCode>0.00</c:formatCode>
                <c:ptCount val="15"/>
                <c:pt idx="0">
                  <c:v>-21.41506037539974</c:v>
                </c:pt>
                <c:pt idx="1">
                  <c:v>-16.364033736428532</c:v>
                </c:pt>
                <c:pt idx="2">
                  <c:v>-12.555933343445762</c:v>
                </c:pt>
                <c:pt idx="3">
                  <c:v>-9.6387640071537231</c:v>
                </c:pt>
                <c:pt idx="4">
                  <c:v>-7.3602814028902497</c:v>
                </c:pt>
                <c:pt idx="5">
                  <c:v>-5.5051301330144646</c:v>
                </c:pt>
                <c:pt idx="6">
                  <c:v>-4.0700527903522765</c:v>
                </c:pt>
                <c:pt idx="7">
                  <c:v>-2.8521258753454051</c:v>
                </c:pt>
                <c:pt idx="8">
                  <c:v>-1.8265023929613258</c:v>
                </c:pt>
                <c:pt idx="9">
                  <c:v>-0.93323124478865915</c:v>
                </c:pt>
                <c:pt idx="10">
                  <c:v>-9.5875893166369131E-2</c:v>
                </c:pt>
                <c:pt idx="11">
                  <c:v>0.70463418681682766</c:v>
                </c:pt>
                <c:pt idx="12">
                  <c:v>1.6211575394898989</c:v>
                </c:pt>
                <c:pt idx="13">
                  <c:v>2.5857574928698068</c:v>
                </c:pt>
                <c:pt idx="14">
                  <c:v>3.689914807683059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47B-4359-9385-E7826FB9365B}"/>
            </c:ext>
          </c:extLst>
        </c:ser>
        <c:ser>
          <c:idx val="3"/>
          <c:order val="3"/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'WT hEAAT2'!$B$55:$B$69</c:f>
              <c:numCache>
                <c:formatCode>General</c:formatCode>
                <c:ptCount val="15"/>
                <c:pt idx="0">
                  <c:v>-150</c:v>
                </c:pt>
                <c:pt idx="1">
                  <c:v>-135</c:v>
                </c:pt>
                <c:pt idx="2">
                  <c:v>-120</c:v>
                </c:pt>
                <c:pt idx="3">
                  <c:v>-105</c:v>
                </c:pt>
                <c:pt idx="4">
                  <c:v>-90</c:v>
                </c:pt>
                <c:pt idx="5">
                  <c:v>-75</c:v>
                </c:pt>
                <c:pt idx="6">
                  <c:v>-60</c:v>
                </c:pt>
                <c:pt idx="7">
                  <c:v>-45</c:v>
                </c:pt>
                <c:pt idx="8">
                  <c:v>-30</c:v>
                </c:pt>
                <c:pt idx="9">
                  <c:v>-15</c:v>
                </c:pt>
                <c:pt idx="10">
                  <c:v>0</c:v>
                </c:pt>
                <c:pt idx="11">
                  <c:v>15</c:v>
                </c:pt>
                <c:pt idx="12">
                  <c:v>30</c:v>
                </c:pt>
                <c:pt idx="13">
                  <c:v>45</c:v>
                </c:pt>
                <c:pt idx="14">
                  <c:v>60</c:v>
                </c:pt>
              </c:numCache>
            </c:numRef>
          </c:xVal>
          <c:yVal>
            <c:numRef>
              <c:f>'WT hEAAT2'!$S$55:$S$69</c:f>
              <c:numCache>
                <c:formatCode>0.00</c:formatCode>
                <c:ptCount val="15"/>
                <c:pt idx="0">
                  <c:v>-62.102209429331566</c:v>
                </c:pt>
                <c:pt idx="1">
                  <c:v>-51.055141715128556</c:v>
                </c:pt>
                <c:pt idx="2">
                  <c:v>-41.735096335169111</c:v>
                </c:pt>
                <c:pt idx="3">
                  <c:v>-33.026775234231415</c:v>
                </c:pt>
                <c:pt idx="4">
                  <c:v>-25.904252563052619</c:v>
                </c:pt>
                <c:pt idx="5">
                  <c:v>-19.684049229033988</c:v>
                </c:pt>
                <c:pt idx="6">
                  <c:v>-14.574124744278622</c:v>
                </c:pt>
                <c:pt idx="7">
                  <c:v>-10.349103588633513</c:v>
                </c:pt>
                <c:pt idx="8">
                  <c:v>-6.8094895463510294</c:v>
                </c:pt>
                <c:pt idx="9">
                  <c:v>-3.6435306475189821</c:v>
                </c:pt>
                <c:pt idx="10">
                  <c:v>-0.78898284644757632</c:v>
                </c:pt>
                <c:pt idx="11">
                  <c:v>2.0153269020704925</c:v>
                </c:pt>
                <c:pt idx="12">
                  <c:v>4.8177091496926643</c:v>
                </c:pt>
                <c:pt idx="13">
                  <c:v>7.9858009748751577</c:v>
                </c:pt>
                <c:pt idx="14">
                  <c:v>11.482922603062924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47B-4359-9385-E7826FB936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3202783"/>
        <c:axId val="683204031"/>
      </c:scatterChart>
      <c:valAx>
        <c:axId val="683202783"/>
        <c:scaling>
          <c:orientation val="minMax"/>
          <c:max val="75"/>
          <c:min val="-15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3204031"/>
        <c:crosses val="autoZero"/>
        <c:crossBetween val="midCat"/>
        <c:majorUnit val="25"/>
      </c:valAx>
      <c:valAx>
        <c:axId val="683204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3202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WTcoA432D!$B$3:$B$17</c:f>
              <c:numCache>
                <c:formatCode>General</c:formatCode>
                <c:ptCount val="15"/>
                <c:pt idx="0">
                  <c:v>-150</c:v>
                </c:pt>
                <c:pt idx="1">
                  <c:v>-135</c:v>
                </c:pt>
                <c:pt idx="2">
                  <c:v>-120</c:v>
                </c:pt>
                <c:pt idx="3">
                  <c:v>-105</c:v>
                </c:pt>
                <c:pt idx="4">
                  <c:v>-90</c:v>
                </c:pt>
                <c:pt idx="5">
                  <c:v>-75</c:v>
                </c:pt>
                <c:pt idx="6">
                  <c:v>-60</c:v>
                </c:pt>
                <c:pt idx="7">
                  <c:v>-45</c:v>
                </c:pt>
                <c:pt idx="8">
                  <c:v>-30</c:v>
                </c:pt>
                <c:pt idx="9">
                  <c:v>-15</c:v>
                </c:pt>
                <c:pt idx="10">
                  <c:v>0</c:v>
                </c:pt>
                <c:pt idx="11">
                  <c:v>15</c:v>
                </c:pt>
                <c:pt idx="12">
                  <c:v>30</c:v>
                </c:pt>
                <c:pt idx="13">
                  <c:v>45</c:v>
                </c:pt>
                <c:pt idx="14">
                  <c:v>60</c:v>
                </c:pt>
              </c:numCache>
            </c:numRef>
          </c:xVal>
          <c:yVal>
            <c:numRef>
              <c:f>WTcoA432D!$W$3:$W$17</c:f>
              <c:numCache>
                <c:formatCode>0.00E+00</c:formatCode>
                <c:ptCount val="15"/>
                <c:pt idx="0">
                  <c:v>-9.7574357142857149E-10</c:v>
                </c:pt>
                <c:pt idx="1">
                  <c:v>-7.9659285714285732E-10</c:v>
                </c:pt>
                <c:pt idx="2">
                  <c:v>-6.4343928571428568E-10</c:v>
                </c:pt>
                <c:pt idx="3">
                  <c:v>-5.164107142857143E-10</c:v>
                </c:pt>
                <c:pt idx="4">
                  <c:v>-4.1458000000000003E-10</c:v>
                </c:pt>
                <c:pt idx="5">
                  <c:v>-3.2303857142857136E-10</c:v>
                </c:pt>
                <c:pt idx="6">
                  <c:v>-2.5007285714285713E-10</c:v>
                </c:pt>
                <c:pt idx="7">
                  <c:v>-1.8123928571428569E-10</c:v>
                </c:pt>
                <c:pt idx="8">
                  <c:v>-1.2382728571428571E-10</c:v>
                </c:pt>
                <c:pt idx="9">
                  <c:v>-6.5453642857142865E-11</c:v>
                </c:pt>
                <c:pt idx="10">
                  <c:v>-9.0683071428571429E-12</c:v>
                </c:pt>
                <c:pt idx="11">
                  <c:v>4.7471607142857144E-11</c:v>
                </c:pt>
                <c:pt idx="12">
                  <c:v>1.0808064285714288E-10</c:v>
                </c:pt>
                <c:pt idx="13">
                  <c:v>1.7543307142857146E-10</c:v>
                </c:pt>
                <c:pt idx="14">
                  <c:v>2.6186857142857146E-10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48-4787-BC3E-BC399BCBF14C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WTcoA432D!$B$20:$B$34</c:f>
              <c:numCache>
                <c:formatCode>General</c:formatCode>
                <c:ptCount val="15"/>
                <c:pt idx="0">
                  <c:v>-150</c:v>
                </c:pt>
                <c:pt idx="1">
                  <c:v>-135</c:v>
                </c:pt>
                <c:pt idx="2">
                  <c:v>-120</c:v>
                </c:pt>
                <c:pt idx="3">
                  <c:v>-105</c:v>
                </c:pt>
                <c:pt idx="4">
                  <c:v>-90</c:v>
                </c:pt>
                <c:pt idx="5">
                  <c:v>-75</c:v>
                </c:pt>
                <c:pt idx="6">
                  <c:v>-60</c:v>
                </c:pt>
                <c:pt idx="7">
                  <c:v>-45</c:v>
                </c:pt>
                <c:pt idx="8">
                  <c:v>-30</c:v>
                </c:pt>
                <c:pt idx="9">
                  <c:v>-15</c:v>
                </c:pt>
                <c:pt idx="10">
                  <c:v>0</c:v>
                </c:pt>
                <c:pt idx="11">
                  <c:v>15</c:v>
                </c:pt>
                <c:pt idx="12">
                  <c:v>30</c:v>
                </c:pt>
                <c:pt idx="13">
                  <c:v>45</c:v>
                </c:pt>
                <c:pt idx="14">
                  <c:v>60</c:v>
                </c:pt>
              </c:numCache>
            </c:numRef>
          </c:xVal>
          <c:yVal>
            <c:numRef>
              <c:f>WTcoA432D!$W$20:$W$34</c:f>
              <c:numCache>
                <c:formatCode>0.00E+00</c:formatCode>
                <c:ptCount val="15"/>
                <c:pt idx="0">
                  <c:v>-1.7640969230769231E-9</c:v>
                </c:pt>
                <c:pt idx="1">
                  <c:v>-1.4283892307692306E-9</c:v>
                </c:pt>
                <c:pt idx="2">
                  <c:v>-1.1486169230769229E-9</c:v>
                </c:pt>
                <c:pt idx="3">
                  <c:v>-8.9755384615384616E-10</c:v>
                </c:pt>
                <c:pt idx="4">
                  <c:v>-7.0146769230769236E-10</c:v>
                </c:pt>
                <c:pt idx="5">
                  <c:v>-5.3944846153846143E-10</c:v>
                </c:pt>
                <c:pt idx="6">
                  <c:v>-3.9826846153846151E-10</c:v>
                </c:pt>
                <c:pt idx="7">
                  <c:v>-2.8561076923076926E-10</c:v>
                </c:pt>
                <c:pt idx="8">
                  <c:v>-1.8774515384615382E-10</c:v>
                </c:pt>
                <c:pt idx="9">
                  <c:v>-1.033083076923077E-10</c:v>
                </c:pt>
                <c:pt idx="10">
                  <c:v>-2.7630030769230769E-11</c:v>
                </c:pt>
                <c:pt idx="11">
                  <c:v>4.4744407692307699E-11</c:v>
                </c:pt>
                <c:pt idx="12">
                  <c:v>1.1738869230769231E-10</c:v>
                </c:pt>
                <c:pt idx="13">
                  <c:v>1.9553476923076923E-10</c:v>
                </c:pt>
                <c:pt idx="14">
                  <c:v>2.8067846153846156E-10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848-4787-BC3E-BC399BCBF14C}"/>
            </c:ext>
          </c:extLst>
        </c:ser>
        <c:ser>
          <c:idx val="2"/>
          <c:order val="2"/>
          <c:spPr>
            <a:ln w="2540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'WT hEAAT2'!$B$3:$B$17</c:f>
              <c:numCache>
                <c:formatCode>General</c:formatCode>
                <c:ptCount val="15"/>
                <c:pt idx="0">
                  <c:v>-150</c:v>
                </c:pt>
                <c:pt idx="1">
                  <c:v>-135</c:v>
                </c:pt>
                <c:pt idx="2">
                  <c:v>-120</c:v>
                </c:pt>
                <c:pt idx="3">
                  <c:v>-105</c:v>
                </c:pt>
                <c:pt idx="4">
                  <c:v>-90</c:v>
                </c:pt>
                <c:pt idx="5">
                  <c:v>-75</c:v>
                </c:pt>
                <c:pt idx="6">
                  <c:v>-60</c:v>
                </c:pt>
                <c:pt idx="7">
                  <c:v>-45</c:v>
                </c:pt>
                <c:pt idx="8">
                  <c:v>-30</c:v>
                </c:pt>
                <c:pt idx="9">
                  <c:v>-15</c:v>
                </c:pt>
                <c:pt idx="10">
                  <c:v>0</c:v>
                </c:pt>
                <c:pt idx="11">
                  <c:v>15</c:v>
                </c:pt>
                <c:pt idx="12">
                  <c:v>30</c:v>
                </c:pt>
                <c:pt idx="13">
                  <c:v>45</c:v>
                </c:pt>
                <c:pt idx="14">
                  <c:v>60</c:v>
                </c:pt>
              </c:numCache>
            </c:numRef>
          </c:xVal>
          <c:yVal>
            <c:numRef>
              <c:f>'WT hEAAT2'!$S$3:$S$17</c:f>
              <c:numCache>
                <c:formatCode>0.00E+00</c:formatCode>
                <c:ptCount val="15"/>
                <c:pt idx="0">
                  <c:v>-5.6840599999999997E-10</c:v>
                </c:pt>
                <c:pt idx="1">
                  <c:v>-4.3534600000000002E-10</c:v>
                </c:pt>
                <c:pt idx="2">
                  <c:v>-3.3373999999999998E-10</c:v>
                </c:pt>
                <c:pt idx="3">
                  <c:v>-2.5591499999999999E-10</c:v>
                </c:pt>
                <c:pt idx="4">
                  <c:v>-1.9491800000000002E-10</c:v>
                </c:pt>
                <c:pt idx="5">
                  <c:v>-1.457253E-10</c:v>
                </c:pt>
                <c:pt idx="6">
                  <c:v>-1.0725170000000002E-10</c:v>
                </c:pt>
                <c:pt idx="7">
                  <c:v>-7.5004100000000001E-11</c:v>
                </c:pt>
                <c:pt idx="8">
                  <c:v>-4.7890399999999987E-11</c:v>
                </c:pt>
                <c:pt idx="9">
                  <c:v>-2.4369399999999998E-11</c:v>
                </c:pt>
                <c:pt idx="10">
                  <c:v>-2.3679250000000003E-12</c:v>
                </c:pt>
                <c:pt idx="11">
                  <c:v>1.8598669999999997E-11</c:v>
                </c:pt>
                <c:pt idx="12">
                  <c:v>4.2478300000000006E-11</c:v>
                </c:pt>
                <c:pt idx="13">
                  <c:v>6.7572300000000002E-11</c:v>
                </c:pt>
                <c:pt idx="14">
                  <c:v>9.6629300000000016E-11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9D-4C27-A5A8-AD8C611933E3}"/>
            </c:ext>
          </c:extLst>
        </c:ser>
        <c:ser>
          <c:idx val="3"/>
          <c:order val="3"/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'WT hEAAT2'!$B$20:$B$34</c:f>
              <c:numCache>
                <c:formatCode>General</c:formatCode>
                <c:ptCount val="15"/>
                <c:pt idx="0">
                  <c:v>-150</c:v>
                </c:pt>
                <c:pt idx="1">
                  <c:v>-135</c:v>
                </c:pt>
                <c:pt idx="2">
                  <c:v>-120</c:v>
                </c:pt>
                <c:pt idx="3">
                  <c:v>-105</c:v>
                </c:pt>
                <c:pt idx="4">
                  <c:v>-90</c:v>
                </c:pt>
                <c:pt idx="5">
                  <c:v>-75</c:v>
                </c:pt>
                <c:pt idx="6">
                  <c:v>-60</c:v>
                </c:pt>
                <c:pt idx="7">
                  <c:v>-45</c:v>
                </c:pt>
                <c:pt idx="8">
                  <c:v>-30</c:v>
                </c:pt>
                <c:pt idx="9">
                  <c:v>-15</c:v>
                </c:pt>
                <c:pt idx="10">
                  <c:v>0</c:v>
                </c:pt>
                <c:pt idx="11">
                  <c:v>15</c:v>
                </c:pt>
                <c:pt idx="12">
                  <c:v>30</c:v>
                </c:pt>
                <c:pt idx="13">
                  <c:v>45</c:v>
                </c:pt>
                <c:pt idx="14">
                  <c:v>60</c:v>
                </c:pt>
              </c:numCache>
            </c:numRef>
          </c:xVal>
          <c:yVal>
            <c:numRef>
              <c:f>'WT hEAAT2'!$S$20:$S$34</c:f>
              <c:numCache>
                <c:formatCode>0.00E+00</c:formatCode>
                <c:ptCount val="15"/>
                <c:pt idx="0">
                  <c:v>-1.6254777777777779E-9</c:v>
                </c:pt>
                <c:pt idx="1">
                  <c:v>-1.3392855555555554E-9</c:v>
                </c:pt>
                <c:pt idx="2">
                  <c:v>-1.0987033333333332E-9</c:v>
                </c:pt>
                <c:pt idx="3">
                  <c:v>-8.7072555555555559E-10</c:v>
                </c:pt>
                <c:pt idx="4">
                  <c:v>-6.8535777777777777E-10</c:v>
                </c:pt>
                <c:pt idx="5">
                  <c:v>-5.210144444444444E-10</c:v>
                </c:pt>
                <c:pt idx="6">
                  <c:v>-3.8634555555555556E-10</c:v>
                </c:pt>
                <c:pt idx="7">
                  <c:v>-2.7451000000000002E-10</c:v>
                </c:pt>
                <c:pt idx="8">
                  <c:v>-1.8101777777777778E-10</c:v>
                </c:pt>
                <c:pt idx="9">
                  <c:v>-9.6778666666666673E-11</c:v>
                </c:pt>
                <c:pt idx="10">
                  <c:v>-2.0962855555555555E-11</c:v>
                </c:pt>
                <c:pt idx="11">
                  <c:v>5.3579311111111114E-11</c:v>
                </c:pt>
                <c:pt idx="12">
                  <c:v>1.2781688888888887E-10</c:v>
                </c:pt>
                <c:pt idx="13">
                  <c:v>2.1220711111111109E-10</c:v>
                </c:pt>
                <c:pt idx="14">
                  <c:v>3.0446666666666669E-10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9D-4C27-A5A8-AD8C611933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827920"/>
        <c:axId val="464823328"/>
      </c:scatterChart>
      <c:valAx>
        <c:axId val="464827920"/>
        <c:scaling>
          <c:orientation val="minMax"/>
          <c:max val="75"/>
          <c:min val="-15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4823328"/>
        <c:crosses val="autoZero"/>
        <c:crossBetween val="midCat"/>
      </c:valAx>
      <c:valAx>
        <c:axId val="46482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4827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8149227615204817E-2"/>
          <c:y val="0.17171296296296298"/>
          <c:w val="0.95386072263355137"/>
          <c:h val="0.77736111111111106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WTcoA432D!$B$38:$B$52</c:f>
              <c:numCache>
                <c:formatCode>General</c:formatCode>
                <c:ptCount val="15"/>
                <c:pt idx="0">
                  <c:v>-150</c:v>
                </c:pt>
                <c:pt idx="1">
                  <c:v>-135</c:v>
                </c:pt>
                <c:pt idx="2">
                  <c:v>-120</c:v>
                </c:pt>
                <c:pt idx="3">
                  <c:v>-105</c:v>
                </c:pt>
                <c:pt idx="4">
                  <c:v>-90</c:v>
                </c:pt>
                <c:pt idx="5">
                  <c:v>-75</c:v>
                </c:pt>
                <c:pt idx="6">
                  <c:v>-60</c:v>
                </c:pt>
                <c:pt idx="7">
                  <c:v>-45</c:v>
                </c:pt>
                <c:pt idx="8">
                  <c:v>-30</c:v>
                </c:pt>
                <c:pt idx="9">
                  <c:v>-15</c:v>
                </c:pt>
                <c:pt idx="10">
                  <c:v>0</c:v>
                </c:pt>
                <c:pt idx="11">
                  <c:v>15</c:v>
                </c:pt>
                <c:pt idx="12">
                  <c:v>30</c:v>
                </c:pt>
                <c:pt idx="13">
                  <c:v>45</c:v>
                </c:pt>
                <c:pt idx="14">
                  <c:v>60</c:v>
                </c:pt>
              </c:numCache>
            </c:numRef>
          </c:xVal>
          <c:yVal>
            <c:numRef>
              <c:f>WTcoA432D!$W$38:$W$52</c:f>
              <c:numCache>
                <c:formatCode>0.00</c:formatCode>
                <c:ptCount val="15"/>
                <c:pt idx="0">
                  <c:v>-33.941429512497443</c:v>
                </c:pt>
                <c:pt idx="1">
                  <c:v>-27.686111283856725</c:v>
                </c:pt>
                <c:pt idx="2">
                  <c:v>-22.372801321217171</c:v>
                </c:pt>
                <c:pt idx="3">
                  <c:v>-17.930772704403516</c:v>
                </c:pt>
                <c:pt idx="4">
                  <c:v>-14.385590066670819</c:v>
                </c:pt>
                <c:pt idx="5">
                  <c:v>-11.209140971395831</c:v>
                </c:pt>
                <c:pt idx="6">
                  <c:v>-8.6813778845480005</c:v>
                </c:pt>
                <c:pt idx="7">
                  <c:v>-6.2835286460560225</c:v>
                </c:pt>
                <c:pt idx="8">
                  <c:v>-4.3024326739130414</c:v>
                </c:pt>
                <c:pt idx="9">
                  <c:v>-2.2813904937058358</c:v>
                </c:pt>
                <c:pt idx="10">
                  <c:v>-0.33307400914272539</c:v>
                </c:pt>
                <c:pt idx="11">
                  <c:v>1.6151253061869182</c:v>
                </c:pt>
                <c:pt idx="12">
                  <c:v>3.6983154353542966</c:v>
                </c:pt>
                <c:pt idx="13">
                  <c:v>6.0011177031323637</c:v>
                </c:pt>
                <c:pt idx="14">
                  <c:v>8.9219402517787536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30-41A5-B448-D17BB4BC338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WTcoA432D!$B$55:$B$69</c:f>
              <c:numCache>
                <c:formatCode>General</c:formatCode>
                <c:ptCount val="15"/>
                <c:pt idx="0">
                  <c:v>-150</c:v>
                </c:pt>
                <c:pt idx="1">
                  <c:v>-135</c:v>
                </c:pt>
                <c:pt idx="2">
                  <c:v>-120</c:v>
                </c:pt>
                <c:pt idx="3">
                  <c:v>-105</c:v>
                </c:pt>
                <c:pt idx="4">
                  <c:v>-90</c:v>
                </c:pt>
                <c:pt idx="5">
                  <c:v>-75</c:v>
                </c:pt>
                <c:pt idx="6">
                  <c:v>-60</c:v>
                </c:pt>
                <c:pt idx="7">
                  <c:v>-45</c:v>
                </c:pt>
                <c:pt idx="8">
                  <c:v>-30</c:v>
                </c:pt>
                <c:pt idx="9">
                  <c:v>-15</c:v>
                </c:pt>
                <c:pt idx="10">
                  <c:v>0</c:v>
                </c:pt>
                <c:pt idx="11">
                  <c:v>15</c:v>
                </c:pt>
                <c:pt idx="12">
                  <c:v>30</c:v>
                </c:pt>
                <c:pt idx="13">
                  <c:v>45</c:v>
                </c:pt>
                <c:pt idx="14">
                  <c:v>60</c:v>
                </c:pt>
              </c:numCache>
            </c:numRef>
          </c:xVal>
          <c:yVal>
            <c:numRef>
              <c:f>WTcoA432D!$W$55:$W$69</c:f>
              <c:numCache>
                <c:formatCode>0.00</c:formatCode>
                <c:ptCount val="15"/>
                <c:pt idx="0">
                  <c:v>-62.408648724374729</c:v>
                </c:pt>
                <c:pt idx="1">
                  <c:v>-50.530795911944253</c:v>
                </c:pt>
                <c:pt idx="2">
                  <c:v>-40.65361801245426</c:v>
                </c:pt>
                <c:pt idx="3">
                  <c:v>-31.777856239600233</c:v>
                </c:pt>
                <c:pt idx="4">
                  <c:v>-24.83324423505826</c:v>
                </c:pt>
                <c:pt idx="5">
                  <c:v>-19.098376812397998</c:v>
                </c:pt>
                <c:pt idx="6">
                  <c:v>-14.096631833168685</c:v>
                </c:pt>
                <c:pt idx="7">
                  <c:v>-10.112968876100673</c:v>
                </c:pt>
                <c:pt idx="8">
                  <c:v>-6.6492817798506536</c:v>
                </c:pt>
                <c:pt idx="9">
                  <c:v>-3.6658299532016345</c:v>
                </c:pt>
                <c:pt idx="10">
                  <c:v>-0.99232535094029362</c:v>
                </c:pt>
                <c:pt idx="11">
                  <c:v>1.5629442194365035</c:v>
                </c:pt>
                <c:pt idx="12">
                  <c:v>4.1244162657578771</c:v>
                </c:pt>
                <c:pt idx="13">
                  <c:v>6.8726072029375587</c:v>
                </c:pt>
                <c:pt idx="14">
                  <c:v>9.8704064823235278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530-41A5-B448-D17BB4BC3383}"/>
            </c:ext>
          </c:extLst>
        </c:ser>
        <c:ser>
          <c:idx val="2"/>
          <c:order val="2"/>
          <c:spPr>
            <a:ln w="2540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'WT hEAAT2'!$B$38:$B$52</c:f>
              <c:numCache>
                <c:formatCode>General</c:formatCode>
                <c:ptCount val="15"/>
                <c:pt idx="0">
                  <c:v>-150</c:v>
                </c:pt>
                <c:pt idx="1">
                  <c:v>-135</c:v>
                </c:pt>
                <c:pt idx="2">
                  <c:v>-120</c:v>
                </c:pt>
                <c:pt idx="3">
                  <c:v>-105</c:v>
                </c:pt>
                <c:pt idx="4">
                  <c:v>-90</c:v>
                </c:pt>
                <c:pt idx="5">
                  <c:v>-75</c:v>
                </c:pt>
                <c:pt idx="6">
                  <c:v>-60</c:v>
                </c:pt>
                <c:pt idx="7">
                  <c:v>-45</c:v>
                </c:pt>
                <c:pt idx="8">
                  <c:v>-30</c:v>
                </c:pt>
                <c:pt idx="9">
                  <c:v>-15</c:v>
                </c:pt>
                <c:pt idx="10">
                  <c:v>0</c:v>
                </c:pt>
                <c:pt idx="11">
                  <c:v>15</c:v>
                </c:pt>
                <c:pt idx="12">
                  <c:v>30</c:v>
                </c:pt>
                <c:pt idx="13">
                  <c:v>45</c:v>
                </c:pt>
                <c:pt idx="14">
                  <c:v>60</c:v>
                </c:pt>
              </c:numCache>
            </c:numRef>
          </c:xVal>
          <c:yVal>
            <c:numRef>
              <c:f>'WT hEAAT2'!$S$38:$S$52</c:f>
              <c:numCache>
                <c:formatCode>0.00</c:formatCode>
                <c:ptCount val="15"/>
                <c:pt idx="0">
                  <c:v>-21.41506037539974</c:v>
                </c:pt>
                <c:pt idx="1">
                  <c:v>-16.364033736428532</c:v>
                </c:pt>
                <c:pt idx="2">
                  <c:v>-12.555933343445762</c:v>
                </c:pt>
                <c:pt idx="3">
                  <c:v>-9.6387640071537231</c:v>
                </c:pt>
                <c:pt idx="4">
                  <c:v>-7.3602814028902497</c:v>
                </c:pt>
                <c:pt idx="5">
                  <c:v>-5.5051301330144646</c:v>
                </c:pt>
                <c:pt idx="6">
                  <c:v>-4.0700527903522765</c:v>
                </c:pt>
                <c:pt idx="7">
                  <c:v>-2.8521258753454051</c:v>
                </c:pt>
                <c:pt idx="8">
                  <c:v>-1.8265023929613258</c:v>
                </c:pt>
                <c:pt idx="9">
                  <c:v>-0.93323124478865915</c:v>
                </c:pt>
                <c:pt idx="10">
                  <c:v>-9.5875893166369131E-2</c:v>
                </c:pt>
                <c:pt idx="11">
                  <c:v>0.70463418681682766</c:v>
                </c:pt>
                <c:pt idx="12">
                  <c:v>1.6211575394898989</c:v>
                </c:pt>
                <c:pt idx="13">
                  <c:v>2.5857574928698068</c:v>
                </c:pt>
                <c:pt idx="14">
                  <c:v>3.689914807683059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04-4860-B2BA-C501317FCC5D}"/>
            </c:ext>
          </c:extLst>
        </c:ser>
        <c:ser>
          <c:idx val="3"/>
          <c:order val="3"/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'WT hEAAT2'!$B$55:$B$69</c:f>
              <c:numCache>
                <c:formatCode>General</c:formatCode>
                <c:ptCount val="15"/>
                <c:pt idx="0">
                  <c:v>-150</c:v>
                </c:pt>
                <c:pt idx="1">
                  <c:v>-135</c:v>
                </c:pt>
                <c:pt idx="2">
                  <c:v>-120</c:v>
                </c:pt>
                <c:pt idx="3">
                  <c:v>-105</c:v>
                </c:pt>
                <c:pt idx="4">
                  <c:v>-90</c:v>
                </c:pt>
                <c:pt idx="5">
                  <c:v>-75</c:v>
                </c:pt>
                <c:pt idx="6">
                  <c:v>-60</c:v>
                </c:pt>
                <c:pt idx="7">
                  <c:v>-45</c:v>
                </c:pt>
                <c:pt idx="8">
                  <c:v>-30</c:v>
                </c:pt>
                <c:pt idx="9">
                  <c:v>-15</c:v>
                </c:pt>
                <c:pt idx="10">
                  <c:v>0</c:v>
                </c:pt>
                <c:pt idx="11">
                  <c:v>15</c:v>
                </c:pt>
                <c:pt idx="12">
                  <c:v>30</c:v>
                </c:pt>
                <c:pt idx="13">
                  <c:v>45</c:v>
                </c:pt>
                <c:pt idx="14">
                  <c:v>60</c:v>
                </c:pt>
              </c:numCache>
            </c:numRef>
          </c:xVal>
          <c:yVal>
            <c:numRef>
              <c:f>'WT hEAAT2'!$S$55:$S$69</c:f>
              <c:numCache>
                <c:formatCode>0.00</c:formatCode>
                <c:ptCount val="15"/>
                <c:pt idx="0">
                  <c:v>-62.102209429331566</c:v>
                </c:pt>
                <c:pt idx="1">
                  <c:v>-51.055141715128556</c:v>
                </c:pt>
                <c:pt idx="2">
                  <c:v>-41.735096335169111</c:v>
                </c:pt>
                <c:pt idx="3">
                  <c:v>-33.026775234231415</c:v>
                </c:pt>
                <c:pt idx="4">
                  <c:v>-25.904252563052619</c:v>
                </c:pt>
                <c:pt idx="5">
                  <c:v>-19.684049229033988</c:v>
                </c:pt>
                <c:pt idx="6">
                  <c:v>-14.574124744278622</c:v>
                </c:pt>
                <c:pt idx="7">
                  <c:v>-10.349103588633513</c:v>
                </c:pt>
                <c:pt idx="8">
                  <c:v>-6.8094895463510294</c:v>
                </c:pt>
                <c:pt idx="9">
                  <c:v>-3.6435306475189821</c:v>
                </c:pt>
                <c:pt idx="10">
                  <c:v>-0.78898284644757632</c:v>
                </c:pt>
                <c:pt idx="11">
                  <c:v>2.0153269020704925</c:v>
                </c:pt>
                <c:pt idx="12">
                  <c:v>4.8177091496926643</c:v>
                </c:pt>
                <c:pt idx="13">
                  <c:v>7.9858009748751577</c:v>
                </c:pt>
                <c:pt idx="14">
                  <c:v>11.482922603062924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504-4860-B2BA-C501317FCC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645496"/>
        <c:axId val="578637624"/>
      </c:scatterChart>
      <c:valAx>
        <c:axId val="578645496"/>
        <c:scaling>
          <c:orientation val="minMax"/>
          <c:max val="65"/>
          <c:min val="-15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78637624"/>
        <c:crosses val="autoZero"/>
        <c:crossBetween val="midCat"/>
      </c:valAx>
      <c:valAx>
        <c:axId val="578637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78645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'WT hEAAT2'!$B$38:$B$52</c:f>
              <c:numCache>
                <c:formatCode>General</c:formatCode>
                <c:ptCount val="15"/>
                <c:pt idx="0">
                  <c:v>-150</c:v>
                </c:pt>
                <c:pt idx="1">
                  <c:v>-135</c:v>
                </c:pt>
                <c:pt idx="2">
                  <c:v>-120</c:v>
                </c:pt>
                <c:pt idx="3">
                  <c:v>-105</c:v>
                </c:pt>
                <c:pt idx="4">
                  <c:v>-90</c:v>
                </c:pt>
                <c:pt idx="5">
                  <c:v>-75</c:v>
                </c:pt>
                <c:pt idx="6">
                  <c:v>-60</c:v>
                </c:pt>
                <c:pt idx="7">
                  <c:v>-45</c:v>
                </c:pt>
                <c:pt idx="8">
                  <c:v>-30</c:v>
                </c:pt>
                <c:pt idx="9">
                  <c:v>-15</c:v>
                </c:pt>
                <c:pt idx="10">
                  <c:v>0</c:v>
                </c:pt>
                <c:pt idx="11">
                  <c:v>15</c:v>
                </c:pt>
                <c:pt idx="12">
                  <c:v>30</c:v>
                </c:pt>
                <c:pt idx="13">
                  <c:v>45</c:v>
                </c:pt>
                <c:pt idx="14">
                  <c:v>60</c:v>
                </c:pt>
              </c:numCache>
            </c:numRef>
          </c:xVal>
          <c:yVal>
            <c:numRef>
              <c:f>'WT hEAAT2'!$S$38:$S$52</c:f>
              <c:numCache>
                <c:formatCode>0.00</c:formatCode>
                <c:ptCount val="15"/>
                <c:pt idx="0">
                  <c:v>-21.41506037539974</c:v>
                </c:pt>
                <c:pt idx="1">
                  <c:v>-16.364033736428532</c:v>
                </c:pt>
                <c:pt idx="2">
                  <c:v>-12.555933343445762</c:v>
                </c:pt>
                <c:pt idx="3">
                  <c:v>-9.6387640071537231</c:v>
                </c:pt>
                <c:pt idx="4">
                  <c:v>-7.3602814028902497</c:v>
                </c:pt>
                <c:pt idx="5">
                  <c:v>-5.5051301330144646</c:v>
                </c:pt>
                <c:pt idx="6">
                  <c:v>-4.0700527903522765</c:v>
                </c:pt>
                <c:pt idx="7">
                  <c:v>-2.8521258753454051</c:v>
                </c:pt>
                <c:pt idx="8">
                  <c:v>-1.8265023929613258</c:v>
                </c:pt>
                <c:pt idx="9">
                  <c:v>-0.93323124478865915</c:v>
                </c:pt>
                <c:pt idx="10">
                  <c:v>-9.5875893166369131E-2</c:v>
                </c:pt>
                <c:pt idx="11">
                  <c:v>0.70463418681682766</c:v>
                </c:pt>
                <c:pt idx="12">
                  <c:v>1.6211575394898989</c:v>
                </c:pt>
                <c:pt idx="13">
                  <c:v>2.5857574928698068</c:v>
                </c:pt>
                <c:pt idx="14">
                  <c:v>3.689914807683059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F3-4609-8D49-BE43C7D113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1941023"/>
        <c:axId val="1371963903"/>
      </c:scatterChart>
      <c:valAx>
        <c:axId val="1371941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71963903"/>
        <c:crosses val="autoZero"/>
        <c:crossBetween val="midCat"/>
      </c:valAx>
      <c:valAx>
        <c:axId val="1371963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71941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tx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L37P!$B$20:$B$34</c:f>
              <c:numCache>
                <c:formatCode>General</c:formatCode>
                <c:ptCount val="15"/>
                <c:pt idx="0">
                  <c:v>-150</c:v>
                </c:pt>
                <c:pt idx="1">
                  <c:v>-135</c:v>
                </c:pt>
                <c:pt idx="2">
                  <c:v>-120</c:v>
                </c:pt>
                <c:pt idx="3">
                  <c:v>-105</c:v>
                </c:pt>
                <c:pt idx="4">
                  <c:v>-90</c:v>
                </c:pt>
                <c:pt idx="5">
                  <c:v>-75</c:v>
                </c:pt>
                <c:pt idx="6">
                  <c:v>-60</c:v>
                </c:pt>
                <c:pt idx="7">
                  <c:v>-45</c:v>
                </c:pt>
                <c:pt idx="8">
                  <c:v>-30</c:v>
                </c:pt>
                <c:pt idx="9">
                  <c:v>-15</c:v>
                </c:pt>
                <c:pt idx="10">
                  <c:v>0</c:v>
                </c:pt>
                <c:pt idx="11">
                  <c:v>15</c:v>
                </c:pt>
                <c:pt idx="12">
                  <c:v>30</c:v>
                </c:pt>
                <c:pt idx="13">
                  <c:v>45</c:v>
                </c:pt>
                <c:pt idx="14">
                  <c:v>60</c:v>
                </c:pt>
              </c:numCache>
            </c:numRef>
          </c:xVal>
          <c:yVal>
            <c:numRef>
              <c:f>L37P!$AC$20:$AC$34</c:f>
              <c:numCache>
                <c:formatCode>General</c:formatCode>
                <c:ptCount val="15"/>
                <c:pt idx="0">
                  <c:v>-2.3840112499999999E-9</c:v>
                </c:pt>
                <c:pt idx="1">
                  <c:v>-1.9246824999999996E-9</c:v>
                </c:pt>
                <c:pt idx="2">
                  <c:v>-1.5214850000000001E-9</c:v>
                </c:pt>
                <c:pt idx="3">
                  <c:v>-1.1920437499999999E-9</c:v>
                </c:pt>
                <c:pt idx="4">
                  <c:v>-9.2567250000000004E-10</c:v>
                </c:pt>
                <c:pt idx="5">
                  <c:v>-6.9682999999999996E-10</c:v>
                </c:pt>
                <c:pt idx="6">
                  <c:v>-5.1000625000000002E-10</c:v>
                </c:pt>
                <c:pt idx="7">
                  <c:v>-3.5668750000000002E-10</c:v>
                </c:pt>
                <c:pt idx="8">
                  <c:v>-2.2662324999999999E-10</c:v>
                </c:pt>
                <c:pt idx="9">
                  <c:v>-1.1276937500000001E-10</c:v>
                </c:pt>
                <c:pt idx="10">
                  <c:v>-8.4619749999999986E-12</c:v>
                </c:pt>
                <c:pt idx="11">
                  <c:v>9.3568374999999992E-11</c:v>
                </c:pt>
                <c:pt idx="12">
                  <c:v>2.0178937499999999E-10</c:v>
                </c:pt>
                <c:pt idx="13">
                  <c:v>3.2239125E-10</c:v>
                </c:pt>
                <c:pt idx="14">
                  <c:v>4.4749375000000008E-10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83D-4319-B077-A1FA4276131D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L37P!$B$3:$B$17</c:f>
              <c:numCache>
                <c:formatCode>General</c:formatCode>
                <c:ptCount val="15"/>
                <c:pt idx="0">
                  <c:v>-150</c:v>
                </c:pt>
                <c:pt idx="1">
                  <c:v>-135</c:v>
                </c:pt>
                <c:pt idx="2">
                  <c:v>-120</c:v>
                </c:pt>
                <c:pt idx="3">
                  <c:v>-105</c:v>
                </c:pt>
                <c:pt idx="4">
                  <c:v>-90</c:v>
                </c:pt>
                <c:pt idx="5">
                  <c:v>-75</c:v>
                </c:pt>
                <c:pt idx="6">
                  <c:v>-60</c:v>
                </c:pt>
                <c:pt idx="7">
                  <c:v>-45</c:v>
                </c:pt>
                <c:pt idx="8">
                  <c:v>-30</c:v>
                </c:pt>
                <c:pt idx="9">
                  <c:v>-15</c:v>
                </c:pt>
                <c:pt idx="10">
                  <c:v>0</c:v>
                </c:pt>
                <c:pt idx="11">
                  <c:v>15</c:v>
                </c:pt>
                <c:pt idx="12">
                  <c:v>30</c:v>
                </c:pt>
                <c:pt idx="13">
                  <c:v>45</c:v>
                </c:pt>
                <c:pt idx="14">
                  <c:v>60</c:v>
                </c:pt>
              </c:numCache>
            </c:numRef>
          </c:xVal>
          <c:yVal>
            <c:numRef>
              <c:f>L37P!$AC$3:$AC$17</c:f>
              <c:numCache>
                <c:formatCode>General</c:formatCode>
                <c:ptCount val="15"/>
                <c:pt idx="0">
                  <c:v>-7.7944100000000006E-10</c:v>
                </c:pt>
                <c:pt idx="1">
                  <c:v>-6.0521000000000002E-10</c:v>
                </c:pt>
                <c:pt idx="2">
                  <c:v>-4.6921799999999994E-10</c:v>
                </c:pt>
                <c:pt idx="3">
                  <c:v>-3.6004800000000005E-10</c:v>
                </c:pt>
                <c:pt idx="4">
                  <c:v>-2.7549199999999996E-10</c:v>
                </c:pt>
                <c:pt idx="5">
                  <c:v>-2.0499720000000003E-10</c:v>
                </c:pt>
                <c:pt idx="6">
                  <c:v>-1.489043E-10</c:v>
                </c:pt>
                <c:pt idx="7">
                  <c:v>-1.0437419999999999E-10</c:v>
                </c:pt>
                <c:pt idx="8">
                  <c:v>-6.4717599999999995E-11</c:v>
                </c:pt>
                <c:pt idx="9">
                  <c:v>-3.0916600000000003E-11</c:v>
                </c:pt>
                <c:pt idx="10">
                  <c:v>4.6548538000000006E-11</c:v>
                </c:pt>
                <c:pt idx="11">
                  <c:v>3.2424900000000001E-11</c:v>
                </c:pt>
                <c:pt idx="12">
                  <c:v>6.4972000000000001E-11</c:v>
                </c:pt>
                <c:pt idx="13">
                  <c:v>9.9991600000000001E-11</c:v>
                </c:pt>
                <c:pt idx="14">
                  <c:v>1.4796440000000001E-10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AE-479D-A490-1F386A75A12A}"/>
            </c:ext>
          </c:extLst>
        </c:ser>
        <c:ser>
          <c:idx val="2"/>
          <c:order val="2"/>
          <c:spPr>
            <a:ln w="1905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'WT hEAAT2'!$B$3:$B$17</c:f>
              <c:numCache>
                <c:formatCode>General</c:formatCode>
                <c:ptCount val="15"/>
                <c:pt idx="0">
                  <c:v>-150</c:v>
                </c:pt>
                <c:pt idx="1">
                  <c:v>-135</c:v>
                </c:pt>
                <c:pt idx="2">
                  <c:v>-120</c:v>
                </c:pt>
                <c:pt idx="3">
                  <c:v>-105</c:v>
                </c:pt>
                <c:pt idx="4">
                  <c:v>-90</c:v>
                </c:pt>
                <c:pt idx="5">
                  <c:v>-75</c:v>
                </c:pt>
                <c:pt idx="6">
                  <c:v>-60</c:v>
                </c:pt>
                <c:pt idx="7">
                  <c:v>-45</c:v>
                </c:pt>
                <c:pt idx="8">
                  <c:v>-30</c:v>
                </c:pt>
                <c:pt idx="9">
                  <c:v>-15</c:v>
                </c:pt>
                <c:pt idx="10">
                  <c:v>0</c:v>
                </c:pt>
                <c:pt idx="11">
                  <c:v>15</c:v>
                </c:pt>
                <c:pt idx="12">
                  <c:v>30</c:v>
                </c:pt>
                <c:pt idx="13">
                  <c:v>45</c:v>
                </c:pt>
                <c:pt idx="14">
                  <c:v>60</c:v>
                </c:pt>
              </c:numCache>
            </c:numRef>
          </c:xVal>
          <c:yVal>
            <c:numRef>
              <c:f>'WT hEAAT2'!$S$3:$S$17</c:f>
              <c:numCache>
                <c:formatCode>0.00E+00</c:formatCode>
                <c:ptCount val="15"/>
                <c:pt idx="0">
                  <c:v>-5.6840599999999997E-10</c:v>
                </c:pt>
                <c:pt idx="1">
                  <c:v>-4.3534600000000002E-10</c:v>
                </c:pt>
                <c:pt idx="2">
                  <c:v>-3.3373999999999998E-10</c:v>
                </c:pt>
                <c:pt idx="3">
                  <c:v>-2.5591499999999999E-10</c:v>
                </c:pt>
                <c:pt idx="4">
                  <c:v>-1.9491800000000002E-10</c:v>
                </c:pt>
                <c:pt idx="5">
                  <c:v>-1.457253E-10</c:v>
                </c:pt>
                <c:pt idx="6">
                  <c:v>-1.0725170000000002E-10</c:v>
                </c:pt>
                <c:pt idx="7">
                  <c:v>-7.5004100000000001E-11</c:v>
                </c:pt>
                <c:pt idx="8">
                  <c:v>-4.7890399999999987E-11</c:v>
                </c:pt>
                <c:pt idx="9">
                  <c:v>-2.4369399999999998E-11</c:v>
                </c:pt>
                <c:pt idx="10">
                  <c:v>-2.3679250000000003E-12</c:v>
                </c:pt>
                <c:pt idx="11">
                  <c:v>1.8598669999999997E-11</c:v>
                </c:pt>
                <c:pt idx="12">
                  <c:v>4.2478300000000006E-11</c:v>
                </c:pt>
                <c:pt idx="13">
                  <c:v>6.7572300000000002E-11</c:v>
                </c:pt>
                <c:pt idx="14">
                  <c:v>9.6629300000000016E-11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FAE-41E5-83A3-4E8AC0119A69}"/>
            </c:ext>
          </c:extLst>
        </c:ser>
        <c:ser>
          <c:idx val="3"/>
          <c:order val="3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'WT hEAAT2'!$B$20:$B$34</c:f>
              <c:numCache>
                <c:formatCode>General</c:formatCode>
                <c:ptCount val="15"/>
                <c:pt idx="0">
                  <c:v>-150</c:v>
                </c:pt>
                <c:pt idx="1">
                  <c:v>-135</c:v>
                </c:pt>
                <c:pt idx="2">
                  <c:v>-120</c:v>
                </c:pt>
                <c:pt idx="3">
                  <c:v>-105</c:v>
                </c:pt>
                <c:pt idx="4">
                  <c:v>-90</c:v>
                </c:pt>
                <c:pt idx="5">
                  <c:v>-75</c:v>
                </c:pt>
                <c:pt idx="6">
                  <c:v>-60</c:v>
                </c:pt>
                <c:pt idx="7">
                  <c:v>-45</c:v>
                </c:pt>
                <c:pt idx="8">
                  <c:v>-30</c:v>
                </c:pt>
                <c:pt idx="9">
                  <c:v>-15</c:v>
                </c:pt>
                <c:pt idx="10">
                  <c:v>0</c:v>
                </c:pt>
                <c:pt idx="11">
                  <c:v>15</c:v>
                </c:pt>
                <c:pt idx="12">
                  <c:v>30</c:v>
                </c:pt>
                <c:pt idx="13">
                  <c:v>45</c:v>
                </c:pt>
                <c:pt idx="14">
                  <c:v>60</c:v>
                </c:pt>
              </c:numCache>
            </c:numRef>
          </c:xVal>
          <c:yVal>
            <c:numRef>
              <c:f>'WT hEAAT2'!$S$20:$S$34</c:f>
              <c:numCache>
                <c:formatCode>0.00E+00</c:formatCode>
                <c:ptCount val="15"/>
                <c:pt idx="0">
                  <c:v>-1.6254777777777779E-9</c:v>
                </c:pt>
                <c:pt idx="1">
                  <c:v>-1.3392855555555554E-9</c:v>
                </c:pt>
                <c:pt idx="2">
                  <c:v>-1.0987033333333332E-9</c:v>
                </c:pt>
                <c:pt idx="3">
                  <c:v>-8.7072555555555559E-10</c:v>
                </c:pt>
                <c:pt idx="4">
                  <c:v>-6.8535777777777777E-10</c:v>
                </c:pt>
                <c:pt idx="5">
                  <c:v>-5.210144444444444E-10</c:v>
                </c:pt>
                <c:pt idx="6">
                  <c:v>-3.8634555555555556E-10</c:v>
                </c:pt>
                <c:pt idx="7">
                  <c:v>-2.7451000000000002E-10</c:v>
                </c:pt>
                <c:pt idx="8">
                  <c:v>-1.8101777777777778E-10</c:v>
                </c:pt>
                <c:pt idx="9">
                  <c:v>-9.6778666666666673E-11</c:v>
                </c:pt>
                <c:pt idx="10">
                  <c:v>-2.0962855555555555E-11</c:v>
                </c:pt>
                <c:pt idx="11">
                  <c:v>5.3579311111111114E-11</c:v>
                </c:pt>
                <c:pt idx="12">
                  <c:v>1.2781688888888887E-10</c:v>
                </c:pt>
                <c:pt idx="13">
                  <c:v>2.1220711111111109E-10</c:v>
                </c:pt>
                <c:pt idx="14">
                  <c:v>3.0446666666666669E-10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FAE-41E5-83A3-4E8AC0119A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593632"/>
        <c:axId val="65599872"/>
      </c:scatterChart>
      <c:valAx>
        <c:axId val="65593632"/>
        <c:scaling>
          <c:orientation val="minMax"/>
          <c:max val="65"/>
          <c:min val="-15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599872"/>
        <c:crosses val="autoZero"/>
        <c:crossBetween val="midCat"/>
        <c:majorUnit val="25"/>
      </c:valAx>
      <c:valAx>
        <c:axId val="6559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593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L37P!$B$38:$B$52</c:f>
              <c:numCache>
                <c:formatCode>General</c:formatCode>
                <c:ptCount val="15"/>
                <c:pt idx="0">
                  <c:v>-150</c:v>
                </c:pt>
                <c:pt idx="1">
                  <c:v>-135</c:v>
                </c:pt>
                <c:pt idx="2">
                  <c:v>-120</c:v>
                </c:pt>
                <c:pt idx="3">
                  <c:v>-105</c:v>
                </c:pt>
                <c:pt idx="4">
                  <c:v>-90</c:v>
                </c:pt>
                <c:pt idx="5">
                  <c:v>-75</c:v>
                </c:pt>
                <c:pt idx="6">
                  <c:v>-60</c:v>
                </c:pt>
                <c:pt idx="7">
                  <c:v>-45</c:v>
                </c:pt>
                <c:pt idx="8">
                  <c:v>-30</c:v>
                </c:pt>
                <c:pt idx="9">
                  <c:v>-15</c:v>
                </c:pt>
                <c:pt idx="10">
                  <c:v>0</c:v>
                </c:pt>
                <c:pt idx="11">
                  <c:v>15</c:v>
                </c:pt>
                <c:pt idx="12">
                  <c:v>30</c:v>
                </c:pt>
                <c:pt idx="13">
                  <c:v>45</c:v>
                </c:pt>
                <c:pt idx="14">
                  <c:v>60</c:v>
                </c:pt>
              </c:numCache>
            </c:numRef>
          </c:xVal>
          <c:yVal>
            <c:numRef>
              <c:f>L37P!$AC$38:$AC$52</c:f>
              <c:numCache>
                <c:formatCode>General</c:formatCode>
                <c:ptCount val="15"/>
                <c:pt idx="0">
                  <c:v>-21.769091550312027</c:v>
                </c:pt>
                <c:pt idx="1">
                  <c:v>-16.866453636917601</c:v>
                </c:pt>
                <c:pt idx="2">
                  <c:v>-13.010931866943935</c:v>
                </c:pt>
                <c:pt idx="3">
                  <c:v>-9.9866068553477358</c:v>
                </c:pt>
                <c:pt idx="4">
                  <c:v>-7.6213754305937913</c:v>
                </c:pt>
                <c:pt idx="5">
                  <c:v>-5.6801154060422387</c:v>
                </c:pt>
                <c:pt idx="6">
                  <c:v>-4.1265507934531387</c:v>
                </c:pt>
                <c:pt idx="7">
                  <c:v>-2.8922284192348124</c:v>
                </c:pt>
                <c:pt idx="8">
                  <c:v>-1.8057382936216342</c:v>
                </c:pt>
                <c:pt idx="9">
                  <c:v>-0.88383372630327095</c:v>
                </c:pt>
                <c:pt idx="10">
                  <c:v>0.86192653099099492</c:v>
                </c:pt>
                <c:pt idx="11">
                  <c:v>0.84779056949777465</c:v>
                </c:pt>
                <c:pt idx="12">
                  <c:v>1.7023119126511481</c:v>
                </c:pt>
                <c:pt idx="13">
                  <c:v>2.6311198136516678</c:v>
                </c:pt>
                <c:pt idx="14">
                  <c:v>3.9492031180550127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012-4F81-9E60-C05360B8592B}"/>
            </c:ext>
          </c:extLst>
        </c:ser>
        <c:ser>
          <c:idx val="2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L37P!$B$55:$B$69</c:f>
              <c:numCache>
                <c:formatCode>General</c:formatCode>
                <c:ptCount val="15"/>
                <c:pt idx="0">
                  <c:v>-150</c:v>
                </c:pt>
                <c:pt idx="1">
                  <c:v>-135</c:v>
                </c:pt>
                <c:pt idx="2">
                  <c:v>-120</c:v>
                </c:pt>
                <c:pt idx="3">
                  <c:v>-105</c:v>
                </c:pt>
                <c:pt idx="4">
                  <c:v>-90</c:v>
                </c:pt>
                <c:pt idx="5">
                  <c:v>-75</c:v>
                </c:pt>
                <c:pt idx="6">
                  <c:v>-60</c:v>
                </c:pt>
                <c:pt idx="7">
                  <c:v>-45</c:v>
                </c:pt>
                <c:pt idx="8">
                  <c:v>-30</c:v>
                </c:pt>
                <c:pt idx="9">
                  <c:v>-15</c:v>
                </c:pt>
                <c:pt idx="10">
                  <c:v>0</c:v>
                </c:pt>
                <c:pt idx="11">
                  <c:v>15</c:v>
                </c:pt>
                <c:pt idx="12">
                  <c:v>30</c:v>
                </c:pt>
                <c:pt idx="13">
                  <c:v>45</c:v>
                </c:pt>
                <c:pt idx="14">
                  <c:v>60</c:v>
                </c:pt>
              </c:numCache>
            </c:numRef>
          </c:xVal>
          <c:yVal>
            <c:numRef>
              <c:f>L37P!$AC$55:$AC$69</c:f>
              <c:numCache>
                <c:formatCode>General</c:formatCode>
                <c:ptCount val="15"/>
                <c:pt idx="0">
                  <c:v>-62.85318182695805</c:v>
                </c:pt>
                <c:pt idx="1">
                  <c:v>-50.347282461457127</c:v>
                </c:pt>
                <c:pt idx="2">
                  <c:v>-39.597658790299029</c:v>
                </c:pt>
                <c:pt idx="3">
                  <c:v>-30.841861548404076</c:v>
                </c:pt>
                <c:pt idx="4">
                  <c:v>-23.885322708110358</c:v>
                </c:pt>
                <c:pt idx="5">
                  <c:v>-17.891450367874665</c:v>
                </c:pt>
                <c:pt idx="6">
                  <c:v>-13.071502465240089</c:v>
                </c:pt>
                <c:pt idx="7">
                  <c:v>-9.1552062746345246</c:v>
                </c:pt>
                <c:pt idx="8">
                  <c:v>-5.8327493433805397</c:v>
                </c:pt>
                <c:pt idx="9">
                  <c:v>-2.9336919894737497</c:v>
                </c:pt>
                <c:pt idx="10">
                  <c:v>-0.27605462581042228</c:v>
                </c:pt>
                <c:pt idx="11">
                  <c:v>2.3300954834571823</c:v>
                </c:pt>
                <c:pt idx="12">
                  <c:v>5.1960565006474724</c:v>
                </c:pt>
                <c:pt idx="13">
                  <c:v>8.4390941010088447</c:v>
                </c:pt>
                <c:pt idx="14">
                  <c:v>11.600142824932236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012-4F81-9E60-C05360B8592B}"/>
            </c:ext>
          </c:extLst>
        </c:ser>
        <c:ser>
          <c:idx val="0"/>
          <c:order val="2"/>
          <c:spPr>
            <a:ln w="2540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'WT hEAAT2'!$B$38:$B$52</c:f>
              <c:numCache>
                <c:formatCode>General</c:formatCode>
                <c:ptCount val="15"/>
                <c:pt idx="0">
                  <c:v>-150</c:v>
                </c:pt>
                <c:pt idx="1">
                  <c:v>-135</c:v>
                </c:pt>
                <c:pt idx="2">
                  <c:v>-120</c:v>
                </c:pt>
                <c:pt idx="3">
                  <c:v>-105</c:v>
                </c:pt>
                <c:pt idx="4">
                  <c:v>-90</c:v>
                </c:pt>
                <c:pt idx="5">
                  <c:v>-75</c:v>
                </c:pt>
                <c:pt idx="6">
                  <c:v>-60</c:v>
                </c:pt>
                <c:pt idx="7">
                  <c:v>-45</c:v>
                </c:pt>
                <c:pt idx="8">
                  <c:v>-30</c:v>
                </c:pt>
                <c:pt idx="9">
                  <c:v>-15</c:v>
                </c:pt>
                <c:pt idx="10">
                  <c:v>0</c:v>
                </c:pt>
                <c:pt idx="11">
                  <c:v>15</c:v>
                </c:pt>
                <c:pt idx="12">
                  <c:v>30</c:v>
                </c:pt>
                <c:pt idx="13">
                  <c:v>45</c:v>
                </c:pt>
                <c:pt idx="14">
                  <c:v>60</c:v>
                </c:pt>
              </c:numCache>
            </c:numRef>
          </c:xVal>
          <c:yVal>
            <c:numRef>
              <c:f>'WT hEAAT2'!$S$38:$S$52</c:f>
              <c:numCache>
                <c:formatCode>0.00</c:formatCode>
                <c:ptCount val="15"/>
                <c:pt idx="0">
                  <c:v>-21.41506037539974</c:v>
                </c:pt>
                <c:pt idx="1">
                  <c:v>-16.364033736428532</c:v>
                </c:pt>
                <c:pt idx="2">
                  <c:v>-12.555933343445762</c:v>
                </c:pt>
                <c:pt idx="3">
                  <c:v>-9.6387640071537231</c:v>
                </c:pt>
                <c:pt idx="4">
                  <c:v>-7.3602814028902497</c:v>
                </c:pt>
                <c:pt idx="5">
                  <c:v>-5.5051301330144646</c:v>
                </c:pt>
                <c:pt idx="6">
                  <c:v>-4.0700527903522765</c:v>
                </c:pt>
                <c:pt idx="7">
                  <c:v>-2.8521258753454051</c:v>
                </c:pt>
                <c:pt idx="8">
                  <c:v>-1.8265023929613258</c:v>
                </c:pt>
                <c:pt idx="9">
                  <c:v>-0.93323124478865915</c:v>
                </c:pt>
                <c:pt idx="10">
                  <c:v>-9.5875893166369131E-2</c:v>
                </c:pt>
                <c:pt idx="11">
                  <c:v>0.70463418681682766</c:v>
                </c:pt>
                <c:pt idx="12">
                  <c:v>1.6211575394898989</c:v>
                </c:pt>
                <c:pt idx="13">
                  <c:v>2.5857574928698068</c:v>
                </c:pt>
                <c:pt idx="14">
                  <c:v>3.689914807683059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52-498C-9033-AADF0409307D}"/>
            </c:ext>
          </c:extLst>
        </c:ser>
        <c:ser>
          <c:idx val="3"/>
          <c:order val="3"/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'WT hEAAT2'!$B$55:$B$69</c:f>
              <c:numCache>
                <c:formatCode>General</c:formatCode>
                <c:ptCount val="15"/>
                <c:pt idx="0">
                  <c:v>-150</c:v>
                </c:pt>
                <c:pt idx="1">
                  <c:v>-135</c:v>
                </c:pt>
                <c:pt idx="2">
                  <c:v>-120</c:v>
                </c:pt>
                <c:pt idx="3">
                  <c:v>-105</c:v>
                </c:pt>
                <c:pt idx="4">
                  <c:v>-90</c:v>
                </c:pt>
                <c:pt idx="5">
                  <c:v>-75</c:v>
                </c:pt>
                <c:pt idx="6">
                  <c:v>-60</c:v>
                </c:pt>
                <c:pt idx="7">
                  <c:v>-45</c:v>
                </c:pt>
                <c:pt idx="8">
                  <c:v>-30</c:v>
                </c:pt>
                <c:pt idx="9">
                  <c:v>-15</c:v>
                </c:pt>
                <c:pt idx="10">
                  <c:v>0</c:v>
                </c:pt>
                <c:pt idx="11">
                  <c:v>15</c:v>
                </c:pt>
                <c:pt idx="12">
                  <c:v>30</c:v>
                </c:pt>
                <c:pt idx="13">
                  <c:v>45</c:v>
                </c:pt>
                <c:pt idx="14">
                  <c:v>60</c:v>
                </c:pt>
              </c:numCache>
            </c:numRef>
          </c:xVal>
          <c:yVal>
            <c:numRef>
              <c:f>'WT hEAAT2'!$S$55:$S$69</c:f>
              <c:numCache>
                <c:formatCode>0.00</c:formatCode>
                <c:ptCount val="15"/>
                <c:pt idx="0">
                  <c:v>-62.102209429331566</c:v>
                </c:pt>
                <c:pt idx="1">
                  <c:v>-51.055141715128556</c:v>
                </c:pt>
                <c:pt idx="2">
                  <c:v>-41.735096335169111</c:v>
                </c:pt>
                <c:pt idx="3">
                  <c:v>-33.026775234231415</c:v>
                </c:pt>
                <c:pt idx="4">
                  <c:v>-25.904252563052619</c:v>
                </c:pt>
                <c:pt idx="5">
                  <c:v>-19.684049229033988</c:v>
                </c:pt>
                <c:pt idx="6">
                  <c:v>-14.574124744278622</c:v>
                </c:pt>
                <c:pt idx="7">
                  <c:v>-10.349103588633513</c:v>
                </c:pt>
                <c:pt idx="8">
                  <c:v>-6.8094895463510294</c:v>
                </c:pt>
                <c:pt idx="9">
                  <c:v>-3.6435306475189821</c:v>
                </c:pt>
                <c:pt idx="10">
                  <c:v>-0.78898284644757632</c:v>
                </c:pt>
                <c:pt idx="11">
                  <c:v>2.0153269020704925</c:v>
                </c:pt>
                <c:pt idx="12">
                  <c:v>4.8177091496926643</c:v>
                </c:pt>
                <c:pt idx="13">
                  <c:v>7.9858009748751577</c:v>
                </c:pt>
                <c:pt idx="14">
                  <c:v>11.482922603062924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52-498C-9033-AADF040930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918312"/>
        <c:axId val="612918968"/>
      </c:scatterChart>
      <c:valAx>
        <c:axId val="612918312"/>
        <c:scaling>
          <c:orientation val="minMax"/>
          <c:max val="65"/>
          <c:min val="-15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2918968"/>
        <c:crosses val="autoZero"/>
        <c:crossBetween val="midCat"/>
      </c:valAx>
      <c:valAx>
        <c:axId val="612918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2918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L85R!$B$3:$B$17</c:f>
              <c:numCache>
                <c:formatCode>General</c:formatCode>
                <c:ptCount val="15"/>
                <c:pt idx="0">
                  <c:v>-150</c:v>
                </c:pt>
                <c:pt idx="1">
                  <c:v>-135</c:v>
                </c:pt>
                <c:pt idx="2">
                  <c:v>-120</c:v>
                </c:pt>
                <c:pt idx="3">
                  <c:v>-105</c:v>
                </c:pt>
                <c:pt idx="4">
                  <c:v>-90</c:v>
                </c:pt>
                <c:pt idx="5">
                  <c:v>-75</c:v>
                </c:pt>
                <c:pt idx="6">
                  <c:v>-60</c:v>
                </c:pt>
                <c:pt idx="7">
                  <c:v>-45</c:v>
                </c:pt>
                <c:pt idx="8">
                  <c:v>-30</c:v>
                </c:pt>
                <c:pt idx="9">
                  <c:v>-15</c:v>
                </c:pt>
                <c:pt idx="10">
                  <c:v>0</c:v>
                </c:pt>
                <c:pt idx="11">
                  <c:v>15</c:v>
                </c:pt>
                <c:pt idx="12">
                  <c:v>30</c:v>
                </c:pt>
                <c:pt idx="13">
                  <c:v>45</c:v>
                </c:pt>
                <c:pt idx="14">
                  <c:v>60</c:v>
                </c:pt>
              </c:numCache>
            </c:numRef>
          </c:xVal>
          <c:yVal>
            <c:numRef>
              <c:f>L85R!$AB$3:$AB$17</c:f>
              <c:numCache>
                <c:formatCode>0.00E+00</c:formatCode>
                <c:ptCount val="15"/>
                <c:pt idx="0">
                  <c:v>-3.6999999999999996E-10</c:v>
                </c:pt>
                <c:pt idx="1">
                  <c:v>-3.0088888888888887E-10</c:v>
                </c:pt>
                <c:pt idx="2">
                  <c:v>-2.4533333333333337E-10</c:v>
                </c:pt>
                <c:pt idx="3">
                  <c:v>-1.8966666666666666E-10</c:v>
                </c:pt>
                <c:pt idx="4">
                  <c:v>-1.4455555555555558E-10</c:v>
                </c:pt>
                <c:pt idx="5">
                  <c:v>-1.0766666666666667E-10</c:v>
                </c:pt>
                <c:pt idx="6">
                  <c:v>-7.745555555555555E-11</c:v>
                </c:pt>
                <c:pt idx="7">
                  <c:v>-5.2000000000000001E-11</c:v>
                </c:pt>
                <c:pt idx="8">
                  <c:v>-3.2099999999999998E-11</c:v>
                </c:pt>
                <c:pt idx="9">
                  <c:v>-1.5066666666666664E-11</c:v>
                </c:pt>
                <c:pt idx="10">
                  <c:v>1.9833333333333339E-13</c:v>
                </c:pt>
                <c:pt idx="11">
                  <c:v>1.5122222222222222E-11</c:v>
                </c:pt>
                <c:pt idx="12">
                  <c:v>2.8511111111111109E-11</c:v>
                </c:pt>
                <c:pt idx="13">
                  <c:v>4.6533333333333332E-11</c:v>
                </c:pt>
                <c:pt idx="14">
                  <c:v>6.7277777777777769E-11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82-4877-9127-370344298D7D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L85R!$B$20:$B$34</c:f>
              <c:numCache>
                <c:formatCode>General</c:formatCode>
                <c:ptCount val="15"/>
                <c:pt idx="0">
                  <c:v>-150</c:v>
                </c:pt>
                <c:pt idx="1">
                  <c:v>-135</c:v>
                </c:pt>
                <c:pt idx="2">
                  <c:v>-120</c:v>
                </c:pt>
                <c:pt idx="3">
                  <c:v>-105</c:v>
                </c:pt>
                <c:pt idx="4">
                  <c:v>-90</c:v>
                </c:pt>
                <c:pt idx="5">
                  <c:v>-75</c:v>
                </c:pt>
                <c:pt idx="6">
                  <c:v>-60</c:v>
                </c:pt>
                <c:pt idx="7">
                  <c:v>-45</c:v>
                </c:pt>
                <c:pt idx="8">
                  <c:v>-30</c:v>
                </c:pt>
                <c:pt idx="9">
                  <c:v>-15</c:v>
                </c:pt>
                <c:pt idx="10">
                  <c:v>0</c:v>
                </c:pt>
                <c:pt idx="11">
                  <c:v>15</c:v>
                </c:pt>
                <c:pt idx="12">
                  <c:v>30</c:v>
                </c:pt>
                <c:pt idx="13">
                  <c:v>45</c:v>
                </c:pt>
                <c:pt idx="14">
                  <c:v>60</c:v>
                </c:pt>
              </c:numCache>
            </c:numRef>
          </c:xVal>
          <c:yVal>
            <c:numRef>
              <c:f>L85R!$AB$20:$AB$34</c:f>
              <c:numCache>
                <c:formatCode>0.00E+00</c:formatCode>
                <c:ptCount val="15"/>
                <c:pt idx="0">
                  <c:v>-1.98125E-10</c:v>
                </c:pt>
                <c:pt idx="1">
                  <c:v>-1.5925000000000002E-10</c:v>
                </c:pt>
                <c:pt idx="2">
                  <c:v>-1.2533750000000001E-10</c:v>
                </c:pt>
                <c:pt idx="3">
                  <c:v>-9.6625000000000002E-11</c:v>
                </c:pt>
                <c:pt idx="4">
                  <c:v>-7.5912499999999995E-11</c:v>
                </c:pt>
                <c:pt idx="5">
                  <c:v>-5.7149999999999998E-11</c:v>
                </c:pt>
                <c:pt idx="6">
                  <c:v>-4.3187499999999999E-11</c:v>
                </c:pt>
                <c:pt idx="7">
                  <c:v>-3.04E-11</c:v>
                </c:pt>
                <c:pt idx="8">
                  <c:v>-1.9462499999999999E-11</c:v>
                </c:pt>
                <c:pt idx="9">
                  <c:v>-9.2850000000000001E-12</c:v>
                </c:pt>
                <c:pt idx="10">
                  <c:v>4.6681249999999994E-13</c:v>
                </c:pt>
                <c:pt idx="11">
                  <c:v>1.1391249999999998E-11</c:v>
                </c:pt>
                <c:pt idx="12">
                  <c:v>2.3312499999999997E-11</c:v>
                </c:pt>
                <c:pt idx="13">
                  <c:v>3.67625E-11</c:v>
                </c:pt>
                <c:pt idx="14">
                  <c:v>5.3437500000000009E-11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82-4877-9127-370344298D7D}"/>
            </c:ext>
          </c:extLst>
        </c:ser>
        <c:ser>
          <c:idx val="2"/>
          <c:order val="2"/>
          <c:spPr>
            <a:ln w="2540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'WT hEAAT2'!$B$3:$B$17</c:f>
              <c:numCache>
                <c:formatCode>General</c:formatCode>
                <c:ptCount val="15"/>
                <c:pt idx="0">
                  <c:v>-150</c:v>
                </c:pt>
                <c:pt idx="1">
                  <c:v>-135</c:v>
                </c:pt>
                <c:pt idx="2">
                  <c:v>-120</c:v>
                </c:pt>
                <c:pt idx="3">
                  <c:v>-105</c:v>
                </c:pt>
                <c:pt idx="4">
                  <c:v>-90</c:v>
                </c:pt>
                <c:pt idx="5">
                  <c:v>-75</c:v>
                </c:pt>
                <c:pt idx="6">
                  <c:v>-60</c:v>
                </c:pt>
                <c:pt idx="7">
                  <c:v>-45</c:v>
                </c:pt>
                <c:pt idx="8">
                  <c:v>-30</c:v>
                </c:pt>
                <c:pt idx="9">
                  <c:v>-15</c:v>
                </c:pt>
                <c:pt idx="10">
                  <c:v>0</c:v>
                </c:pt>
                <c:pt idx="11">
                  <c:v>15</c:v>
                </c:pt>
                <c:pt idx="12">
                  <c:v>30</c:v>
                </c:pt>
                <c:pt idx="13">
                  <c:v>45</c:v>
                </c:pt>
                <c:pt idx="14">
                  <c:v>60</c:v>
                </c:pt>
              </c:numCache>
            </c:numRef>
          </c:xVal>
          <c:yVal>
            <c:numRef>
              <c:f>'WT hEAAT2'!$S$3:$S$17</c:f>
              <c:numCache>
                <c:formatCode>0.00E+00</c:formatCode>
                <c:ptCount val="15"/>
                <c:pt idx="0">
                  <c:v>-5.6840599999999997E-10</c:v>
                </c:pt>
                <c:pt idx="1">
                  <c:v>-4.3534600000000002E-10</c:v>
                </c:pt>
                <c:pt idx="2">
                  <c:v>-3.3373999999999998E-10</c:v>
                </c:pt>
                <c:pt idx="3">
                  <c:v>-2.5591499999999999E-10</c:v>
                </c:pt>
                <c:pt idx="4">
                  <c:v>-1.9491800000000002E-10</c:v>
                </c:pt>
                <c:pt idx="5">
                  <c:v>-1.457253E-10</c:v>
                </c:pt>
                <c:pt idx="6">
                  <c:v>-1.0725170000000002E-10</c:v>
                </c:pt>
                <c:pt idx="7">
                  <c:v>-7.5004100000000001E-11</c:v>
                </c:pt>
                <c:pt idx="8">
                  <c:v>-4.7890399999999987E-11</c:v>
                </c:pt>
                <c:pt idx="9">
                  <c:v>-2.4369399999999998E-11</c:v>
                </c:pt>
                <c:pt idx="10">
                  <c:v>-2.3679250000000003E-12</c:v>
                </c:pt>
                <c:pt idx="11">
                  <c:v>1.8598669999999997E-11</c:v>
                </c:pt>
                <c:pt idx="12">
                  <c:v>4.2478300000000006E-11</c:v>
                </c:pt>
                <c:pt idx="13">
                  <c:v>6.7572300000000002E-11</c:v>
                </c:pt>
                <c:pt idx="14">
                  <c:v>9.6629300000000016E-11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E2-4A28-8DAA-73446C5D52B5}"/>
            </c:ext>
          </c:extLst>
        </c:ser>
        <c:ser>
          <c:idx val="3"/>
          <c:order val="3"/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'WT hEAAT2'!$B$20:$B$34</c:f>
              <c:numCache>
                <c:formatCode>General</c:formatCode>
                <c:ptCount val="15"/>
                <c:pt idx="0">
                  <c:v>-150</c:v>
                </c:pt>
                <c:pt idx="1">
                  <c:v>-135</c:v>
                </c:pt>
                <c:pt idx="2">
                  <c:v>-120</c:v>
                </c:pt>
                <c:pt idx="3">
                  <c:v>-105</c:v>
                </c:pt>
                <c:pt idx="4">
                  <c:v>-90</c:v>
                </c:pt>
                <c:pt idx="5">
                  <c:v>-75</c:v>
                </c:pt>
                <c:pt idx="6">
                  <c:v>-60</c:v>
                </c:pt>
                <c:pt idx="7">
                  <c:v>-45</c:v>
                </c:pt>
                <c:pt idx="8">
                  <c:v>-30</c:v>
                </c:pt>
                <c:pt idx="9">
                  <c:v>-15</c:v>
                </c:pt>
                <c:pt idx="10">
                  <c:v>0</c:v>
                </c:pt>
                <c:pt idx="11">
                  <c:v>15</c:v>
                </c:pt>
                <c:pt idx="12">
                  <c:v>30</c:v>
                </c:pt>
                <c:pt idx="13">
                  <c:v>45</c:v>
                </c:pt>
                <c:pt idx="14">
                  <c:v>60</c:v>
                </c:pt>
              </c:numCache>
            </c:numRef>
          </c:xVal>
          <c:yVal>
            <c:numRef>
              <c:f>'WT hEAAT2'!$S$20:$S$34</c:f>
              <c:numCache>
                <c:formatCode>0.00E+00</c:formatCode>
                <c:ptCount val="15"/>
                <c:pt idx="0">
                  <c:v>-1.6254777777777779E-9</c:v>
                </c:pt>
                <c:pt idx="1">
                  <c:v>-1.3392855555555554E-9</c:v>
                </c:pt>
                <c:pt idx="2">
                  <c:v>-1.0987033333333332E-9</c:v>
                </c:pt>
                <c:pt idx="3">
                  <c:v>-8.7072555555555559E-10</c:v>
                </c:pt>
                <c:pt idx="4">
                  <c:v>-6.8535777777777777E-10</c:v>
                </c:pt>
                <c:pt idx="5">
                  <c:v>-5.210144444444444E-10</c:v>
                </c:pt>
                <c:pt idx="6">
                  <c:v>-3.8634555555555556E-10</c:v>
                </c:pt>
                <c:pt idx="7">
                  <c:v>-2.7451000000000002E-10</c:v>
                </c:pt>
                <c:pt idx="8">
                  <c:v>-1.8101777777777778E-10</c:v>
                </c:pt>
                <c:pt idx="9">
                  <c:v>-9.6778666666666673E-11</c:v>
                </c:pt>
                <c:pt idx="10">
                  <c:v>-2.0962855555555555E-11</c:v>
                </c:pt>
                <c:pt idx="11">
                  <c:v>5.3579311111111114E-11</c:v>
                </c:pt>
                <c:pt idx="12">
                  <c:v>1.2781688888888887E-10</c:v>
                </c:pt>
                <c:pt idx="13">
                  <c:v>2.1220711111111109E-10</c:v>
                </c:pt>
                <c:pt idx="14">
                  <c:v>3.0446666666666669E-10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CE2-4A28-8DAA-73446C5D52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827920"/>
        <c:axId val="464823328"/>
      </c:scatterChart>
      <c:valAx>
        <c:axId val="464827920"/>
        <c:scaling>
          <c:orientation val="minMax"/>
          <c:max val="65"/>
          <c:min val="-15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4823328"/>
        <c:crosses val="autoZero"/>
        <c:crossBetween val="midCat"/>
      </c:valAx>
      <c:valAx>
        <c:axId val="46482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4827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L85R!$B$38:$B$52</c:f>
              <c:numCache>
                <c:formatCode>General</c:formatCode>
                <c:ptCount val="15"/>
                <c:pt idx="0">
                  <c:v>-150</c:v>
                </c:pt>
                <c:pt idx="1">
                  <c:v>-135</c:v>
                </c:pt>
                <c:pt idx="2">
                  <c:v>-120</c:v>
                </c:pt>
                <c:pt idx="3">
                  <c:v>-105</c:v>
                </c:pt>
                <c:pt idx="4">
                  <c:v>-90</c:v>
                </c:pt>
                <c:pt idx="5">
                  <c:v>-75</c:v>
                </c:pt>
                <c:pt idx="6">
                  <c:v>-60</c:v>
                </c:pt>
                <c:pt idx="7">
                  <c:v>-45</c:v>
                </c:pt>
                <c:pt idx="8">
                  <c:v>-30</c:v>
                </c:pt>
                <c:pt idx="9">
                  <c:v>-15</c:v>
                </c:pt>
                <c:pt idx="10">
                  <c:v>0</c:v>
                </c:pt>
                <c:pt idx="11">
                  <c:v>15</c:v>
                </c:pt>
                <c:pt idx="12">
                  <c:v>30</c:v>
                </c:pt>
                <c:pt idx="13">
                  <c:v>45</c:v>
                </c:pt>
                <c:pt idx="14">
                  <c:v>60</c:v>
                </c:pt>
              </c:numCache>
            </c:numRef>
          </c:xVal>
          <c:yVal>
            <c:numRef>
              <c:f>L85R!$AB$38:$AB$52</c:f>
              <c:numCache>
                <c:formatCode>0.00</c:formatCode>
                <c:ptCount val="15"/>
                <c:pt idx="0">
                  <c:v>-14.046769563582888</c:v>
                </c:pt>
                <c:pt idx="1">
                  <c:v>-11.439309691723025</c:v>
                </c:pt>
                <c:pt idx="2">
                  <c:v>-9.3228279480792846</c:v>
                </c:pt>
                <c:pt idx="3">
                  <c:v>-7.2802562971902161</c:v>
                </c:pt>
                <c:pt idx="4">
                  <c:v>-5.5338553351451383</c:v>
                </c:pt>
                <c:pt idx="5">
                  <c:v>-4.1459229220412457</c:v>
                </c:pt>
                <c:pt idx="6">
                  <c:v>-2.9943522272255461</c:v>
                </c:pt>
                <c:pt idx="7">
                  <c:v>-1.9957126566635648</c:v>
                </c:pt>
                <c:pt idx="8">
                  <c:v>-1.224787957971448</c:v>
                </c:pt>
                <c:pt idx="9">
                  <c:v>-0.56976496815591848</c:v>
                </c:pt>
                <c:pt idx="10">
                  <c:v>6.7324936361208114E-3</c:v>
                </c:pt>
                <c:pt idx="11">
                  <c:v>0.5729222489992325</c:v>
                </c:pt>
                <c:pt idx="12">
                  <c:v>1.0737937056176521</c:v>
                </c:pt>
                <c:pt idx="13">
                  <c:v>1.721324637687853</c:v>
                </c:pt>
                <c:pt idx="14">
                  <c:v>2.4799383669153272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6A-4D7B-81F8-4ED072A344F2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L85R!$B$55:$B$69</c:f>
              <c:numCache>
                <c:formatCode>General</c:formatCode>
                <c:ptCount val="15"/>
                <c:pt idx="0">
                  <c:v>-150</c:v>
                </c:pt>
                <c:pt idx="1">
                  <c:v>-135</c:v>
                </c:pt>
                <c:pt idx="2">
                  <c:v>-120</c:v>
                </c:pt>
                <c:pt idx="3">
                  <c:v>-105</c:v>
                </c:pt>
                <c:pt idx="4">
                  <c:v>-90</c:v>
                </c:pt>
                <c:pt idx="5">
                  <c:v>-75</c:v>
                </c:pt>
                <c:pt idx="6">
                  <c:v>-60</c:v>
                </c:pt>
                <c:pt idx="7">
                  <c:v>-45</c:v>
                </c:pt>
                <c:pt idx="8">
                  <c:v>-30</c:v>
                </c:pt>
                <c:pt idx="9">
                  <c:v>-15</c:v>
                </c:pt>
                <c:pt idx="10">
                  <c:v>0</c:v>
                </c:pt>
                <c:pt idx="11">
                  <c:v>15</c:v>
                </c:pt>
                <c:pt idx="12">
                  <c:v>30</c:v>
                </c:pt>
                <c:pt idx="13">
                  <c:v>45</c:v>
                </c:pt>
                <c:pt idx="14">
                  <c:v>60</c:v>
                </c:pt>
              </c:numCache>
            </c:numRef>
          </c:xVal>
          <c:yVal>
            <c:numRef>
              <c:f>L85R!$AB$55:$AB$69</c:f>
              <c:numCache>
                <c:formatCode>0.00</c:formatCode>
                <c:ptCount val="15"/>
                <c:pt idx="0">
                  <c:v>-7.1919787942912849</c:v>
                </c:pt>
                <c:pt idx="1">
                  <c:v>-5.7432204742202968</c:v>
                </c:pt>
                <c:pt idx="2">
                  <c:v>-4.4987277191281851</c:v>
                </c:pt>
                <c:pt idx="3">
                  <c:v>-3.4666461681914988</c:v>
                </c:pt>
                <c:pt idx="4">
                  <c:v>-2.7556012082593448</c:v>
                </c:pt>
                <c:pt idx="5">
                  <c:v>-2.0780692913462895</c:v>
                </c:pt>
                <c:pt idx="6">
                  <c:v>-1.5895444954721882</c:v>
                </c:pt>
                <c:pt idx="7">
                  <c:v>-1.1001320649685304</c:v>
                </c:pt>
                <c:pt idx="8">
                  <c:v>-0.71600687180721034</c:v>
                </c:pt>
                <c:pt idx="9">
                  <c:v>-0.34230175588695877</c:v>
                </c:pt>
                <c:pt idx="10">
                  <c:v>1.3853127916961991E-2</c:v>
                </c:pt>
                <c:pt idx="11">
                  <c:v>0.39882194143598743</c:v>
                </c:pt>
                <c:pt idx="12">
                  <c:v>0.82129203095794989</c:v>
                </c:pt>
                <c:pt idx="13">
                  <c:v>1.3052569780710328</c:v>
                </c:pt>
                <c:pt idx="14">
                  <c:v>1.8940698504779738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16A-4D7B-81F8-4ED072A344F2}"/>
            </c:ext>
          </c:extLst>
        </c:ser>
        <c:ser>
          <c:idx val="2"/>
          <c:order val="2"/>
          <c:spPr>
            <a:ln w="2540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'WT hEAAT2'!$B$38:$B$52</c:f>
              <c:numCache>
                <c:formatCode>General</c:formatCode>
                <c:ptCount val="15"/>
                <c:pt idx="0">
                  <c:v>-150</c:v>
                </c:pt>
                <c:pt idx="1">
                  <c:v>-135</c:v>
                </c:pt>
                <c:pt idx="2">
                  <c:v>-120</c:v>
                </c:pt>
                <c:pt idx="3">
                  <c:v>-105</c:v>
                </c:pt>
                <c:pt idx="4">
                  <c:v>-90</c:v>
                </c:pt>
                <c:pt idx="5">
                  <c:v>-75</c:v>
                </c:pt>
                <c:pt idx="6">
                  <c:v>-60</c:v>
                </c:pt>
                <c:pt idx="7">
                  <c:v>-45</c:v>
                </c:pt>
                <c:pt idx="8">
                  <c:v>-30</c:v>
                </c:pt>
                <c:pt idx="9">
                  <c:v>-15</c:v>
                </c:pt>
                <c:pt idx="10">
                  <c:v>0</c:v>
                </c:pt>
                <c:pt idx="11">
                  <c:v>15</c:v>
                </c:pt>
                <c:pt idx="12">
                  <c:v>30</c:v>
                </c:pt>
                <c:pt idx="13">
                  <c:v>45</c:v>
                </c:pt>
                <c:pt idx="14">
                  <c:v>60</c:v>
                </c:pt>
              </c:numCache>
            </c:numRef>
          </c:xVal>
          <c:yVal>
            <c:numRef>
              <c:f>'WT hEAAT2'!$S$38:$S$52</c:f>
              <c:numCache>
                <c:formatCode>0.00</c:formatCode>
                <c:ptCount val="15"/>
                <c:pt idx="0">
                  <c:v>-21.41506037539974</c:v>
                </c:pt>
                <c:pt idx="1">
                  <c:v>-16.364033736428532</c:v>
                </c:pt>
                <c:pt idx="2">
                  <c:v>-12.555933343445762</c:v>
                </c:pt>
                <c:pt idx="3">
                  <c:v>-9.6387640071537231</c:v>
                </c:pt>
                <c:pt idx="4">
                  <c:v>-7.3602814028902497</c:v>
                </c:pt>
                <c:pt idx="5">
                  <c:v>-5.5051301330144646</c:v>
                </c:pt>
                <c:pt idx="6">
                  <c:v>-4.0700527903522765</c:v>
                </c:pt>
                <c:pt idx="7">
                  <c:v>-2.8521258753454051</c:v>
                </c:pt>
                <c:pt idx="8">
                  <c:v>-1.8265023929613258</c:v>
                </c:pt>
                <c:pt idx="9">
                  <c:v>-0.93323124478865915</c:v>
                </c:pt>
                <c:pt idx="10">
                  <c:v>-9.5875893166369131E-2</c:v>
                </c:pt>
                <c:pt idx="11">
                  <c:v>0.70463418681682766</c:v>
                </c:pt>
                <c:pt idx="12">
                  <c:v>1.6211575394898989</c:v>
                </c:pt>
                <c:pt idx="13">
                  <c:v>2.5857574928698068</c:v>
                </c:pt>
                <c:pt idx="14">
                  <c:v>3.689914807683059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6B-47DA-9BD7-3887062928FC}"/>
            </c:ext>
          </c:extLst>
        </c:ser>
        <c:ser>
          <c:idx val="3"/>
          <c:order val="3"/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'WT hEAAT2'!$B$55:$B$69</c:f>
              <c:numCache>
                <c:formatCode>General</c:formatCode>
                <c:ptCount val="15"/>
                <c:pt idx="0">
                  <c:v>-150</c:v>
                </c:pt>
                <c:pt idx="1">
                  <c:v>-135</c:v>
                </c:pt>
                <c:pt idx="2">
                  <c:v>-120</c:v>
                </c:pt>
                <c:pt idx="3">
                  <c:v>-105</c:v>
                </c:pt>
                <c:pt idx="4">
                  <c:v>-90</c:v>
                </c:pt>
                <c:pt idx="5">
                  <c:v>-75</c:v>
                </c:pt>
                <c:pt idx="6">
                  <c:v>-60</c:v>
                </c:pt>
                <c:pt idx="7">
                  <c:v>-45</c:v>
                </c:pt>
                <c:pt idx="8">
                  <c:v>-30</c:v>
                </c:pt>
                <c:pt idx="9">
                  <c:v>-15</c:v>
                </c:pt>
                <c:pt idx="10">
                  <c:v>0</c:v>
                </c:pt>
                <c:pt idx="11">
                  <c:v>15</c:v>
                </c:pt>
                <c:pt idx="12">
                  <c:v>30</c:v>
                </c:pt>
                <c:pt idx="13">
                  <c:v>45</c:v>
                </c:pt>
                <c:pt idx="14">
                  <c:v>60</c:v>
                </c:pt>
              </c:numCache>
            </c:numRef>
          </c:xVal>
          <c:yVal>
            <c:numRef>
              <c:f>'WT hEAAT2'!$S$55:$S$69</c:f>
              <c:numCache>
                <c:formatCode>0.00</c:formatCode>
                <c:ptCount val="15"/>
                <c:pt idx="0">
                  <c:v>-62.102209429331566</c:v>
                </c:pt>
                <c:pt idx="1">
                  <c:v>-51.055141715128556</c:v>
                </c:pt>
                <c:pt idx="2">
                  <c:v>-41.735096335169111</c:v>
                </c:pt>
                <c:pt idx="3">
                  <c:v>-33.026775234231415</c:v>
                </c:pt>
                <c:pt idx="4">
                  <c:v>-25.904252563052619</c:v>
                </c:pt>
                <c:pt idx="5">
                  <c:v>-19.684049229033988</c:v>
                </c:pt>
                <c:pt idx="6">
                  <c:v>-14.574124744278622</c:v>
                </c:pt>
                <c:pt idx="7">
                  <c:v>-10.349103588633513</c:v>
                </c:pt>
                <c:pt idx="8">
                  <c:v>-6.8094895463510294</c:v>
                </c:pt>
                <c:pt idx="9">
                  <c:v>-3.6435306475189821</c:v>
                </c:pt>
                <c:pt idx="10">
                  <c:v>-0.78898284644757632</c:v>
                </c:pt>
                <c:pt idx="11">
                  <c:v>2.0153269020704925</c:v>
                </c:pt>
                <c:pt idx="12">
                  <c:v>4.8177091496926643</c:v>
                </c:pt>
                <c:pt idx="13">
                  <c:v>7.9858009748751577</c:v>
                </c:pt>
                <c:pt idx="14">
                  <c:v>11.482922603062924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06B-47DA-9BD7-3887062928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645496"/>
        <c:axId val="578637624"/>
      </c:scatterChart>
      <c:valAx>
        <c:axId val="578645496"/>
        <c:scaling>
          <c:orientation val="minMax"/>
          <c:max val="65"/>
          <c:min val="-15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78637624"/>
        <c:crosses val="autoZero"/>
        <c:crossBetween val="midCat"/>
      </c:valAx>
      <c:valAx>
        <c:axId val="578637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78645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1091730622279813E-2"/>
          <c:y val="6.82479695215822E-2"/>
          <c:w val="0.92181966178278352"/>
          <c:h val="0.90904394245352826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I276S!$B$20:$B$34</c:f>
              <c:numCache>
                <c:formatCode>General</c:formatCode>
                <c:ptCount val="15"/>
                <c:pt idx="0">
                  <c:v>-150</c:v>
                </c:pt>
                <c:pt idx="1">
                  <c:v>-135</c:v>
                </c:pt>
                <c:pt idx="2">
                  <c:v>-120</c:v>
                </c:pt>
                <c:pt idx="3">
                  <c:v>-105</c:v>
                </c:pt>
                <c:pt idx="4">
                  <c:v>-90</c:v>
                </c:pt>
                <c:pt idx="5">
                  <c:v>-75</c:v>
                </c:pt>
                <c:pt idx="6">
                  <c:v>-60</c:v>
                </c:pt>
                <c:pt idx="7">
                  <c:v>-45</c:v>
                </c:pt>
                <c:pt idx="8">
                  <c:v>-30</c:v>
                </c:pt>
                <c:pt idx="9">
                  <c:v>-15</c:v>
                </c:pt>
                <c:pt idx="10">
                  <c:v>0</c:v>
                </c:pt>
                <c:pt idx="11">
                  <c:v>15</c:v>
                </c:pt>
                <c:pt idx="12">
                  <c:v>30</c:v>
                </c:pt>
                <c:pt idx="13">
                  <c:v>45</c:v>
                </c:pt>
                <c:pt idx="14">
                  <c:v>60</c:v>
                </c:pt>
              </c:numCache>
            </c:numRef>
          </c:xVal>
          <c:yVal>
            <c:numRef>
              <c:f>I276S!$AF$20:$AF$34</c:f>
              <c:numCache>
                <c:formatCode>General</c:formatCode>
                <c:ptCount val="15"/>
                <c:pt idx="0">
                  <c:v>-3.0946635714285717E-9</c:v>
                </c:pt>
                <c:pt idx="1">
                  <c:v>-2.535436428571429E-9</c:v>
                </c:pt>
                <c:pt idx="2">
                  <c:v>-2.0251921428571432E-9</c:v>
                </c:pt>
                <c:pt idx="3">
                  <c:v>-1.6166714285714288E-9</c:v>
                </c:pt>
                <c:pt idx="4">
                  <c:v>-1.2631692857142857E-9</c:v>
                </c:pt>
                <c:pt idx="5">
                  <c:v>-9.625764285714285E-10</c:v>
                </c:pt>
                <c:pt idx="6">
                  <c:v>-7.0920571428571425E-10</c:v>
                </c:pt>
                <c:pt idx="7">
                  <c:v>-5.0556700000000002E-10</c:v>
                </c:pt>
                <c:pt idx="8">
                  <c:v>-3.2422721428571427E-10</c:v>
                </c:pt>
                <c:pt idx="9">
                  <c:v>-1.7119707142857141E-10</c:v>
                </c:pt>
                <c:pt idx="10">
                  <c:v>-3.754099692857143E-11</c:v>
                </c:pt>
                <c:pt idx="11">
                  <c:v>3.6621642857142862E-11</c:v>
                </c:pt>
                <c:pt idx="12">
                  <c:v>2.0532141428571426E-10</c:v>
                </c:pt>
                <c:pt idx="13">
                  <c:v>3.2859474999999996E-10</c:v>
                </c:pt>
                <c:pt idx="14">
                  <c:v>4.6205399999999995E-10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BB-447D-9C53-0AAA48719D02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I276S!$B$3:$B$17</c:f>
              <c:numCache>
                <c:formatCode>General</c:formatCode>
                <c:ptCount val="15"/>
                <c:pt idx="0">
                  <c:v>-150</c:v>
                </c:pt>
                <c:pt idx="1">
                  <c:v>-135</c:v>
                </c:pt>
                <c:pt idx="2">
                  <c:v>-120</c:v>
                </c:pt>
                <c:pt idx="3">
                  <c:v>-105</c:v>
                </c:pt>
                <c:pt idx="4">
                  <c:v>-90</c:v>
                </c:pt>
                <c:pt idx="5">
                  <c:v>-75</c:v>
                </c:pt>
                <c:pt idx="6">
                  <c:v>-60</c:v>
                </c:pt>
                <c:pt idx="7">
                  <c:v>-45</c:v>
                </c:pt>
                <c:pt idx="8">
                  <c:v>-30</c:v>
                </c:pt>
                <c:pt idx="9">
                  <c:v>-15</c:v>
                </c:pt>
                <c:pt idx="10">
                  <c:v>0</c:v>
                </c:pt>
                <c:pt idx="11">
                  <c:v>15</c:v>
                </c:pt>
                <c:pt idx="12">
                  <c:v>30</c:v>
                </c:pt>
                <c:pt idx="13">
                  <c:v>45</c:v>
                </c:pt>
                <c:pt idx="14">
                  <c:v>60</c:v>
                </c:pt>
              </c:numCache>
            </c:numRef>
          </c:xVal>
          <c:yVal>
            <c:numRef>
              <c:f>I276S!$AF$3:$AF$17</c:f>
              <c:numCache>
                <c:formatCode>General</c:formatCode>
                <c:ptCount val="15"/>
                <c:pt idx="0">
                  <c:v>-9.0484333333333334E-10</c:v>
                </c:pt>
                <c:pt idx="1">
                  <c:v>-7.1207133333333328E-10</c:v>
                </c:pt>
                <c:pt idx="2">
                  <c:v>-5.6457333333333334E-10</c:v>
                </c:pt>
                <c:pt idx="3">
                  <c:v>-4.371014E-10</c:v>
                </c:pt>
                <c:pt idx="4">
                  <c:v>-3.3953326666666655E-10</c:v>
                </c:pt>
                <c:pt idx="5">
                  <c:v>-2.6326240000000002E-10</c:v>
                </c:pt>
                <c:pt idx="6">
                  <c:v>-1.9851126666666664E-10</c:v>
                </c:pt>
                <c:pt idx="7">
                  <c:v>-1.4106793333333334E-10</c:v>
                </c:pt>
                <c:pt idx="8">
                  <c:v>-9.2162999999999995E-11</c:v>
                </c:pt>
                <c:pt idx="9">
                  <c:v>-4.706754E-11</c:v>
                </c:pt>
                <c:pt idx="10">
                  <c:v>-5.2354652440000008E-11</c:v>
                </c:pt>
                <c:pt idx="11">
                  <c:v>3.8911946666666664E-11</c:v>
                </c:pt>
                <c:pt idx="12">
                  <c:v>8.4990066666666675E-11</c:v>
                </c:pt>
                <c:pt idx="13">
                  <c:v>1.3547853333333335E-10</c:v>
                </c:pt>
                <c:pt idx="14">
                  <c:v>1.943974666666667E-10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BB-447D-9C53-0AAA48719D02}"/>
            </c:ext>
          </c:extLst>
        </c:ser>
        <c:ser>
          <c:idx val="2"/>
          <c:order val="2"/>
          <c:spPr>
            <a:ln w="2540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'WT hEAAT2'!$B$3:$B$17</c:f>
              <c:numCache>
                <c:formatCode>General</c:formatCode>
                <c:ptCount val="15"/>
                <c:pt idx="0">
                  <c:v>-150</c:v>
                </c:pt>
                <c:pt idx="1">
                  <c:v>-135</c:v>
                </c:pt>
                <c:pt idx="2">
                  <c:v>-120</c:v>
                </c:pt>
                <c:pt idx="3">
                  <c:v>-105</c:v>
                </c:pt>
                <c:pt idx="4">
                  <c:v>-90</c:v>
                </c:pt>
                <c:pt idx="5">
                  <c:v>-75</c:v>
                </c:pt>
                <c:pt idx="6">
                  <c:v>-60</c:v>
                </c:pt>
                <c:pt idx="7">
                  <c:v>-45</c:v>
                </c:pt>
                <c:pt idx="8">
                  <c:v>-30</c:v>
                </c:pt>
                <c:pt idx="9">
                  <c:v>-15</c:v>
                </c:pt>
                <c:pt idx="10">
                  <c:v>0</c:v>
                </c:pt>
                <c:pt idx="11">
                  <c:v>15</c:v>
                </c:pt>
                <c:pt idx="12">
                  <c:v>30</c:v>
                </c:pt>
                <c:pt idx="13">
                  <c:v>45</c:v>
                </c:pt>
                <c:pt idx="14">
                  <c:v>60</c:v>
                </c:pt>
              </c:numCache>
            </c:numRef>
          </c:xVal>
          <c:yVal>
            <c:numRef>
              <c:f>'WT hEAAT2'!$S$3:$S$17</c:f>
              <c:numCache>
                <c:formatCode>0.00E+00</c:formatCode>
                <c:ptCount val="15"/>
                <c:pt idx="0">
                  <c:v>-5.6840599999999997E-10</c:v>
                </c:pt>
                <c:pt idx="1">
                  <c:v>-4.3534600000000002E-10</c:v>
                </c:pt>
                <c:pt idx="2">
                  <c:v>-3.3373999999999998E-10</c:v>
                </c:pt>
                <c:pt idx="3">
                  <c:v>-2.5591499999999999E-10</c:v>
                </c:pt>
                <c:pt idx="4">
                  <c:v>-1.9491800000000002E-10</c:v>
                </c:pt>
                <c:pt idx="5">
                  <c:v>-1.457253E-10</c:v>
                </c:pt>
                <c:pt idx="6">
                  <c:v>-1.0725170000000002E-10</c:v>
                </c:pt>
                <c:pt idx="7">
                  <c:v>-7.5004100000000001E-11</c:v>
                </c:pt>
                <c:pt idx="8">
                  <c:v>-4.7890399999999987E-11</c:v>
                </c:pt>
                <c:pt idx="9">
                  <c:v>-2.4369399999999998E-11</c:v>
                </c:pt>
                <c:pt idx="10">
                  <c:v>-2.3679250000000003E-12</c:v>
                </c:pt>
                <c:pt idx="11">
                  <c:v>1.8598669999999997E-11</c:v>
                </c:pt>
                <c:pt idx="12">
                  <c:v>4.2478300000000006E-11</c:v>
                </c:pt>
                <c:pt idx="13">
                  <c:v>6.7572300000000002E-11</c:v>
                </c:pt>
                <c:pt idx="14">
                  <c:v>9.6629300000000016E-11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37-4815-A8CC-0A3B91DDD491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I276S!$B$20:$B$34</c:f>
              <c:numCache>
                <c:formatCode>General</c:formatCode>
                <c:ptCount val="15"/>
                <c:pt idx="0">
                  <c:v>-150</c:v>
                </c:pt>
                <c:pt idx="1">
                  <c:v>-135</c:v>
                </c:pt>
                <c:pt idx="2">
                  <c:v>-120</c:v>
                </c:pt>
                <c:pt idx="3">
                  <c:v>-105</c:v>
                </c:pt>
                <c:pt idx="4">
                  <c:v>-90</c:v>
                </c:pt>
                <c:pt idx="5">
                  <c:v>-75</c:v>
                </c:pt>
                <c:pt idx="6">
                  <c:v>-60</c:v>
                </c:pt>
                <c:pt idx="7">
                  <c:v>-45</c:v>
                </c:pt>
                <c:pt idx="8">
                  <c:v>-30</c:v>
                </c:pt>
                <c:pt idx="9">
                  <c:v>-15</c:v>
                </c:pt>
                <c:pt idx="10">
                  <c:v>0</c:v>
                </c:pt>
                <c:pt idx="11">
                  <c:v>15</c:v>
                </c:pt>
                <c:pt idx="12">
                  <c:v>30</c:v>
                </c:pt>
                <c:pt idx="13">
                  <c:v>45</c:v>
                </c:pt>
                <c:pt idx="14">
                  <c:v>60</c:v>
                </c:pt>
              </c:numCache>
            </c:numRef>
          </c:xVal>
          <c:yVal>
            <c:numRef>
              <c:f>I276S!$AF$20:$AF$34</c:f>
              <c:numCache>
                <c:formatCode>General</c:formatCode>
                <c:ptCount val="15"/>
                <c:pt idx="0">
                  <c:v>-3.0946635714285717E-9</c:v>
                </c:pt>
                <c:pt idx="1">
                  <c:v>-2.535436428571429E-9</c:v>
                </c:pt>
                <c:pt idx="2">
                  <c:v>-2.0251921428571432E-9</c:v>
                </c:pt>
                <c:pt idx="3">
                  <c:v>-1.6166714285714288E-9</c:v>
                </c:pt>
                <c:pt idx="4">
                  <c:v>-1.2631692857142857E-9</c:v>
                </c:pt>
                <c:pt idx="5">
                  <c:v>-9.625764285714285E-10</c:v>
                </c:pt>
                <c:pt idx="6">
                  <c:v>-7.0920571428571425E-10</c:v>
                </c:pt>
                <c:pt idx="7">
                  <c:v>-5.0556700000000002E-10</c:v>
                </c:pt>
                <c:pt idx="8">
                  <c:v>-3.2422721428571427E-10</c:v>
                </c:pt>
                <c:pt idx="9">
                  <c:v>-1.7119707142857141E-10</c:v>
                </c:pt>
                <c:pt idx="10">
                  <c:v>-3.754099692857143E-11</c:v>
                </c:pt>
                <c:pt idx="11">
                  <c:v>3.6621642857142862E-11</c:v>
                </c:pt>
                <c:pt idx="12">
                  <c:v>2.0532141428571426E-10</c:v>
                </c:pt>
                <c:pt idx="13">
                  <c:v>3.2859474999999996E-10</c:v>
                </c:pt>
                <c:pt idx="14">
                  <c:v>4.6205399999999995E-10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C37-4815-A8CC-0A3B91DDD491}"/>
            </c:ext>
          </c:extLst>
        </c:ser>
        <c:ser>
          <c:idx val="4"/>
          <c:order val="4"/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'WT hEAAT2'!$B$20:$B$34</c:f>
              <c:numCache>
                <c:formatCode>General</c:formatCode>
                <c:ptCount val="15"/>
                <c:pt idx="0">
                  <c:v>-150</c:v>
                </c:pt>
                <c:pt idx="1">
                  <c:v>-135</c:v>
                </c:pt>
                <c:pt idx="2">
                  <c:v>-120</c:v>
                </c:pt>
                <c:pt idx="3">
                  <c:v>-105</c:v>
                </c:pt>
                <c:pt idx="4">
                  <c:v>-90</c:v>
                </c:pt>
                <c:pt idx="5">
                  <c:v>-75</c:v>
                </c:pt>
                <c:pt idx="6">
                  <c:v>-60</c:v>
                </c:pt>
                <c:pt idx="7">
                  <c:v>-45</c:v>
                </c:pt>
                <c:pt idx="8">
                  <c:v>-30</c:v>
                </c:pt>
                <c:pt idx="9">
                  <c:v>-15</c:v>
                </c:pt>
                <c:pt idx="10">
                  <c:v>0</c:v>
                </c:pt>
                <c:pt idx="11">
                  <c:v>15</c:v>
                </c:pt>
                <c:pt idx="12">
                  <c:v>30</c:v>
                </c:pt>
                <c:pt idx="13">
                  <c:v>45</c:v>
                </c:pt>
                <c:pt idx="14">
                  <c:v>60</c:v>
                </c:pt>
              </c:numCache>
            </c:numRef>
          </c:xVal>
          <c:yVal>
            <c:numRef>
              <c:f>'WT hEAAT2'!$S$20:$S$34</c:f>
              <c:numCache>
                <c:formatCode>0.00E+00</c:formatCode>
                <c:ptCount val="15"/>
                <c:pt idx="0">
                  <c:v>-1.6254777777777779E-9</c:v>
                </c:pt>
                <c:pt idx="1">
                  <c:v>-1.3392855555555554E-9</c:v>
                </c:pt>
                <c:pt idx="2">
                  <c:v>-1.0987033333333332E-9</c:v>
                </c:pt>
                <c:pt idx="3">
                  <c:v>-8.7072555555555559E-10</c:v>
                </c:pt>
                <c:pt idx="4">
                  <c:v>-6.8535777777777777E-10</c:v>
                </c:pt>
                <c:pt idx="5">
                  <c:v>-5.210144444444444E-10</c:v>
                </c:pt>
                <c:pt idx="6">
                  <c:v>-3.8634555555555556E-10</c:v>
                </c:pt>
                <c:pt idx="7">
                  <c:v>-2.7451000000000002E-10</c:v>
                </c:pt>
                <c:pt idx="8">
                  <c:v>-1.8101777777777778E-10</c:v>
                </c:pt>
                <c:pt idx="9">
                  <c:v>-9.6778666666666673E-11</c:v>
                </c:pt>
                <c:pt idx="10">
                  <c:v>-2.0962855555555555E-11</c:v>
                </c:pt>
                <c:pt idx="11">
                  <c:v>5.3579311111111114E-11</c:v>
                </c:pt>
                <c:pt idx="12">
                  <c:v>1.2781688888888887E-10</c:v>
                </c:pt>
                <c:pt idx="13">
                  <c:v>2.1220711111111109E-10</c:v>
                </c:pt>
                <c:pt idx="14">
                  <c:v>3.0446666666666669E-10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C37-4815-A8CC-0A3B91DDD4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465824"/>
        <c:axId val="515473040"/>
      </c:scatterChart>
      <c:valAx>
        <c:axId val="515465824"/>
        <c:scaling>
          <c:orientation val="minMax"/>
          <c:max val="70"/>
          <c:min val="-15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473040"/>
        <c:crosses val="autoZero"/>
        <c:crossBetween val="midCat"/>
        <c:majorUnit val="25"/>
      </c:valAx>
      <c:valAx>
        <c:axId val="51547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465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9.8600174978129328E-4"/>
          <c:y val="0.13888888888888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I276S!$B$38:$B$52</c:f>
              <c:numCache>
                <c:formatCode>General</c:formatCode>
                <c:ptCount val="15"/>
                <c:pt idx="0">
                  <c:v>-150</c:v>
                </c:pt>
                <c:pt idx="1">
                  <c:v>-135</c:v>
                </c:pt>
                <c:pt idx="2">
                  <c:v>-120</c:v>
                </c:pt>
                <c:pt idx="3">
                  <c:v>-105</c:v>
                </c:pt>
                <c:pt idx="4">
                  <c:v>-90</c:v>
                </c:pt>
                <c:pt idx="5">
                  <c:v>-75</c:v>
                </c:pt>
                <c:pt idx="6">
                  <c:v>-60</c:v>
                </c:pt>
                <c:pt idx="7">
                  <c:v>-45</c:v>
                </c:pt>
                <c:pt idx="8">
                  <c:v>-30</c:v>
                </c:pt>
                <c:pt idx="9">
                  <c:v>-15</c:v>
                </c:pt>
                <c:pt idx="10">
                  <c:v>0</c:v>
                </c:pt>
                <c:pt idx="11">
                  <c:v>15</c:v>
                </c:pt>
                <c:pt idx="12">
                  <c:v>30</c:v>
                </c:pt>
                <c:pt idx="13">
                  <c:v>45</c:v>
                </c:pt>
                <c:pt idx="14">
                  <c:v>60</c:v>
                </c:pt>
              </c:numCache>
            </c:numRef>
          </c:xVal>
          <c:yVal>
            <c:numRef>
              <c:f>I276S!$AF$38:$AF$52</c:f>
              <c:numCache>
                <c:formatCode>0.00</c:formatCode>
                <c:ptCount val="15"/>
                <c:pt idx="0">
                  <c:v>-27.473065464999198</c:v>
                </c:pt>
                <c:pt idx="1">
                  <c:v>-21.670235527241466</c:v>
                </c:pt>
                <c:pt idx="2">
                  <c:v>-17.321940725608442</c:v>
                </c:pt>
                <c:pt idx="3">
                  <c:v>-13.442701306610727</c:v>
                </c:pt>
                <c:pt idx="4">
                  <c:v>-10.525330546281429</c:v>
                </c:pt>
                <c:pt idx="5">
                  <c:v>-8.2199277829734338</c:v>
                </c:pt>
                <c:pt idx="6">
                  <c:v>-6.2408567163317299</c:v>
                </c:pt>
                <c:pt idx="7">
                  <c:v>-4.4497533706147427</c:v>
                </c:pt>
                <c:pt idx="8">
                  <c:v>-2.9049403254317165</c:v>
                </c:pt>
                <c:pt idx="9">
                  <c:v>-1.4616611139001574</c:v>
                </c:pt>
                <c:pt idx="10">
                  <c:v>-1.3272488540231067</c:v>
                </c:pt>
                <c:pt idx="11">
                  <c:v>1.3428255288755115</c:v>
                </c:pt>
                <c:pt idx="12">
                  <c:v>2.8710129696343767</c:v>
                </c:pt>
                <c:pt idx="13">
                  <c:v>4.5123508588818657</c:v>
                </c:pt>
                <c:pt idx="14">
                  <c:v>6.4139681643014388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28-4B38-87DF-A4D754A99BF4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I276S!$B$55:$B$69</c:f>
              <c:numCache>
                <c:formatCode>General</c:formatCode>
                <c:ptCount val="15"/>
                <c:pt idx="0">
                  <c:v>-150</c:v>
                </c:pt>
                <c:pt idx="1">
                  <c:v>-135</c:v>
                </c:pt>
                <c:pt idx="2">
                  <c:v>-120</c:v>
                </c:pt>
                <c:pt idx="3">
                  <c:v>-105</c:v>
                </c:pt>
                <c:pt idx="4">
                  <c:v>-90</c:v>
                </c:pt>
                <c:pt idx="5">
                  <c:v>-75</c:v>
                </c:pt>
                <c:pt idx="6">
                  <c:v>-60</c:v>
                </c:pt>
                <c:pt idx="7">
                  <c:v>-45</c:v>
                </c:pt>
                <c:pt idx="8">
                  <c:v>-30</c:v>
                </c:pt>
                <c:pt idx="9">
                  <c:v>-15</c:v>
                </c:pt>
                <c:pt idx="10">
                  <c:v>0</c:v>
                </c:pt>
                <c:pt idx="11">
                  <c:v>15</c:v>
                </c:pt>
                <c:pt idx="12">
                  <c:v>30</c:v>
                </c:pt>
                <c:pt idx="13">
                  <c:v>45</c:v>
                </c:pt>
                <c:pt idx="14">
                  <c:v>60</c:v>
                </c:pt>
              </c:numCache>
            </c:numRef>
          </c:xVal>
          <c:yVal>
            <c:numRef>
              <c:f>I276S!$AF$55:$AF$69</c:f>
              <c:numCache>
                <c:formatCode>0.00</c:formatCode>
                <c:ptCount val="15"/>
                <c:pt idx="0">
                  <c:v>-93.199825570653374</c:v>
                </c:pt>
                <c:pt idx="1">
                  <c:v>-76.178901964077824</c:v>
                </c:pt>
                <c:pt idx="2">
                  <c:v>-60.673694186075238</c:v>
                </c:pt>
                <c:pt idx="3">
                  <c:v>-48.380165245020933</c:v>
                </c:pt>
                <c:pt idx="4">
                  <c:v>-37.771418208899142</c:v>
                </c:pt>
                <c:pt idx="5">
                  <c:v>-28.768366155489439</c:v>
                </c:pt>
                <c:pt idx="6">
                  <c:v>-21.215710332961411</c:v>
                </c:pt>
                <c:pt idx="7">
                  <c:v>-15.127585986658321</c:v>
                </c:pt>
                <c:pt idx="8">
                  <c:v>-9.7179096867845374</c:v>
                </c:pt>
                <c:pt idx="9">
                  <c:v>-5.0981884502911807</c:v>
                </c:pt>
                <c:pt idx="10">
                  <c:v>-1.1146345733954706</c:v>
                </c:pt>
                <c:pt idx="11">
                  <c:v>-0.15479715311364539</c:v>
                </c:pt>
                <c:pt idx="12">
                  <c:v>6.113155002324147</c:v>
                </c:pt>
                <c:pt idx="13">
                  <c:v>9.7504195173500285</c:v>
                </c:pt>
                <c:pt idx="14">
                  <c:v>13.690692794375821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28-4B38-87DF-A4D754A99B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960624"/>
        <c:axId val="612955704"/>
      </c:scatterChart>
      <c:valAx>
        <c:axId val="612960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2955704"/>
        <c:crosses val="autoZero"/>
        <c:crossBetween val="midCat"/>
      </c:valAx>
      <c:valAx>
        <c:axId val="612955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2960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76199</xdr:colOff>
      <xdr:row>12</xdr:row>
      <xdr:rowOff>4762</xdr:rowOff>
    </xdr:from>
    <xdr:to>
      <xdr:col>17</xdr:col>
      <xdr:colOff>1057274</xdr:colOff>
      <xdr:row>26</xdr:row>
      <xdr:rowOff>147637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BED50218-A73C-1924-2019-EA49F1BB59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66676</xdr:colOff>
      <xdr:row>46</xdr:row>
      <xdr:rowOff>133350</xdr:rowOff>
    </xdr:from>
    <xdr:to>
      <xdr:col>17</xdr:col>
      <xdr:colOff>1047750</xdr:colOff>
      <xdr:row>60</xdr:row>
      <xdr:rowOff>123825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C57E5BBE-B385-BCB8-8EAF-851520868D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18</xdr:col>
      <xdr:colOff>385762</xdr:colOff>
      <xdr:row>1</xdr:row>
      <xdr:rowOff>9525</xdr:rowOff>
    </xdr:from>
    <xdr:ext cx="141577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feld 3"/>
            <xdr:cNvSpPr txBox="1"/>
          </xdr:nvSpPr>
          <xdr:spPr>
            <a:xfrm>
              <a:off x="15616237" y="209550"/>
              <a:ext cx="141577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de-DE" sz="14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de-DE" sz="140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</m:oMath>
                </m:oMathPara>
              </a14:m>
              <a:endParaRPr lang="de-DE" sz="1400"/>
            </a:p>
          </xdr:txBody>
        </xdr:sp>
      </mc:Choice>
      <mc:Fallback xmlns="">
        <xdr:sp macro="" textlink="">
          <xdr:nvSpPr>
            <xdr:cNvPr id="4" name="Textfeld 3"/>
            <xdr:cNvSpPr txBox="1"/>
          </xdr:nvSpPr>
          <xdr:spPr>
            <a:xfrm>
              <a:off x="15616237" y="209550"/>
              <a:ext cx="141577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DE" sz="1400" i="0">
                  <a:latin typeface="Cambria Math" panose="02040503050406030204" pitchFamily="18" charset="0"/>
                </a:rPr>
                <a:t>𝑥 ̅</a:t>
              </a:r>
              <a:endParaRPr lang="de-DE" sz="1400"/>
            </a:p>
          </xdr:txBody>
        </xdr:sp>
      </mc:Fallback>
    </mc:AlternateContent>
    <xdr:clientData/>
  </xdr:oneCellAnchor>
  <xdr:oneCellAnchor>
    <xdr:from>
      <xdr:col>18</xdr:col>
      <xdr:colOff>385762</xdr:colOff>
      <xdr:row>1</xdr:row>
      <xdr:rowOff>9525</xdr:rowOff>
    </xdr:from>
    <xdr:ext cx="141577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feld 5"/>
            <xdr:cNvSpPr txBox="1"/>
          </xdr:nvSpPr>
          <xdr:spPr>
            <a:xfrm>
              <a:off x="15616237" y="209550"/>
              <a:ext cx="141577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de-DE" sz="14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de-DE" sz="140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</m:oMath>
                </m:oMathPara>
              </a14:m>
              <a:endParaRPr lang="de-DE" sz="1400"/>
            </a:p>
          </xdr:txBody>
        </xdr:sp>
      </mc:Choice>
      <mc:Fallback xmlns="">
        <xdr:sp macro="" textlink="">
          <xdr:nvSpPr>
            <xdr:cNvPr id="6" name="Textfeld 5"/>
            <xdr:cNvSpPr txBox="1"/>
          </xdr:nvSpPr>
          <xdr:spPr>
            <a:xfrm>
              <a:off x="15616237" y="209550"/>
              <a:ext cx="141577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DE" sz="1400" i="0">
                  <a:latin typeface="Cambria Math" panose="02040503050406030204" pitchFamily="18" charset="0"/>
                </a:rPr>
                <a:t>𝑥 ̅</a:t>
              </a:r>
              <a:endParaRPr lang="de-DE" sz="1400"/>
            </a:p>
          </xdr:txBody>
        </xdr:sp>
      </mc:Fallback>
    </mc:AlternateContent>
    <xdr:clientData/>
  </xdr:oneCellAnchor>
  <xdr:oneCellAnchor>
    <xdr:from>
      <xdr:col>18</xdr:col>
      <xdr:colOff>385762</xdr:colOff>
      <xdr:row>18</xdr:row>
      <xdr:rowOff>9525</xdr:rowOff>
    </xdr:from>
    <xdr:ext cx="141577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feld 6"/>
            <xdr:cNvSpPr txBox="1"/>
          </xdr:nvSpPr>
          <xdr:spPr>
            <a:xfrm>
              <a:off x="15616237" y="209550"/>
              <a:ext cx="141577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de-DE" sz="14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de-DE" sz="140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</m:oMath>
                </m:oMathPara>
              </a14:m>
              <a:endParaRPr lang="de-DE" sz="1400"/>
            </a:p>
          </xdr:txBody>
        </xdr:sp>
      </mc:Choice>
      <mc:Fallback xmlns="">
        <xdr:sp macro="" textlink="">
          <xdr:nvSpPr>
            <xdr:cNvPr id="7" name="Textfeld 6"/>
            <xdr:cNvSpPr txBox="1"/>
          </xdr:nvSpPr>
          <xdr:spPr>
            <a:xfrm>
              <a:off x="15616237" y="209550"/>
              <a:ext cx="141577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DE" sz="1400" i="0">
                  <a:latin typeface="Cambria Math" panose="02040503050406030204" pitchFamily="18" charset="0"/>
                </a:rPr>
                <a:t>𝑥 ̅</a:t>
              </a:r>
              <a:endParaRPr lang="de-DE" sz="1400"/>
            </a:p>
          </xdr:txBody>
        </xdr:sp>
      </mc:Fallback>
    </mc:AlternateContent>
    <xdr:clientData/>
  </xdr:oneCellAnchor>
  <xdr:oneCellAnchor>
    <xdr:from>
      <xdr:col>18</xdr:col>
      <xdr:colOff>385762</xdr:colOff>
      <xdr:row>36</xdr:row>
      <xdr:rowOff>9525</xdr:rowOff>
    </xdr:from>
    <xdr:ext cx="141577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feld 7"/>
            <xdr:cNvSpPr txBox="1"/>
          </xdr:nvSpPr>
          <xdr:spPr>
            <a:xfrm>
              <a:off x="15616237" y="209550"/>
              <a:ext cx="141577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de-DE" sz="14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de-DE" sz="140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</m:oMath>
                </m:oMathPara>
              </a14:m>
              <a:endParaRPr lang="de-DE" sz="1400"/>
            </a:p>
          </xdr:txBody>
        </xdr:sp>
      </mc:Choice>
      <mc:Fallback xmlns="">
        <xdr:sp macro="" textlink="">
          <xdr:nvSpPr>
            <xdr:cNvPr id="8" name="Textfeld 7"/>
            <xdr:cNvSpPr txBox="1"/>
          </xdr:nvSpPr>
          <xdr:spPr>
            <a:xfrm>
              <a:off x="15616237" y="209550"/>
              <a:ext cx="141577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DE" sz="1400" i="0">
                  <a:latin typeface="Cambria Math" panose="02040503050406030204" pitchFamily="18" charset="0"/>
                </a:rPr>
                <a:t>𝑥 ̅</a:t>
              </a:r>
              <a:endParaRPr lang="de-DE" sz="1400"/>
            </a:p>
          </xdr:txBody>
        </xdr:sp>
      </mc:Fallback>
    </mc:AlternateContent>
    <xdr:clientData/>
  </xdr:oneCellAnchor>
  <xdr:oneCellAnchor>
    <xdr:from>
      <xdr:col>18</xdr:col>
      <xdr:colOff>385762</xdr:colOff>
      <xdr:row>36</xdr:row>
      <xdr:rowOff>9525</xdr:rowOff>
    </xdr:from>
    <xdr:ext cx="141577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feld 8"/>
            <xdr:cNvSpPr txBox="1"/>
          </xdr:nvSpPr>
          <xdr:spPr>
            <a:xfrm>
              <a:off x="15616237" y="209550"/>
              <a:ext cx="141577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de-DE" sz="14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de-DE" sz="140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</m:oMath>
                </m:oMathPara>
              </a14:m>
              <a:endParaRPr lang="de-DE" sz="1400"/>
            </a:p>
          </xdr:txBody>
        </xdr:sp>
      </mc:Choice>
      <mc:Fallback xmlns="">
        <xdr:sp macro="" textlink="">
          <xdr:nvSpPr>
            <xdr:cNvPr id="9" name="Textfeld 8"/>
            <xdr:cNvSpPr txBox="1"/>
          </xdr:nvSpPr>
          <xdr:spPr>
            <a:xfrm>
              <a:off x="15616237" y="209550"/>
              <a:ext cx="141577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DE" sz="1400" i="0">
                  <a:latin typeface="Cambria Math" panose="02040503050406030204" pitchFamily="18" charset="0"/>
                </a:rPr>
                <a:t>𝑥 ̅</a:t>
              </a:r>
              <a:endParaRPr lang="de-DE" sz="1400"/>
            </a:p>
          </xdr:txBody>
        </xdr:sp>
      </mc:Fallback>
    </mc:AlternateContent>
    <xdr:clientData/>
  </xdr:oneCellAnchor>
  <xdr:oneCellAnchor>
    <xdr:from>
      <xdr:col>18</xdr:col>
      <xdr:colOff>385762</xdr:colOff>
      <xdr:row>53</xdr:row>
      <xdr:rowOff>9525</xdr:rowOff>
    </xdr:from>
    <xdr:ext cx="141577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feld 9"/>
            <xdr:cNvSpPr txBox="1"/>
          </xdr:nvSpPr>
          <xdr:spPr>
            <a:xfrm>
              <a:off x="15616237" y="209550"/>
              <a:ext cx="141577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de-DE" sz="14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de-DE" sz="140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</m:oMath>
                </m:oMathPara>
              </a14:m>
              <a:endParaRPr lang="de-DE" sz="1400"/>
            </a:p>
          </xdr:txBody>
        </xdr:sp>
      </mc:Choice>
      <mc:Fallback xmlns="">
        <xdr:sp macro="" textlink="">
          <xdr:nvSpPr>
            <xdr:cNvPr id="10" name="Textfeld 9"/>
            <xdr:cNvSpPr txBox="1"/>
          </xdr:nvSpPr>
          <xdr:spPr>
            <a:xfrm>
              <a:off x="15616237" y="209550"/>
              <a:ext cx="141577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DE" sz="1400" i="0">
                  <a:latin typeface="Cambria Math" panose="02040503050406030204" pitchFamily="18" charset="0"/>
                </a:rPr>
                <a:t>𝑥 ̅</a:t>
              </a:r>
              <a:endParaRPr lang="de-DE" sz="1400"/>
            </a:p>
          </xdr:txBody>
        </xdr:sp>
      </mc:Fallback>
    </mc:AlternateContent>
    <xdr:clientData/>
  </xdr:oneCellAnchor>
  <xdr:twoCellAnchor>
    <xdr:from>
      <xdr:col>8</xdr:col>
      <xdr:colOff>409575</xdr:colOff>
      <xdr:row>36</xdr:row>
      <xdr:rowOff>57150</xdr:rowOff>
    </xdr:from>
    <xdr:to>
      <xdr:col>13</xdr:col>
      <xdr:colOff>304800</xdr:colOff>
      <xdr:row>50</xdr:row>
      <xdr:rowOff>38100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171450</xdr:colOff>
      <xdr:row>13</xdr:row>
      <xdr:rowOff>33337</xdr:rowOff>
    </xdr:from>
    <xdr:to>
      <xdr:col>21</xdr:col>
      <xdr:colOff>38100</xdr:colOff>
      <xdr:row>27</xdr:row>
      <xdr:rowOff>109537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7DED414-22B7-4DA6-B601-1D59848866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171450</xdr:colOff>
      <xdr:row>47</xdr:row>
      <xdr:rowOff>42862</xdr:rowOff>
    </xdr:from>
    <xdr:to>
      <xdr:col>20</xdr:col>
      <xdr:colOff>800100</xdr:colOff>
      <xdr:row>61</xdr:row>
      <xdr:rowOff>100012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3E109808-B036-4D07-B8B0-E147C90CE8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22</xdr:col>
      <xdr:colOff>385762</xdr:colOff>
      <xdr:row>1</xdr:row>
      <xdr:rowOff>9525</xdr:rowOff>
    </xdr:from>
    <xdr:ext cx="141577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feld 3"/>
            <xdr:cNvSpPr txBox="1"/>
          </xdr:nvSpPr>
          <xdr:spPr>
            <a:xfrm>
              <a:off x="19140487" y="209550"/>
              <a:ext cx="141577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de-DE" sz="14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de-DE" sz="140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</m:oMath>
                </m:oMathPara>
              </a14:m>
              <a:endParaRPr lang="de-DE" sz="1400"/>
            </a:p>
          </xdr:txBody>
        </xdr:sp>
      </mc:Choice>
      <mc:Fallback xmlns="">
        <xdr:sp macro="" textlink="">
          <xdr:nvSpPr>
            <xdr:cNvPr id="4" name="Textfeld 3"/>
            <xdr:cNvSpPr txBox="1"/>
          </xdr:nvSpPr>
          <xdr:spPr>
            <a:xfrm>
              <a:off x="19140487" y="209550"/>
              <a:ext cx="141577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DE" sz="1400" i="0">
                  <a:latin typeface="Cambria Math" panose="02040503050406030204" pitchFamily="18" charset="0"/>
                </a:rPr>
                <a:t>𝑥 ̅</a:t>
              </a:r>
              <a:endParaRPr lang="de-DE" sz="1400"/>
            </a:p>
          </xdr:txBody>
        </xdr:sp>
      </mc:Fallback>
    </mc:AlternateContent>
    <xdr:clientData/>
  </xdr:oneCellAnchor>
  <xdr:oneCellAnchor>
    <xdr:from>
      <xdr:col>22</xdr:col>
      <xdr:colOff>385762</xdr:colOff>
      <xdr:row>18</xdr:row>
      <xdr:rowOff>9525</xdr:rowOff>
    </xdr:from>
    <xdr:ext cx="141577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feld 4"/>
            <xdr:cNvSpPr txBox="1"/>
          </xdr:nvSpPr>
          <xdr:spPr>
            <a:xfrm>
              <a:off x="19140487" y="209550"/>
              <a:ext cx="141577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de-DE" sz="14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de-DE" sz="140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</m:oMath>
                </m:oMathPara>
              </a14:m>
              <a:endParaRPr lang="de-DE" sz="1400"/>
            </a:p>
          </xdr:txBody>
        </xdr:sp>
      </mc:Choice>
      <mc:Fallback xmlns="">
        <xdr:sp macro="" textlink="">
          <xdr:nvSpPr>
            <xdr:cNvPr id="5" name="Textfeld 4"/>
            <xdr:cNvSpPr txBox="1"/>
          </xdr:nvSpPr>
          <xdr:spPr>
            <a:xfrm>
              <a:off x="19140487" y="209550"/>
              <a:ext cx="141577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DE" sz="1400" i="0">
                  <a:latin typeface="Cambria Math" panose="02040503050406030204" pitchFamily="18" charset="0"/>
                </a:rPr>
                <a:t>𝑥 ̅</a:t>
              </a:r>
              <a:endParaRPr lang="de-DE" sz="1400"/>
            </a:p>
          </xdr:txBody>
        </xdr:sp>
      </mc:Fallback>
    </mc:AlternateContent>
    <xdr:clientData/>
  </xdr:oneCellAnchor>
  <xdr:oneCellAnchor>
    <xdr:from>
      <xdr:col>22</xdr:col>
      <xdr:colOff>385762</xdr:colOff>
      <xdr:row>36</xdr:row>
      <xdr:rowOff>9525</xdr:rowOff>
    </xdr:from>
    <xdr:ext cx="141577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feld 5"/>
            <xdr:cNvSpPr txBox="1"/>
          </xdr:nvSpPr>
          <xdr:spPr>
            <a:xfrm>
              <a:off x="19140487" y="209550"/>
              <a:ext cx="141577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de-DE" sz="14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de-DE" sz="140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</m:oMath>
                </m:oMathPara>
              </a14:m>
              <a:endParaRPr lang="de-DE" sz="1400"/>
            </a:p>
          </xdr:txBody>
        </xdr:sp>
      </mc:Choice>
      <mc:Fallback xmlns="">
        <xdr:sp macro="" textlink="">
          <xdr:nvSpPr>
            <xdr:cNvPr id="6" name="Textfeld 5"/>
            <xdr:cNvSpPr txBox="1"/>
          </xdr:nvSpPr>
          <xdr:spPr>
            <a:xfrm>
              <a:off x="19140487" y="209550"/>
              <a:ext cx="141577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DE" sz="1400" i="0">
                  <a:latin typeface="Cambria Math" panose="02040503050406030204" pitchFamily="18" charset="0"/>
                </a:rPr>
                <a:t>𝑥 ̅</a:t>
              </a:r>
              <a:endParaRPr lang="de-DE" sz="1400"/>
            </a:p>
          </xdr:txBody>
        </xdr:sp>
      </mc:Fallback>
    </mc:AlternateContent>
    <xdr:clientData/>
  </xdr:oneCellAnchor>
  <xdr:oneCellAnchor>
    <xdr:from>
      <xdr:col>22</xdr:col>
      <xdr:colOff>385762</xdr:colOff>
      <xdr:row>53</xdr:row>
      <xdr:rowOff>9525</xdr:rowOff>
    </xdr:from>
    <xdr:ext cx="141577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feld 6"/>
            <xdr:cNvSpPr txBox="1"/>
          </xdr:nvSpPr>
          <xdr:spPr>
            <a:xfrm>
              <a:off x="19140487" y="209550"/>
              <a:ext cx="141577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de-DE" sz="14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de-DE" sz="140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</m:oMath>
                </m:oMathPara>
              </a14:m>
              <a:endParaRPr lang="de-DE" sz="1400"/>
            </a:p>
          </xdr:txBody>
        </xdr:sp>
      </mc:Choice>
      <mc:Fallback xmlns="">
        <xdr:sp macro="" textlink="">
          <xdr:nvSpPr>
            <xdr:cNvPr id="7" name="Textfeld 6"/>
            <xdr:cNvSpPr txBox="1"/>
          </xdr:nvSpPr>
          <xdr:spPr>
            <a:xfrm>
              <a:off x="19140487" y="209550"/>
              <a:ext cx="141577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DE" sz="1400" i="0">
                  <a:latin typeface="Cambria Math" panose="02040503050406030204" pitchFamily="18" charset="0"/>
                </a:rPr>
                <a:t>𝑥 ̅</a:t>
              </a:r>
              <a:endParaRPr lang="de-DE" sz="14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274320</xdr:colOff>
      <xdr:row>11</xdr:row>
      <xdr:rowOff>158115</xdr:rowOff>
    </xdr:from>
    <xdr:to>
      <xdr:col>26</xdr:col>
      <xdr:colOff>57150</xdr:colOff>
      <xdr:row>25</xdr:row>
      <xdr:rowOff>142875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BD67EF3C-6DA2-4606-8A57-ABEC2AE3B6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290512</xdr:colOff>
      <xdr:row>46</xdr:row>
      <xdr:rowOff>100012</xdr:rowOff>
    </xdr:from>
    <xdr:to>
      <xdr:col>26</xdr:col>
      <xdr:colOff>100012</xdr:colOff>
      <xdr:row>60</xdr:row>
      <xdr:rowOff>176212</xdr:rowOff>
    </xdr:to>
    <xdr:graphicFrame macro="">
      <xdr:nvGraphicFramePr>
        <xdr:cNvPr id="6" name="Diagramm 5" title="Current density L37P">
          <a:extLst>
            <a:ext uri="{FF2B5EF4-FFF2-40B4-BE49-F238E27FC236}">
              <a16:creationId xmlns:a16="http://schemas.microsoft.com/office/drawing/2014/main" id="{3D1DD7B6-628E-82D1-899A-92700C9AAC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  <xdr:oneCellAnchor>
    <xdr:from>
      <xdr:col>14</xdr:col>
      <xdr:colOff>881062</xdr:colOff>
      <xdr:row>16</xdr:row>
      <xdr:rowOff>0</xdr:rowOff>
    </xdr:from>
    <xdr:ext cx="65" cy="172227"/>
    <xdr:sp macro="" textlink="">
      <xdr:nvSpPr>
        <xdr:cNvPr id="2" name="Textfeld 1"/>
        <xdr:cNvSpPr txBox="1"/>
      </xdr:nvSpPr>
      <xdr:spPr>
        <a:xfrm>
          <a:off x="12539662" y="3181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28</xdr:col>
      <xdr:colOff>385762</xdr:colOff>
      <xdr:row>1</xdr:row>
      <xdr:rowOff>9525</xdr:rowOff>
    </xdr:from>
    <xdr:ext cx="141577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feld 2"/>
            <xdr:cNvSpPr txBox="1"/>
          </xdr:nvSpPr>
          <xdr:spPr>
            <a:xfrm>
              <a:off x="15616237" y="209550"/>
              <a:ext cx="141577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de-DE" sz="14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de-DE" sz="140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</m:oMath>
                </m:oMathPara>
              </a14:m>
              <a:endParaRPr lang="de-DE" sz="1400"/>
            </a:p>
          </xdr:txBody>
        </xdr:sp>
      </mc:Choice>
      <mc:Fallback xmlns="">
        <xdr:sp macro="" textlink="">
          <xdr:nvSpPr>
            <xdr:cNvPr id="3" name="Textfeld 2"/>
            <xdr:cNvSpPr txBox="1"/>
          </xdr:nvSpPr>
          <xdr:spPr>
            <a:xfrm>
              <a:off x="15616237" y="209550"/>
              <a:ext cx="141577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DE" sz="1400" i="0">
                  <a:latin typeface="Cambria Math" panose="02040503050406030204" pitchFamily="18" charset="0"/>
                </a:rPr>
                <a:t>𝑥 ̅</a:t>
              </a:r>
              <a:endParaRPr lang="de-DE" sz="1400"/>
            </a:p>
          </xdr:txBody>
        </xdr:sp>
      </mc:Fallback>
    </mc:AlternateContent>
    <xdr:clientData/>
  </xdr:oneCellAnchor>
  <xdr:oneCellAnchor>
    <xdr:from>
      <xdr:col>28</xdr:col>
      <xdr:colOff>385762</xdr:colOff>
      <xdr:row>18</xdr:row>
      <xdr:rowOff>9525</xdr:rowOff>
    </xdr:from>
    <xdr:ext cx="141577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feld 6"/>
            <xdr:cNvSpPr txBox="1"/>
          </xdr:nvSpPr>
          <xdr:spPr>
            <a:xfrm>
              <a:off x="15616237" y="209550"/>
              <a:ext cx="141577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de-DE" sz="14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de-DE" sz="140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</m:oMath>
                </m:oMathPara>
              </a14:m>
              <a:endParaRPr lang="de-DE" sz="1400"/>
            </a:p>
          </xdr:txBody>
        </xdr:sp>
      </mc:Choice>
      <mc:Fallback xmlns="">
        <xdr:sp macro="" textlink="">
          <xdr:nvSpPr>
            <xdr:cNvPr id="7" name="Textfeld 6"/>
            <xdr:cNvSpPr txBox="1"/>
          </xdr:nvSpPr>
          <xdr:spPr>
            <a:xfrm>
              <a:off x="15616237" y="209550"/>
              <a:ext cx="141577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DE" sz="1400" i="0">
                  <a:latin typeface="Cambria Math" panose="02040503050406030204" pitchFamily="18" charset="0"/>
                </a:rPr>
                <a:t>𝑥 ̅</a:t>
              </a:r>
              <a:endParaRPr lang="de-DE" sz="1400"/>
            </a:p>
          </xdr:txBody>
        </xdr:sp>
      </mc:Fallback>
    </mc:AlternateContent>
    <xdr:clientData/>
  </xdr:oneCellAnchor>
  <xdr:oneCellAnchor>
    <xdr:from>
      <xdr:col>28</xdr:col>
      <xdr:colOff>385762</xdr:colOff>
      <xdr:row>36</xdr:row>
      <xdr:rowOff>9525</xdr:rowOff>
    </xdr:from>
    <xdr:ext cx="141577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feld 7"/>
            <xdr:cNvSpPr txBox="1"/>
          </xdr:nvSpPr>
          <xdr:spPr>
            <a:xfrm>
              <a:off x="15616237" y="209550"/>
              <a:ext cx="141577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de-DE" sz="14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de-DE" sz="140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</m:oMath>
                </m:oMathPara>
              </a14:m>
              <a:endParaRPr lang="de-DE" sz="1400"/>
            </a:p>
          </xdr:txBody>
        </xdr:sp>
      </mc:Choice>
      <mc:Fallback xmlns="">
        <xdr:sp macro="" textlink="">
          <xdr:nvSpPr>
            <xdr:cNvPr id="8" name="Textfeld 7"/>
            <xdr:cNvSpPr txBox="1"/>
          </xdr:nvSpPr>
          <xdr:spPr>
            <a:xfrm>
              <a:off x="15616237" y="209550"/>
              <a:ext cx="141577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DE" sz="1400" i="0">
                  <a:latin typeface="Cambria Math" panose="02040503050406030204" pitchFamily="18" charset="0"/>
                </a:rPr>
                <a:t>𝑥 ̅</a:t>
              </a:r>
              <a:endParaRPr lang="de-DE" sz="1400"/>
            </a:p>
          </xdr:txBody>
        </xdr:sp>
      </mc:Fallback>
    </mc:AlternateContent>
    <xdr:clientData/>
  </xdr:oneCellAnchor>
  <xdr:oneCellAnchor>
    <xdr:from>
      <xdr:col>28</xdr:col>
      <xdr:colOff>385762</xdr:colOff>
      <xdr:row>53</xdr:row>
      <xdr:rowOff>9525</xdr:rowOff>
    </xdr:from>
    <xdr:ext cx="141577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feld 9"/>
            <xdr:cNvSpPr txBox="1"/>
          </xdr:nvSpPr>
          <xdr:spPr>
            <a:xfrm>
              <a:off x="15616237" y="209550"/>
              <a:ext cx="141577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de-DE" sz="14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de-DE" sz="140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</m:oMath>
                </m:oMathPara>
              </a14:m>
              <a:endParaRPr lang="de-DE" sz="1400"/>
            </a:p>
          </xdr:txBody>
        </xdr:sp>
      </mc:Choice>
      <mc:Fallback xmlns="">
        <xdr:sp macro="" textlink="">
          <xdr:nvSpPr>
            <xdr:cNvPr id="10" name="Textfeld 9"/>
            <xdr:cNvSpPr txBox="1"/>
          </xdr:nvSpPr>
          <xdr:spPr>
            <a:xfrm>
              <a:off x="15616237" y="209550"/>
              <a:ext cx="141577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DE" sz="1400" i="0">
                  <a:latin typeface="Cambria Math" panose="02040503050406030204" pitchFamily="18" charset="0"/>
                </a:rPr>
                <a:t>𝑥 ̅</a:t>
              </a:r>
              <a:endParaRPr lang="de-DE" sz="14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171451</xdr:colOff>
      <xdr:row>11</xdr:row>
      <xdr:rowOff>185737</xdr:rowOff>
    </xdr:from>
    <xdr:to>
      <xdr:col>24</xdr:col>
      <xdr:colOff>104776</xdr:colOff>
      <xdr:row>26</xdr:row>
      <xdr:rowOff>71437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22B706A8-32D9-4B17-8CE3-195E0322FF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57150</xdr:colOff>
      <xdr:row>47</xdr:row>
      <xdr:rowOff>4762</xdr:rowOff>
    </xdr:from>
    <xdr:to>
      <xdr:col>24</xdr:col>
      <xdr:colOff>95250</xdr:colOff>
      <xdr:row>61</xdr:row>
      <xdr:rowOff>147637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50C6FE33-7A26-4B9A-B30C-E675D20899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27</xdr:col>
      <xdr:colOff>385762</xdr:colOff>
      <xdr:row>1</xdr:row>
      <xdr:rowOff>9525</xdr:rowOff>
    </xdr:from>
    <xdr:ext cx="141577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feld 3"/>
            <xdr:cNvSpPr txBox="1"/>
          </xdr:nvSpPr>
          <xdr:spPr>
            <a:xfrm>
              <a:off x="15616237" y="209550"/>
              <a:ext cx="141577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de-DE" sz="14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de-DE" sz="140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</m:oMath>
                </m:oMathPara>
              </a14:m>
              <a:endParaRPr lang="de-DE" sz="1400"/>
            </a:p>
          </xdr:txBody>
        </xdr:sp>
      </mc:Choice>
      <mc:Fallback xmlns="">
        <xdr:sp macro="" textlink="">
          <xdr:nvSpPr>
            <xdr:cNvPr id="4" name="Textfeld 3"/>
            <xdr:cNvSpPr txBox="1"/>
          </xdr:nvSpPr>
          <xdr:spPr>
            <a:xfrm>
              <a:off x="15616237" y="209550"/>
              <a:ext cx="141577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DE" sz="1400" i="0">
                  <a:latin typeface="Cambria Math" panose="02040503050406030204" pitchFamily="18" charset="0"/>
                </a:rPr>
                <a:t>𝑥 ̅</a:t>
              </a:r>
              <a:endParaRPr lang="de-DE" sz="1400"/>
            </a:p>
          </xdr:txBody>
        </xdr:sp>
      </mc:Fallback>
    </mc:AlternateContent>
    <xdr:clientData/>
  </xdr:oneCellAnchor>
  <xdr:oneCellAnchor>
    <xdr:from>
      <xdr:col>27</xdr:col>
      <xdr:colOff>385762</xdr:colOff>
      <xdr:row>18</xdr:row>
      <xdr:rowOff>9525</xdr:rowOff>
    </xdr:from>
    <xdr:ext cx="141577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feld 4"/>
            <xdr:cNvSpPr txBox="1"/>
          </xdr:nvSpPr>
          <xdr:spPr>
            <a:xfrm>
              <a:off x="15616237" y="209550"/>
              <a:ext cx="141577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de-DE" sz="14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de-DE" sz="140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</m:oMath>
                </m:oMathPara>
              </a14:m>
              <a:endParaRPr lang="de-DE" sz="1400"/>
            </a:p>
          </xdr:txBody>
        </xdr:sp>
      </mc:Choice>
      <mc:Fallback xmlns="">
        <xdr:sp macro="" textlink="">
          <xdr:nvSpPr>
            <xdr:cNvPr id="5" name="Textfeld 4"/>
            <xdr:cNvSpPr txBox="1"/>
          </xdr:nvSpPr>
          <xdr:spPr>
            <a:xfrm>
              <a:off x="15616237" y="209550"/>
              <a:ext cx="141577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DE" sz="1400" i="0">
                  <a:latin typeface="Cambria Math" panose="02040503050406030204" pitchFamily="18" charset="0"/>
                </a:rPr>
                <a:t>𝑥 ̅</a:t>
              </a:r>
              <a:endParaRPr lang="de-DE" sz="1400"/>
            </a:p>
          </xdr:txBody>
        </xdr:sp>
      </mc:Fallback>
    </mc:AlternateContent>
    <xdr:clientData/>
  </xdr:oneCellAnchor>
  <xdr:oneCellAnchor>
    <xdr:from>
      <xdr:col>27</xdr:col>
      <xdr:colOff>385762</xdr:colOff>
      <xdr:row>36</xdr:row>
      <xdr:rowOff>9525</xdr:rowOff>
    </xdr:from>
    <xdr:ext cx="141577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feld 5"/>
            <xdr:cNvSpPr txBox="1"/>
          </xdr:nvSpPr>
          <xdr:spPr>
            <a:xfrm>
              <a:off x="15616237" y="209550"/>
              <a:ext cx="141577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de-DE" sz="14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de-DE" sz="140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</m:oMath>
                </m:oMathPara>
              </a14:m>
              <a:endParaRPr lang="de-DE" sz="1400"/>
            </a:p>
          </xdr:txBody>
        </xdr:sp>
      </mc:Choice>
      <mc:Fallback xmlns="">
        <xdr:sp macro="" textlink="">
          <xdr:nvSpPr>
            <xdr:cNvPr id="6" name="Textfeld 5"/>
            <xdr:cNvSpPr txBox="1"/>
          </xdr:nvSpPr>
          <xdr:spPr>
            <a:xfrm>
              <a:off x="15616237" y="209550"/>
              <a:ext cx="141577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DE" sz="1400" i="0">
                  <a:latin typeface="Cambria Math" panose="02040503050406030204" pitchFamily="18" charset="0"/>
                </a:rPr>
                <a:t>𝑥 ̅</a:t>
              </a:r>
              <a:endParaRPr lang="de-DE" sz="1400"/>
            </a:p>
          </xdr:txBody>
        </xdr:sp>
      </mc:Fallback>
    </mc:AlternateContent>
    <xdr:clientData/>
  </xdr:oneCellAnchor>
  <xdr:oneCellAnchor>
    <xdr:from>
      <xdr:col>27</xdr:col>
      <xdr:colOff>385762</xdr:colOff>
      <xdr:row>53</xdr:row>
      <xdr:rowOff>9525</xdr:rowOff>
    </xdr:from>
    <xdr:ext cx="141577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feld 6"/>
            <xdr:cNvSpPr txBox="1"/>
          </xdr:nvSpPr>
          <xdr:spPr>
            <a:xfrm>
              <a:off x="15616237" y="209550"/>
              <a:ext cx="141577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de-DE" sz="14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de-DE" sz="140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</m:oMath>
                </m:oMathPara>
              </a14:m>
              <a:endParaRPr lang="de-DE" sz="1400"/>
            </a:p>
          </xdr:txBody>
        </xdr:sp>
      </mc:Choice>
      <mc:Fallback xmlns="">
        <xdr:sp macro="" textlink="">
          <xdr:nvSpPr>
            <xdr:cNvPr id="7" name="Textfeld 6"/>
            <xdr:cNvSpPr txBox="1"/>
          </xdr:nvSpPr>
          <xdr:spPr>
            <a:xfrm>
              <a:off x="15616237" y="209550"/>
              <a:ext cx="141577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DE" sz="1400" i="0">
                  <a:latin typeface="Cambria Math" panose="02040503050406030204" pitchFamily="18" charset="0"/>
                </a:rPr>
                <a:t>𝑥 ̅</a:t>
              </a:r>
              <a:endParaRPr lang="de-DE" sz="1400"/>
            </a:p>
          </xdr:txBody>
        </xdr:sp>
      </mc:Fallback>
    </mc:AlternateContent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95250</xdr:colOff>
      <xdr:row>11</xdr:row>
      <xdr:rowOff>100012</xdr:rowOff>
    </xdr:from>
    <xdr:to>
      <xdr:col>28</xdr:col>
      <xdr:colOff>142875</xdr:colOff>
      <xdr:row>27</xdr:row>
      <xdr:rowOff>66675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0FAE19AA-E209-BA73-5F7C-828B5A8006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37</xdr:col>
      <xdr:colOff>33337</xdr:colOff>
      <xdr:row>41</xdr:row>
      <xdr:rowOff>61912</xdr:rowOff>
    </xdr:from>
    <xdr:to>
      <xdr:col>43</xdr:col>
      <xdr:colOff>33337</xdr:colOff>
      <xdr:row>55</xdr:row>
      <xdr:rowOff>138112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4EF5271A-632C-50C7-4167-D0118B91A5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619126</xdr:colOff>
      <xdr:row>46</xdr:row>
      <xdr:rowOff>161925</xdr:rowOff>
    </xdr:from>
    <xdr:to>
      <xdr:col>27</xdr:col>
      <xdr:colOff>85726</xdr:colOff>
      <xdr:row>63</xdr:row>
      <xdr:rowOff>23813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CDF60588-F9D5-48AD-A83E-B7F1F81F41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31</xdr:col>
      <xdr:colOff>385762</xdr:colOff>
      <xdr:row>1</xdr:row>
      <xdr:rowOff>9525</xdr:rowOff>
    </xdr:from>
    <xdr:ext cx="141577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feld 6"/>
            <xdr:cNvSpPr txBox="1"/>
          </xdr:nvSpPr>
          <xdr:spPr>
            <a:xfrm>
              <a:off x="14206537" y="209550"/>
              <a:ext cx="141577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de-DE" sz="14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de-DE" sz="140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</m:oMath>
                </m:oMathPara>
              </a14:m>
              <a:endParaRPr lang="de-DE" sz="1400"/>
            </a:p>
          </xdr:txBody>
        </xdr:sp>
      </mc:Choice>
      <mc:Fallback xmlns="">
        <xdr:sp macro="" textlink="">
          <xdr:nvSpPr>
            <xdr:cNvPr id="7" name="Textfeld 6"/>
            <xdr:cNvSpPr txBox="1"/>
          </xdr:nvSpPr>
          <xdr:spPr>
            <a:xfrm>
              <a:off x="14206537" y="209550"/>
              <a:ext cx="141577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DE" sz="1400" i="0">
                  <a:latin typeface="Cambria Math" panose="02040503050406030204" pitchFamily="18" charset="0"/>
                </a:rPr>
                <a:t>𝑥 ̅</a:t>
              </a:r>
              <a:endParaRPr lang="de-DE" sz="1400"/>
            </a:p>
          </xdr:txBody>
        </xdr:sp>
      </mc:Fallback>
    </mc:AlternateContent>
    <xdr:clientData/>
  </xdr:oneCellAnchor>
  <xdr:oneCellAnchor>
    <xdr:from>
      <xdr:col>31</xdr:col>
      <xdr:colOff>385762</xdr:colOff>
      <xdr:row>18</xdr:row>
      <xdr:rowOff>9525</xdr:rowOff>
    </xdr:from>
    <xdr:ext cx="141577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feld 7"/>
            <xdr:cNvSpPr txBox="1"/>
          </xdr:nvSpPr>
          <xdr:spPr>
            <a:xfrm>
              <a:off x="14206537" y="209550"/>
              <a:ext cx="141577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de-DE" sz="14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de-DE" sz="140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</m:oMath>
                </m:oMathPara>
              </a14:m>
              <a:endParaRPr lang="de-DE" sz="1400"/>
            </a:p>
          </xdr:txBody>
        </xdr:sp>
      </mc:Choice>
      <mc:Fallback xmlns="">
        <xdr:sp macro="" textlink="">
          <xdr:nvSpPr>
            <xdr:cNvPr id="8" name="Textfeld 7"/>
            <xdr:cNvSpPr txBox="1"/>
          </xdr:nvSpPr>
          <xdr:spPr>
            <a:xfrm>
              <a:off x="14206537" y="209550"/>
              <a:ext cx="141577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DE" sz="1400" i="0">
                  <a:latin typeface="Cambria Math" panose="02040503050406030204" pitchFamily="18" charset="0"/>
                </a:rPr>
                <a:t>𝑥 ̅</a:t>
              </a:r>
              <a:endParaRPr lang="de-DE" sz="1400"/>
            </a:p>
          </xdr:txBody>
        </xdr:sp>
      </mc:Fallback>
    </mc:AlternateContent>
    <xdr:clientData/>
  </xdr:oneCellAnchor>
  <xdr:oneCellAnchor>
    <xdr:from>
      <xdr:col>31</xdr:col>
      <xdr:colOff>385762</xdr:colOff>
      <xdr:row>36</xdr:row>
      <xdr:rowOff>9525</xdr:rowOff>
    </xdr:from>
    <xdr:ext cx="141577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feld 8"/>
            <xdr:cNvSpPr txBox="1"/>
          </xdr:nvSpPr>
          <xdr:spPr>
            <a:xfrm>
              <a:off x="14206537" y="209550"/>
              <a:ext cx="141577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de-DE" sz="14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de-DE" sz="140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</m:oMath>
                </m:oMathPara>
              </a14:m>
              <a:endParaRPr lang="de-DE" sz="1400"/>
            </a:p>
          </xdr:txBody>
        </xdr:sp>
      </mc:Choice>
      <mc:Fallback xmlns="">
        <xdr:sp macro="" textlink="">
          <xdr:nvSpPr>
            <xdr:cNvPr id="9" name="Textfeld 8"/>
            <xdr:cNvSpPr txBox="1"/>
          </xdr:nvSpPr>
          <xdr:spPr>
            <a:xfrm>
              <a:off x="14206537" y="209550"/>
              <a:ext cx="141577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DE" sz="1400" i="0">
                  <a:latin typeface="Cambria Math" panose="02040503050406030204" pitchFamily="18" charset="0"/>
                </a:rPr>
                <a:t>𝑥 ̅</a:t>
              </a:r>
              <a:endParaRPr lang="de-DE" sz="1400"/>
            </a:p>
          </xdr:txBody>
        </xdr:sp>
      </mc:Fallback>
    </mc:AlternateContent>
    <xdr:clientData/>
  </xdr:oneCellAnchor>
  <xdr:oneCellAnchor>
    <xdr:from>
      <xdr:col>31</xdr:col>
      <xdr:colOff>385762</xdr:colOff>
      <xdr:row>53</xdr:row>
      <xdr:rowOff>9525</xdr:rowOff>
    </xdr:from>
    <xdr:ext cx="141577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feld 9"/>
            <xdr:cNvSpPr txBox="1"/>
          </xdr:nvSpPr>
          <xdr:spPr>
            <a:xfrm>
              <a:off x="14206537" y="209550"/>
              <a:ext cx="141577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de-DE" sz="14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de-DE" sz="140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</m:oMath>
                </m:oMathPara>
              </a14:m>
              <a:endParaRPr lang="de-DE" sz="1400"/>
            </a:p>
          </xdr:txBody>
        </xdr:sp>
      </mc:Choice>
      <mc:Fallback xmlns="">
        <xdr:sp macro="" textlink="">
          <xdr:nvSpPr>
            <xdr:cNvPr id="10" name="Textfeld 9"/>
            <xdr:cNvSpPr txBox="1"/>
          </xdr:nvSpPr>
          <xdr:spPr>
            <a:xfrm>
              <a:off x="14206537" y="209550"/>
              <a:ext cx="141577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DE" sz="1400" i="0">
                  <a:latin typeface="Cambria Math" panose="02040503050406030204" pitchFamily="18" charset="0"/>
                </a:rPr>
                <a:t>𝑥 ̅</a:t>
              </a:r>
              <a:endParaRPr lang="de-DE" sz="1400"/>
            </a:p>
          </xdr:txBody>
        </xdr:sp>
      </mc:Fallback>
    </mc:AlternateContent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219076</xdr:colOff>
      <xdr:row>11</xdr:row>
      <xdr:rowOff>100012</xdr:rowOff>
    </xdr:from>
    <xdr:to>
      <xdr:col>24</xdr:col>
      <xdr:colOff>704851</xdr:colOff>
      <xdr:row>25</xdr:row>
      <xdr:rowOff>176212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3E574064-3C9A-DAE2-6E7D-C95AAF943D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133350</xdr:colOff>
      <xdr:row>46</xdr:row>
      <xdr:rowOff>105727</xdr:rowOff>
    </xdr:from>
    <xdr:to>
      <xdr:col>25</xdr:col>
      <xdr:colOff>133350</xdr:colOff>
      <xdr:row>61</xdr:row>
      <xdr:rowOff>58102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D5D6C43C-D91F-8468-4210-6EDA0D37EB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27</xdr:col>
      <xdr:colOff>385762</xdr:colOff>
      <xdr:row>1</xdr:row>
      <xdr:rowOff>9525</xdr:rowOff>
    </xdr:from>
    <xdr:ext cx="141577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feld 3"/>
            <xdr:cNvSpPr txBox="1"/>
          </xdr:nvSpPr>
          <xdr:spPr>
            <a:xfrm>
              <a:off x="14206537" y="209550"/>
              <a:ext cx="141577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de-DE" sz="14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de-DE" sz="140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</m:oMath>
                </m:oMathPara>
              </a14:m>
              <a:endParaRPr lang="de-DE" sz="1400"/>
            </a:p>
          </xdr:txBody>
        </xdr:sp>
      </mc:Choice>
      <mc:Fallback xmlns="">
        <xdr:sp macro="" textlink="">
          <xdr:nvSpPr>
            <xdr:cNvPr id="4" name="Textfeld 3"/>
            <xdr:cNvSpPr txBox="1"/>
          </xdr:nvSpPr>
          <xdr:spPr>
            <a:xfrm>
              <a:off x="14206537" y="209550"/>
              <a:ext cx="141577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DE" sz="1400" i="0">
                  <a:latin typeface="Cambria Math" panose="02040503050406030204" pitchFamily="18" charset="0"/>
                </a:rPr>
                <a:t>𝑥 ̅</a:t>
              </a:r>
              <a:endParaRPr lang="de-DE" sz="1400"/>
            </a:p>
          </xdr:txBody>
        </xdr:sp>
      </mc:Fallback>
    </mc:AlternateContent>
    <xdr:clientData/>
  </xdr:oneCellAnchor>
  <xdr:oneCellAnchor>
    <xdr:from>
      <xdr:col>27</xdr:col>
      <xdr:colOff>385762</xdr:colOff>
      <xdr:row>18</xdr:row>
      <xdr:rowOff>9525</xdr:rowOff>
    </xdr:from>
    <xdr:ext cx="141577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feld 4"/>
            <xdr:cNvSpPr txBox="1"/>
          </xdr:nvSpPr>
          <xdr:spPr>
            <a:xfrm>
              <a:off x="14206537" y="209550"/>
              <a:ext cx="141577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de-DE" sz="14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de-DE" sz="140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</m:oMath>
                </m:oMathPara>
              </a14:m>
              <a:endParaRPr lang="de-DE" sz="1400"/>
            </a:p>
          </xdr:txBody>
        </xdr:sp>
      </mc:Choice>
      <mc:Fallback xmlns="">
        <xdr:sp macro="" textlink="">
          <xdr:nvSpPr>
            <xdr:cNvPr id="5" name="Textfeld 4"/>
            <xdr:cNvSpPr txBox="1"/>
          </xdr:nvSpPr>
          <xdr:spPr>
            <a:xfrm>
              <a:off x="14206537" y="209550"/>
              <a:ext cx="141577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DE" sz="1400" i="0">
                  <a:latin typeface="Cambria Math" panose="02040503050406030204" pitchFamily="18" charset="0"/>
                </a:rPr>
                <a:t>𝑥 ̅</a:t>
              </a:r>
              <a:endParaRPr lang="de-DE" sz="1400"/>
            </a:p>
          </xdr:txBody>
        </xdr:sp>
      </mc:Fallback>
    </mc:AlternateContent>
    <xdr:clientData/>
  </xdr:oneCellAnchor>
  <xdr:oneCellAnchor>
    <xdr:from>
      <xdr:col>27</xdr:col>
      <xdr:colOff>385762</xdr:colOff>
      <xdr:row>36</xdr:row>
      <xdr:rowOff>9525</xdr:rowOff>
    </xdr:from>
    <xdr:ext cx="141577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feld 6"/>
            <xdr:cNvSpPr txBox="1"/>
          </xdr:nvSpPr>
          <xdr:spPr>
            <a:xfrm>
              <a:off x="14206537" y="209550"/>
              <a:ext cx="141577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de-DE" sz="14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de-DE" sz="140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</m:oMath>
                </m:oMathPara>
              </a14:m>
              <a:endParaRPr lang="de-DE" sz="1400"/>
            </a:p>
          </xdr:txBody>
        </xdr:sp>
      </mc:Choice>
      <mc:Fallback xmlns="">
        <xdr:sp macro="" textlink="">
          <xdr:nvSpPr>
            <xdr:cNvPr id="7" name="Textfeld 6"/>
            <xdr:cNvSpPr txBox="1"/>
          </xdr:nvSpPr>
          <xdr:spPr>
            <a:xfrm>
              <a:off x="14206537" y="209550"/>
              <a:ext cx="141577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DE" sz="1400" i="0">
                  <a:latin typeface="Cambria Math" panose="02040503050406030204" pitchFamily="18" charset="0"/>
                </a:rPr>
                <a:t>𝑥 ̅</a:t>
              </a:r>
              <a:endParaRPr lang="de-DE" sz="1400"/>
            </a:p>
          </xdr:txBody>
        </xdr:sp>
      </mc:Fallback>
    </mc:AlternateContent>
    <xdr:clientData/>
  </xdr:oneCellAnchor>
  <xdr:oneCellAnchor>
    <xdr:from>
      <xdr:col>27</xdr:col>
      <xdr:colOff>385762</xdr:colOff>
      <xdr:row>53</xdr:row>
      <xdr:rowOff>9525</xdr:rowOff>
    </xdr:from>
    <xdr:ext cx="141577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feld 8"/>
            <xdr:cNvSpPr txBox="1"/>
          </xdr:nvSpPr>
          <xdr:spPr>
            <a:xfrm>
              <a:off x="14206537" y="209550"/>
              <a:ext cx="141577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de-DE" sz="14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de-DE" sz="140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</m:oMath>
                </m:oMathPara>
              </a14:m>
              <a:endParaRPr lang="de-DE" sz="1400"/>
            </a:p>
          </xdr:txBody>
        </xdr:sp>
      </mc:Choice>
      <mc:Fallback xmlns="">
        <xdr:sp macro="" textlink="">
          <xdr:nvSpPr>
            <xdr:cNvPr id="9" name="Textfeld 8"/>
            <xdr:cNvSpPr txBox="1"/>
          </xdr:nvSpPr>
          <xdr:spPr>
            <a:xfrm>
              <a:off x="14206537" y="209550"/>
              <a:ext cx="141577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DE" sz="1400" i="0">
                  <a:latin typeface="Cambria Math" panose="02040503050406030204" pitchFamily="18" charset="0"/>
                </a:rPr>
                <a:t>𝑥 ̅</a:t>
              </a:r>
              <a:endParaRPr lang="de-DE" sz="1400"/>
            </a:p>
          </xdr:txBody>
        </xdr:sp>
      </mc:Fallback>
    </mc:AlternateContent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123825</xdr:colOff>
      <xdr:row>12</xdr:row>
      <xdr:rowOff>4762</xdr:rowOff>
    </xdr:from>
    <xdr:to>
      <xdr:col>20</xdr:col>
      <xdr:colOff>581025</xdr:colOff>
      <xdr:row>26</xdr:row>
      <xdr:rowOff>138112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BC858BE5-0D6A-48C4-AD5C-D08DF690E0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122872</xdr:colOff>
      <xdr:row>47</xdr:row>
      <xdr:rowOff>138112</xdr:rowOff>
    </xdr:from>
    <xdr:to>
      <xdr:col>20</xdr:col>
      <xdr:colOff>552450</xdr:colOff>
      <xdr:row>62</xdr:row>
      <xdr:rowOff>73342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20E89BBC-9D85-3376-97B1-2665187095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23</xdr:col>
      <xdr:colOff>385762</xdr:colOff>
      <xdr:row>1</xdr:row>
      <xdr:rowOff>9525</xdr:rowOff>
    </xdr:from>
    <xdr:ext cx="141577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feld 4"/>
            <xdr:cNvSpPr txBox="1"/>
          </xdr:nvSpPr>
          <xdr:spPr>
            <a:xfrm>
              <a:off x="19140487" y="209550"/>
              <a:ext cx="141577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de-DE" sz="14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de-DE" sz="140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</m:oMath>
                </m:oMathPara>
              </a14:m>
              <a:endParaRPr lang="de-DE" sz="1400"/>
            </a:p>
          </xdr:txBody>
        </xdr:sp>
      </mc:Choice>
      <mc:Fallback xmlns="">
        <xdr:sp macro="" textlink="">
          <xdr:nvSpPr>
            <xdr:cNvPr id="5" name="Textfeld 4"/>
            <xdr:cNvSpPr txBox="1"/>
          </xdr:nvSpPr>
          <xdr:spPr>
            <a:xfrm>
              <a:off x="19140487" y="209550"/>
              <a:ext cx="141577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DE" sz="1400" i="0">
                  <a:latin typeface="Cambria Math" panose="02040503050406030204" pitchFamily="18" charset="0"/>
                </a:rPr>
                <a:t>𝑥 ̅</a:t>
              </a:r>
              <a:endParaRPr lang="de-DE" sz="1400"/>
            </a:p>
          </xdr:txBody>
        </xdr:sp>
      </mc:Fallback>
    </mc:AlternateContent>
    <xdr:clientData/>
  </xdr:oneCellAnchor>
  <xdr:oneCellAnchor>
    <xdr:from>
      <xdr:col>23</xdr:col>
      <xdr:colOff>385762</xdr:colOff>
      <xdr:row>18</xdr:row>
      <xdr:rowOff>9525</xdr:rowOff>
    </xdr:from>
    <xdr:ext cx="141577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feld 5"/>
            <xdr:cNvSpPr txBox="1"/>
          </xdr:nvSpPr>
          <xdr:spPr>
            <a:xfrm>
              <a:off x="19140487" y="209550"/>
              <a:ext cx="141577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de-DE" sz="14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de-DE" sz="140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</m:oMath>
                </m:oMathPara>
              </a14:m>
              <a:endParaRPr lang="de-DE" sz="1400"/>
            </a:p>
          </xdr:txBody>
        </xdr:sp>
      </mc:Choice>
      <mc:Fallback xmlns="">
        <xdr:sp macro="" textlink="">
          <xdr:nvSpPr>
            <xdr:cNvPr id="6" name="Textfeld 5"/>
            <xdr:cNvSpPr txBox="1"/>
          </xdr:nvSpPr>
          <xdr:spPr>
            <a:xfrm>
              <a:off x="19140487" y="209550"/>
              <a:ext cx="141577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DE" sz="1400" i="0">
                  <a:latin typeface="Cambria Math" panose="02040503050406030204" pitchFamily="18" charset="0"/>
                </a:rPr>
                <a:t>𝑥 ̅</a:t>
              </a:r>
              <a:endParaRPr lang="de-DE" sz="1400"/>
            </a:p>
          </xdr:txBody>
        </xdr:sp>
      </mc:Fallback>
    </mc:AlternateContent>
    <xdr:clientData/>
  </xdr:oneCellAnchor>
  <xdr:oneCellAnchor>
    <xdr:from>
      <xdr:col>23</xdr:col>
      <xdr:colOff>385762</xdr:colOff>
      <xdr:row>36</xdr:row>
      <xdr:rowOff>9525</xdr:rowOff>
    </xdr:from>
    <xdr:ext cx="141577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feld 6"/>
            <xdr:cNvSpPr txBox="1"/>
          </xdr:nvSpPr>
          <xdr:spPr>
            <a:xfrm>
              <a:off x="19140487" y="209550"/>
              <a:ext cx="141577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de-DE" sz="14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de-DE" sz="140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</m:oMath>
                </m:oMathPara>
              </a14:m>
              <a:endParaRPr lang="de-DE" sz="1400"/>
            </a:p>
          </xdr:txBody>
        </xdr:sp>
      </mc:Choice>
      <mc:Fallback xmlns="">
        <xdr:sp macro="" textlink="">
          <xdr:nvSpPr>
            <xdr:cNvPr id="7" name="Textfeld 6"/>
            <xdr:cNvSpPr txBox="1"/>
          </xdr:nvSpPr>
          <xdr:spPr>
            <a:xfrm>
              <a:off x="19140487" y="209550"/>
              <a:ext cx="141577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DE" sz="1400" i="0">
                  <a:latin typeface="Cambria Math" panose="02040503050406030204" pitchFamily="18" charset="0"/>
                </a:rPr>
                <a:t>𝑥 ̅</a:t>
              </a:r>
              <a:endParaRPr lang="de-DE" sz="1400"/>
            </a:p>
          </xdr:txBody>
        </xdr:sp>
      </mc:Fallback>
    </mc:AlternateContent>
    <xdr:clientData/>
  </xdr:oneCellAnchor>
  <xdr:oneCellAnchor>
    <xdr:from>
      <xdr:col>23</xdr:col>
      <xdr:colOff>385762</xdr:colOff>
      <xdr:row>53</xdr:row>
      <xdr:rowOff>9525</xdr:rowOff>
    </xdr:from>
    <xdr:ext cx="141577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feld 7"/>
            <xdr:cNvSpPr txBox="1"/>
          </xdr:nvSpPr>
          <xdr:spPr>
            <a:xfrm>
              <a:off x="19140487" y="209550"/>
              <a:ext cx="141577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de-DE" sz="14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de-DE" sz="140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</m:oMath>
                </m:oMathPara>
              </a14:m>
              <a:endParaRPr lang="de-DE" sz="1400"/>
            </a:p>
          </xdr:txBody>
        </xdr:sp>
      </mc:Choice>
      <mc:Fallback xmlns="">
        <xdr:sp macro="" textlink="">
          <xdr:nvSpPr>
            <xdr:cNvPr id="8" name="Textfeld 7"/>
            <xdr:cNvSpPr txBox="1"/>
          </xdr:nvSpPr>
          <xdr:spPr>
            <a:xfrm>
              <a:off x="19140487" y="209550"/>
              <a:ext cx="141577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DE" sz="1400" i="0">
                  <a:latin typeface="Cambria Math" panose="02040503050406030204" pitchFamily="18" charset="0"/>
                </a:rPr>
                <a:t>𝑥 ̅</a:t>
              </a:r>
              <a:endParaRPr lang="de-DE" sz="1400"/>
            </a:p>
          </xdr:txBody>
        </xdr:sp>
      </mc:Fallback>
    </mc:AlternateContent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219075</xdr:colOff>
      <xdr:row>11</xdr:row>
      <xdr:rowOff>176212</xdr:rowOff>
    </xdr:from>
    <xdr:to>
      <xdr:col>17</xdr:col>
      <xdr:colOff>1038225</xdr:colOff>
      <xdr:row>26</xdr:row>
      <xdr:rowOff>52387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7E4A3B17-C52D-4DC6-9025-CD307F5447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109537</xdr:colOff>
      <xdr:row>48</xdr:row>
      <xdr:rowOff>33337</xdr:rowOff>
    </xdr:from>
    <xdr:to>
      <xdr:col>17</xdr:col>
      <xdr:colOff>1223962</xdr:colOff>
      <xdr:row>62</xdr:row>
      <xdr:rowOff>176212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A43B22B8-57EC-9703-EC3D-B4E764F462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18</xdr:col>
      <xdr:colOff>385762</xdr:colOff>
      <xdr:row>1</xdr:row>
      <xdr:rowOff>9525</xdr:rowOff>
    </xdr:from>
    <xdr:ext cx="141577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feld 4"/>
            <xdr:cNvSpPr txBox="1"/>
          </xdr:nvSpPr>
          <xdr:spPr>
            <a:xfrm>
              <a:off x="19140487" y="209550"/>
              <a:ext cx="141577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de-DE" sz="14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de-DE" sz="140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</m:oMath>
                </m:oMathPara>
              </a14:m>
              <a:endParaRPr lang="de-DE" sz="1400"/>
            </a:p>
          </xdr:txBody>
        </xdr:sp>
      </mc:Choice>
      <mc:Fallback xmlns="">
        <xdr:sp macro="" textlink="">
          <xdr:nvSpPr>
            <xdr:cNvPr id="5" name="Textfeld 4"/>
            <xdr:cNvSpPr txBox="1"/>
          </xdr:nvSpPr>
          <xdr:spPr>
            <a:xfrm>
              <a:off x="19140487" y="209550"/>
              <a:ext cx="141577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DE" sz="1400" i="0">
                  <a:latin typeface="Cambria Math" panose="02040503050406030204" pitchFamily="18" charset="0"/>
                </a:rPr>
                <a:t>𝑥 ̅</a:t>
              </a:r>
              <a:endParaRPr lang="de-DE" sz="1400"/>
            </a:p>
          </xdr:txBody>
        </xdr:sp>
      </mc:Fallback>
    </mc:AlternateContent>
    <xdr:clientData/>
  </xdr:oneCellAnchor>
  <xdr:oneCellAnchor>
    <xdr:from>
      <xdr:col>18</xdr:col>
      <xdr:colOff>385762</xdr:colOff>
      <xdr:row>18</xdr:row>
      <xdr:rowOff>9525</xdr:rowOff>
    </xdr:from>
    <xdr:ext cx="141577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feld 5"/>
            <xdr:cNvSpPr txBox="1"/>
          </xdr:nvSpPr>
          <xdr:spPr>
            <a:xfrm>
              <a:off x="19140487" y="209550"/>
              <a:ext cx="141577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de-DE" sz="14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de-DE" sz="140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</m:oMath>
                </m:oMathPara>
              </a14:m>
              <a:endParaRPr lang="de-DE" sz="1400"/>
            </a:p>
          </xdr:txBody>
        </xdr:sp>
      </mc:Choice>
      <mc:Fallback xmlns="">
        <xdr:sp macro="" textlink="">
          <xdr:nvSpPr>
            <xdr:cNvPr id="6" name="Textfeld 5"/>
            <xdr:cNvSpPr txBox="1"/>
          </xdr:nvSpPr>
          <xdr:spPr>
            <a:xfrm>
              <a:off x="19140487" y="209550"/>
              <a:ext cx="141577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DE" sz="1400" i="0">
                  <a:latin typeface="Cambria Math" panose="02040503050406030204" pitchFamily="18" charset="0"/>
                </a:rPr>
                <a:t>𝑥 ̅</a:t>
              </a:r>
              <a:endParaRPr lang="de-DE" sz="1400"/>
            </a:p>
          </xdr:txBody>
        </xdr:sp>
      </mc:Fallback>
    </mc:AlternateContent>
    <xdr:clientData/>
  </xdr:oneCellAnchor>
  <xdr:oneCellAnchor>
    <xdr:from>
      <xdr:col>18</xdr:col>
      <xdr:colOff>385762</xdr:colOff>
      <xdr:row>36</xdr:row>
      <xdr:rowOff>9525</xdr:rowOff>
    </xdr:from>
    <xdr:ext cx="141577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feld 6"/>
            <xdr:cNvSpPr txBox="1"/>
          </xdr:nvSpPr>
          <xdr:spPr>
            <a:xfrm>
              <a:off x="19140487" y="209550"/>
              <a:ext cx="141577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de-DE" sz="14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de-DE" sz="140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</m:oMath>
                </m:oMathPara>
              </a14:m>
              <a:endParaRPr lang="de-DE" sz="1400"/>
            </a:p>
          </xdr:txBody>
        </xdr:sp>
      </mc:Choice>
      <mc:Fallback xmlns="">
        <xdr:sp macro="" textlink="">
          <xdr:nvSpPr>
            <xdr:cNvPr id="7" name="Textfeld 6"/>
            <xdr:cNvSpPr txBox="1"/>
          </xdr:nvSpPr>
          <xdr:spPr>
            <a:xfrm>
              <a:off x="19140487" y="209550"/>
              <a:ext cx="141577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DE" sz="1400" i="0">
                  <a:latin typeface="Cambria Math" panose="02040503050406030204" pitchFamily="18" charset="0"/>
                </a:rPr>
                <a:t>𝑥 ̅</a:t>
              </a:r>
              <a:endParaRPr lang="de-DE" sz="1400"/>
            </a:p>
          </xdr:txBody>
        </xdr:sp>
      </mc:Fallback>
    </mc:AlternateContent>
    <xdr:clientData/>
  </xdr:oneCellAnchor>
  <xdr:oneCellAnchor>
    <xdr:from>
      <xdr:col>18</xdr:col>
      <xdr:colOff>385762</xdr:colOff>
      <xdr:row>53</xdr:row>
      <xdr:rowOff>9525</xdr:rowOff>
    </xdr:from>
    <xdr:ext cx="141577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feld 7"/>
            <xdr:cNvSpPr txBox="1"/>
          </xdr:nvSpPr>
          <xdr:spPr>
            <a:xfrm>
              <a:off x="19140487" y="209550"/>
              <a:ext cx="141577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de-DE" sz="14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de-DE" sz="140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</m:oMath>
                </m:oMathPara>
              </a14:m>
              <a:endParaRPr lang="de-DE" sz="1400"/>
            </a:p>
          </xdr:txBody>
        </xdr:sp>
      </mc:Choice>
      <mc:Fallback xmlns="">
        <xdr:sp macro="" textlink="">
          <xdr:nvSpPr>
            <xdr:cNvPr id="8" name="Textfeld 7"/>
            <xdr:cNvSpPr txBox="1"/>
          </xdr:nvSpPr>
          <xdr:spPr>
            <a:xfrm>
              <a:off x="19140487" y="209550"/>
              <a:ext cx="141577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DE" sz="1400" i="0">
                  <a:latin typeface="Cambria Math" panose="02040503050406030204" pitchFamily="18" charset="0"/>
                </a:rPr>
                <a:t>𝑥 ̅</a:t>
              </a:r>
              <a:endParaRPr lang="de-DE" sz="1400"/>
            </a:p>
          </xdr:txBody>
        </xdr:sp>
      </mc:Fallback>
    </mc:AlternateContent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171450</xdr:colOff>
      <xdr:row>11</xdr:row>
      <xdr:rowOff>147637</xdr:rowOff>
    </xdr:from>
    <xdr:to>
      <xdr:col>19</xdr:col>
      <xdr:colOff>0</xdr:colOff>
      <xdr:row>26</xdr:row>
      <xdr:rowOff>33337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DF73EA88-7F7F-DBBB-9E02-E92DC6C500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133350</xdr:colOff>
      <xdr:row>47</xdr:row>
      <xdr:rowOff>38100</xdr:rowOff>
    </xdr:from>
    <xdr:to>
      <xdr:col>19</xdr:col>
      <xdr:colOff>180975</xdr:colOff>
      <xdr:row>62</xdr:row>
      <xdr:rowOff>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02E2E40A-D51F-4881-A82B-E6F64875C7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21</xdr:col>
      <xdr:colOff>385762</xdr:colOff>
      <xdr:row>1</xdr:row>
      <xdr:rowOff>9525</xdr:rowOff>
    </xdr:from>
    <xdr:ext cx="141577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feld 3"/>
            <xdr:cNvSpPr txBox="1"/>
          </xdr:nvSpPr>
          <xdr:spPr>
            <a:xfrm>
              <a:off x="19140487" y="209550"/>
              <a:ext cx="141577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de-DE" sz="14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de-DE" sz="140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</m:oMath>
                </m:oMathPara>
              </a14:m>
              <a:endParaRPr lang="de-DE" sz="1400"/>
            </a:p>
          </xdr:txBody>
        </xdr:sp>
      </mc:Choice>
      <mc:Fallback xmlns="">
        <xdr:sp macro="" textlink="">
          <xdr:nvSpPr>
            <xdr:cNvPr id="4" name="Textfeld 3"/>
            <xdr:cNvSpPr txBox="1"/>
          </xdr:nvSpPr>
          <xdr:spPr>
            <a:xfrm>
              <a:off x="19140487" y="209550"/>
              <a:ext cx="141577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DE" sz="1400" i="0">
                  <a:latin typeface="Cambria Math" panose="02040503050406030204" pitchFamily="18" charset="0"/>
                </a:rPr>
                <a:t>𝑥 ̅</a:t>
              </a:r>
              <a:endParaRPr lang="de-DE" sz="1400"/>
            </a:p>
          </xdr:txBody>
        </xdr:sp>
      </mc:Fallback>
    </mc:AlternateContent>
    <xdr:clientData/>
  </xdr:oneCellAnchor>
  <xdr:oneCellAnchor>
    <xdr:from>
      <xdr:col>21</xdr:col>
      <xdr:colOff>385762</xdr:colOff>
      <xdr:row>18</xdr:row>
      <xdr:rowOff>9525</xdr:rowOff>
    </xdr:from>
    <xdr:ext cx="141577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feld 5"/>
            <xdr:cNvSpPr txBox="1"/>
          </xdr:nvSpPr>
          <xdr:spPr>
            <a:xfrm>
              <a:off x="19140487" y="209550"/>
              <a:ext cx="141577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de-DE" sz="14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de-DE" sz="140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</m:oMath>
                </m:oMathPara>
              </a14:m>
              <a:endParaRPr lang="de-DE" sz="1400"/>
            </a:p>
          </xdr:txBody>
        </xdr:sp>
      </mc:Choice>
      <mc:Fallback xmlns="">
        <xdr:sp macro="" textlink="">
          <xdr:nvSpPr>
            <xdr:cNvPr id="6" name="Textfeld 5"/>
            <xdr:cNvSpPr txBox="1"/>
          </xdr:nvSpPr>
          <xdr:spPr>
            <a:xfrm>
              <a:off x="19140487" y="209550"/>
              <a:ext cx="141577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DE" sz="1400" i="0">
                  <a:latin typeface="Cambria Math" panose="02040503050406030204" pitchFamily="18" charset="0"/>
                </a:rPr>
                <a:t>𝑥 ̅</a:t>
              </a:r>
              <a:endParaRPr lang="de-DE" sz="1400"/>
            </a:p>
          </xdr:txBody>
        </xdr:sp>
      </mc:Fallback>
    </mc:AlternateContent>
    <xdr:clientData/>
  </xdr:oneCellAnchor>
  <xdr:oneCellAnchor>
    <xdr:from>
      <xdr:col>21</xdr:col>
      <xdr:colOff>385762</xdr:colOff>
      <xdr:row>36</xdr:row>
      <xdr:rowOff>9525</xdr:rowOff>
    </xdr:from>
    <xdr:ext cx="141577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feld 6"/>
            <xdr:cNvSpPr txBox="1"/>
          </xdr:nvSpPr>
          <xdr:spPr>
            <a:xfrm>
              <a:off x="19140487" y="209550"/>
              <a:ext cx="141577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de-DE" sz="14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de-DE" sz="140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</m:oMath>
                </m:oMathPara>
              </a14:m>
              <a:endParaRPr lang="de-DE" sz="1400"/>
            </a:p>
          </xdr:txBody>
        </xdr:sp>
      </mc:Choice>
      <mc:Fallback xmlns="">
        <xdr:sp macro="" textlink="">
          <xdr:nvSpPr>
            <xdr:cNvPr id="7" name="Textfeld 6"/>
            <xdr:cNvSpPr txBox="1"/>
          </xdr:nvSpPr>
          <xdr:spPr>
            <a:xfrm>
              <a:off x="19140487" y="209550"/>
              <a:ext cx="141577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DE" sz="1400" i="0">
                  <a:latin typeface="Cambria Math" panose="02040503050406030204" pitchFamily="18" charset="0"/>
                </a:rPr>
                <a:t>𝑥 ̅</a:t>
              </a:r>
              <a:endParaRPr lang="de-DE" sz="1400"/>
            </a:p>
          </xdr:txBody>
        </xdr:sp>
      </mc:Fallback>
    </mc:AlternateContent>
    <xdr:clientData/>
  </xdr:oneCellAnchor>
  <xdr:oneCellAnchor>
    <xdr:from>
      <xdr:col>21</xdr:col>
      <xdr:colOff>385762</xdr:colOff>
      <xdr:row>53</xdr:row>
      <xdr:rowOff>9525</xdr:rowOff>
    </xdr:from>
    <xdr:ext cx="141577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feld 7"/>
            <xdr:cNvSpPr txBox="1"/>
          </xdr:nvSpPr>
          <xdr:spPr>
            <a:xfrm>
              <a:off x="19140487" y="209550"/>
              <a:ext cx="141577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de-DE" sz="14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de-DE" sz="140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</m:oMath>
                </m:oMathPara>
              </a14:m>
              <a:endParaRPr lang="de-DE" sz="1400"/>
            </a:p>
          </xdr:txBody>
        </xdr:sp>
      </mc:Choice>
      <mc:Fallback xmlns="">
        <xdr:sp macro="" textlink="">
          <xdr:nvSpPr>
            <xdr:cNvPr id="8" name="Textfeld 7"/>
            <xdr:cNvSpPr txBox="1"/>
          </xdr:nvSpPr>
          <xdr:spPr>
            <a:xfrm>
              <a:off x="19140487" y="209550"/>
              <a:ext cx="141577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DE" sz="1400" i="0">
                  <a:latin typeface="Cambria Math" panose="02040503050406030204" pitchFamily="18" charset="0"/>
                </a:rPr>
                <a:t>𝑥 ̅</a:t>
              </a:r>
              <a:endParaRPr lang="de-DE" sz="1400"/>
            </a:p>
          </xdr:txBody>
        </xdr:sp>
      </mc:Fallback>
    </mc:AlternateContent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66675</xdr:colOff>
      <xdr:row>12</xdr:row>
      <xdr:rowOff>166687</xdr:rowOff>
    </xdr:from>
    <xdr:to>
      <xdr:col>19</xdr:col>
      <xdr:colOff>9525</xdr:colOff>
      <xdr:row>27</xdr:row>
      <xdr:rowOff>100012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71D67EE-3547-45BF-969A-ED24F634B4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20</xdr:col>
      <xdr:colOff>385762</xdr:colOff>
      <xdr:row>1</xdr:row>
      <xdr:rowOff>9525</xdr:rowOff>
    </xdr:from>
    <xdr:ext cx="141577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feld 3"/>
            <xdr:cNvSpPr txBox="1"/>
          </xdr:nvSpPr>
          <xdr:spPr>
            <a:xfrm>
              <a:off x="19140487" y="209550"/>
              <a:ext cx="141577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de-DE" sz="14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de-DE" sz="140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</m:oMath>
                </m:oMathPara>
              </a14:m>
              <a:endParaRPr lang="de-DE" sz="1400"/>
            </a:p>
          </xdr:txBody>
        </xdr:sp>
      </mc:Choice>
      <mc:Fallback xmlns="">
        <xdr:sp macro="" textlink="">
          <xdr:nvSpPr>
            <xdr:cNvPr id="4" name="Textfeld 3"/>
            <xdr:cNvSpPr txBox="1"/>
          </xdr:nvSpPr>
          <xdr:spPr>
            <a:xfrm>
              <a:off x="19140487" y="209550"/>
              <a:ext cx="141577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DE" sz="1400" i="0">
                  <a:latin typeface="Cambria Math" panose="02040503050406030204" pitchFamily="18" charset="0"/>
                </a:rPr>
                <a:t>𝑥 ̅</a:t>
              </a:r>
              <a:endParaRPr lang="de-DE" sz="1400"/>
            </a:p>
          </xdr:txBody>
        </xdr:sp>
      </mc:Fallback>
    </mc:AlternateContent>
    <xdr:clientData/>
  </xdr:oneCellAnchor>
  <xdr:oneCellAnchor>
    <xdr:from>
      <xdr:col>20</xdr:col>
      <xdr:colOff>385762</xdr:colOff>
      <xdr:row>18</xdr:row>
      <xdr:rowOff>9525</xdr:rowOff>
    </xdr:from>
    <xdr:ext cx="141577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feld 4"/>
            <xdr:cNvSpPr txBox="1"/>
          </xdr:nvSpPr>
          <xdr:spPr>
            <a:xfrm>
              <a:off x="19140487" y="209550"/>
              <a:ext cx="141577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de-DE" sz="14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de-DE" sz="140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</m:oMath>
                </m:oMathPara>
              </a14:m>
              <a:endParaRPr lang="de-DE" sz="1400"/>
            </a:p>
          </xdr:txBody>
        </xdr:sp>
      </mc:Choice>
      <mc:Fallback xmlns="">
        <xdr:sp macro="" textlink="">
          <xdr:nvSpPr>
            <xdr:cNvPr id="5" name="Textfeld 4"/>
            <xdr:cNvSpPr txBox="1"/>
          </xdr:nvSpPr>
          <xdr:spPr>
            <a:xfrm>
              <a:off x="19140487" y="209550"/>
              <a:ext cx="141577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DE" sz="1400" i="0">
                  <a:latin typeface="Cambria Math" panose="02040503050406030204" pitchFamily="18" charset="0"/>
                </a:rPr>
                <a:t>𝑥 ̅</a:t>
              </a:r>
              <a:endParaRPr lang="de-DE" sz="1400"/>
            </a:p>
          </xdr:txBody>
        </xdr:sp>
      </mc:Fallback>
    </mc:AlternateContent>
    <xdr:clientData/>
  </xdr:oneCellAnchor>
  <xdr:oneCellAnchor>
    <xdr:from>
      <xdr:col>20</xdr:col>
      <xdr:colOff>385762</xdr:colOff>
      <xdr:row>36</xdr:row>
      <xdr:rowOff>9525</xdr:rowOff>
    </xdr:from>
    <xdr:ext cx="141577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feld 5"/>
            <xdr:cNvSpPr txBox="1"/>
          </xdr:nvSpPr>
          <xdr:spPr>
            <a:xfrm>
              <a:off x="19140487" y="209550"/>
              <a:ext cx="141577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de-DE" sz="14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de-DE" sz="140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</m:oMath>
                </m:oMathPara>
              </a14:m>
              <a:endParaRPr lang="de-DE" sz="1400"/>
            </a:p>
          </xdr:txBody>
        </xdr:sp>
      </mc:Choice>
      <mc:Fallback xmlns="">
        <xdr:sp macro="" textlink="">
          <xdr:nvSpPr>
            <xdr:cNvPr id="6" name="Textfeld 5"/>
            <xdr:cNvSpPr txBox="1"/>
          </xdr:nvSpPr>
          <xdr:spPr>
            <a:xfrm>
              <a:off x="19140487" y="209550"/>
              <a:ext cx="141577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DE" sz="1400" i="0">
                  <a:latin typeface="Cambria Math" panose="02040503050406030204" pitchFamily="18" charset="0"/>
                </a:rPr>
                <a:t>𝑥 ̅</a:t>
              </a:r>
              <a:endParaRPr lang="de-DE" sz="1400"/>
            </a:p>
          </xdr:txBody>
        </xdr:sp>
      </mc:Fallback>
    </mc:AlternateContent>
    <xdr:clientData/>
  </xdr:oneCellAnchor>
  <xdr:oneCellAnchor>
    <xdr:from>
      <xdr:col>20</xdr:col>
      <xdr:colOff>385762</xdr:colOff>
      <xdr:row>53</xdr:row>
      <xdr:rowOff>9525</xdr:rowOff>
    </xdr:from>
    <xdr:ext cx="141577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feld 6"/>
            <xdr:cNvSpPr txBox="1"/>
          </xdr:nvSpPr>
          <xdr:spPr>
            <a:xfrm>
              <a:off x="19140487" y="209550"/>
              <a:ext cx="141577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de-DE" sz="14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de-DE" sz="140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</m:oMath>
                </m:oMathPara>
              </a14:m>
              <a:endParaRPr lang="de-DE" sz="1400"/>
            </a:p>
          </xdr:txBody>
        </xdr:sp>
      </mc:Choice>
      <mc:Fallback xmlns="">
        <xdr:sp macro="" textlink="">
          <xdr:nvSpPr>
            <xdr:cNvPr id="7" name="Textfeld 6"/>
            <xdr:cNvSpPr txBox="1"/>
          </xdr:nvSpPr>
          <xdr:spPr>
            <a:xfrm>
              <a:off x="19140487" y="209550"/>
              <a:ext cx="141577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DE" sz="1400" i="0">
                  <a:latin typeface="Cambria Math" panose="02040503050406030204" pitchFamily="18" charset="0"/>
                </a:rPr>
                <a:t>𝑥 ̅</a:t>
              </a:r>
              <a:endParaRPr lang="de-DE" sz="1400"/>
            </a:p>
          </xdr:txBody>
        </xdr:sp>
      </mc:Fallback>
    </mc:AlternateContent>
    <xdr:clientData/>
  </xdr:oneCellAnchor>
  <xdr:twoCellAnchor>
    <xdr:from>
      <xdr:col>12</xdr:col>
      <xdr:colOff>4762</xdr:colOff>
      <xdr:row>47</xdr:row>
      <xdr:rowOff>133350</xdr:rowOff>
    </xdr:from>
    <xdr:to>
      <xdr:col>19</xdr:col>
      <xdr:colOff>76200</xdr:colOff>
      <xdr:row>62</xdr:row>
      <xdr:rowOff>57150</xdr:rowOff>
    </xdr:to>
    <xdr:graphicFrame macro="">
      <xdr:nvGraphicFramePr>
        <xdr:cNvPr id="8" name="Diagramm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72"/>
  <sheetViews>
    <sheetView topLeftCell="A25" workbookViewId="0">
      <selection activeCell="S38" activeCellId="1" sqref="B38:B52 S38:S52"/>
    </sheetView>
  </sheetViews>
  <sheetFormatPr baseColWidth="10" defaultColWidth="11.42578125" defaultRowHeight="15" x14ac:dyDescent="0.25"/>
  <cols>
    <col min="1" max="1" width="13.42578125" style="2" customWidth="1"/>
    <col min="2" max="4" width="11.42578125" style="9"/>
    <col min="5" max="5" width="11.42578125" style="87"/>
    <col min="6" max="6" width="12.28515625" style="9" customWidth="1"/>
    <col min="7" max="7" width="11.42578125" style="9"/>
    <col min="8" max="8" width="12.28515625" style="81" customWidth="1"/>
    <col min="9" max="9" width="13.85546875" style="9" customWidth="1"/>
    <col min="10" max="11" width="13.42578125" style="9" customWidth="1"/>
    <col min="12" max="15" width="14.7109375" style="9" customWidth="1"/>
    <col min="16" max="17" width="3.85546875" style="9" customWidth="1"/>
    <col min="18" max="18" width="16.5703125" style="9" customWidth="1"/>
    <col min="19" max="19" width="11.42578125" style="9"/>
    <col min="20" max="20" width="5" style="9" customWidth="1"/>
    <col min="21" max="21" width="11.42578125" style="9"/>
    <col min="22" max="22" width="12" style="9" bestFit="1" customWidth="1"/>
    <col min="23" max="16384" width="11.42578125" style="9"/>
  </cols>
  <sheetData>
    <row r="1" spans="1:28" ht="15.75" thickBot="1" x14ac:dyDescent="0.3">
      <c r="A1" s="23" t="s">
        <v>0</v>
      </c>
      <c r="C1" s="91" t="s">
        <v>24</v>
      </c>
      <c r="D1" s="91" t="s">
        <v>25</v>
      </c>
      <c r="E1" s="91" t="s">
        <v>15</v>
      </c>
      <c r="F1" s="91" t="s">
        <v>16</v>
      </c>
      <c r="G1" s="91" t="s">
        <v>27</v>
      </c>
      <c r="H1" s="91" t="s">
        <v>28</v>
      </c>
      <c r="I1" s="91" t="s">
        <v>29</v>
      </c>
      <c r="J1" s="91" t="s">
        <v>34</v>
      </c>
      <c r="K1" s="91" t="s">
        <v>33</v>
      </c>
      <c r="L1" s="91" t="s">
        <v>53</v>
      </c>
    </row>
    <row r="2" spans="1:28" ht="15.75" customHeight="1" thickBot="1" x14ac:dyDescent="0.4">
      <c r="B2" s="97" t="s">
        <v>123</v>
      </c>
      <c r="C2" s="91">
        <v>18.8</v>
      </c>
      <c r="D2" s="91">
        <v>32.5</v>
      </c>
      <c r="E2" s="98">
        <v>32.6</v>
      </c>
      <c r="F2" s="91">
        <v>23.5</v>
      </c>
      <c r="G2" s="91">
        <v>36.799999999999997</v>
      </c>
      <c r="H2" s="91">
        <v>21.1</v>
      </c>
      <c r="I2" s="91">
        <v>30.7</v>
      </c>
      <c r="J2" s="91">
        <v>26</v>
      </c>
      <c r="K2" s="91">
        <v>27.1</v>
      </c>
      <c r="L2" s="91">
        <v>22.8</v>
      </c>
      <c r="S2" s="23"/>
      <c r="T2" s="43" t="s">
        <v>1</v>
      </c>
      <c r="U2" s="43" t="s">
        <v>2</v>
      </c>
      <c r="V2" s="44" t="s">
        <v>3</v>
      </c>
    </row>
    <row r="3" spans="1:28" ht="15.75" thickBot="1" x14ac:dyDescent="0.3">
      <c r="A3" s="18" t="s">
        <v>14</v>
      </c>
      <c r="B3" s="101">
        <v>-150</v>
      </c>
      <c r="C3" s="104">
        <v>-6.1960000000000001E-10</v>
      </c>
      <c r="D3" s="104">
        <v>-4.6615999999999997E-10</v>
      </c>
      <c r="E3" s="107">
        <v>-5.0233999999999994E-10</v>
      </c>
      <c r="F3" s="110">
        <v>-5.8649999999999999E-10</v>
      </c>
      <c r="G3" s="101">
        <v>-7.0558000000000006E-10</v>
      </c>
      <c r="H3" s="104">
        <v>-4.389E-10</v>
      </c>
      <c r="I3" s="104">
        <v>-9.8071000000000002E-10</v>
      </c>
      <c r="J3" s="101">
        <v>-4.8226000000000005E-10</v>
      </c>
      <c r="K3" s="104">
        <v>-5.0959999999999998E-10</v>
      </c>
      <c r="L3" s="104">
        <v>-3.9240999999999999E-10</v>
      </c>
      <c r="M3" s="37"/>
      <c r="N3" s="37"/>
      <c r="O3" s="37"/>
      <c r="S3" s="104">
        <f>AVERAGE(C3:Q3)</f>
        <v>-5.6840599999999997E-10</v>
      </c>
      <c r="T3" s="101">
        <f>COUNT(C3:Q3)</f>
        <v>10</v>
      </c>
      <c r="U3" s="104">
        <f>(STDEV(C3:Q3))/SQRT(T3)</f>
        <v>5.4283632589493412E-11</v>
      </c>
      <c r="V3" s="101">
        <f>CONFIDENCE(0.05,(STDEV(C3:Q3)),T3)</f>
        <v>1.0639396482541181E-10</v>
      </c>
      <c r="Y3" s="92"/>
    </row>
    <row r="4" spans="1:28" x14ac:dyDescent="0.25">
      <c r="B4" s="102">
        <f>B3+15</f>
        <v>-135</v>
      </c>
      <c r="C4" s="105">
        <v>-4.6344999999999999E-10</v>
      </c>
      <c r="D4" s="105">
        <v>-3.5583E-10</v>
      </c>
      <c r="E4" s="108">
        <v>-3.9122000000000002E-10</v>
      </c>
      <c r="F4" s="111">
        <v>-4.5519999999999999E-10</v>
      </c>
      <c r="G4" s="102">
        <v>-5.5055999999999991E-10</v>
      </c>
      <c r="H4" s="105">
        <v>-3.1832999999999998E-10</v>
      </c>
      <c r="I4" s="105">
        <v>-7.3425000000000002E-10</v>
      </c>
      <c r="J4" s="102">
        <v>-3.7930000000000002E-10</v>
      </c>
      <c r="K4" s="105">
        <v>-4.0503999999999998E-10</v>
      </c>
      <c r="L4" s="105">
        <v>-3.0028000000000002E-10</v>
      </c>
      <c r="M4" s="37"/>
      <c r="N4" s="37"/>
      <c r="O4" s="37"/>
      <c r="S4" s="105">
        <f t="shared" ref="S4:S17" si="0">AVERAGE(C4:Q4)</f>
        <v>-4.3534600000000002E-10</v>
      </c>
      <c r="T4" s="102">
        <f t="shared" ref="T4:T17" si="1">COUNT(C4:Q4)</f>
        <v>10</v>
      </c>
      <c r="U4" s="105">
        <f t="shared" ref="U4:U17" si="2">(STDEV(C4:Q4))/SQRT(T4)</f>
        <v>4.0560922304876429E-11</v>
      </c>
      <c r="V4" s="102">
        <f t="shared" ref="V4:V17" si="3">CONFIDENCE(0.05,(STDEV(C4:Q4)),T4)</f>
        <v>7.9497946897285139E-11</v>
      </c>
      <c r="Z4" s="37"/>
    </row>
    <row r="5" spans="1:28" ht="15.75" thickBot="1" x14ac:dyDescent="0.3">
      <c r="B5" s="102">
        <f t="shared" ref="B5:B17" si="4">B4+15</f>
        <v>-120</v>
      </c>
      <c r="C5" s="105">
        <v>-3.6930000000000001E-10</v>
      </c>
      <c r="D5" s="105">
        <v>-2.6397000000000002E-10</v>
      </c>
      <c r="E5" s="108">
        <v>-3.0487E-10</v>
      </c>
      <c r="F5" s="111">
        <v>-3.4905999999999998E-10</v>
      </c>
      <c r="G5" s="102">
        <v>-4.2830999999999999E-10</v>
      </c>
      <c r="H5" s="105">
        <v>-2.3894E-10</v>
      </c>
      <c r="I5" s="105">
        <v>-5.5486999999999997E-10</v>
      </c>
      <c r="J5" s="102">
        <v>-2.8637000000000002E-10</v>
      </c>
      <c r="K5" s="105">
        <v>-3.1933000000000002E-10</v>
      </c>
      <c r="L5" s="105">
        <v>-2.2238000000000001E-10</v>
      </c>
      <c r="M5" s="37"/>
      <c r="N5" s="37"/>
      <c r="O5" s="37"/>
      <c r="S5" s="105">
        <f t="shared" si="0"/>
        <v>-3.3373999999999998E-10</v>
      </c>
      <c r="T5" s="102">
        <f t="shared" si="1"/>
        <v>10</v>
      </c>
      <c r="U5" s="105">
        <f t="shared" si="2"/>
        <v>3.1425778908405749E-11</v>
      </c>
      <c r="V5" s="102">
        <f t="shared" si="3"/>
        <v>6.1593394846593713E-11</v>
      </c>
      <c r="Y5" s="37"/>
      <c r="Z5" s="37"/>
      <c r="AA5" s="37"/>
      <c r="AB5" s="37"/>
    </row>
    <row r="6" spans="1:28" ht="15.75" thickBot="1" x14ac:dyDescent="0.3">
      <c r="B6" s="102">
        <f t="shared" si="4"/>
        <v>-105</v>
      </c>
      <c r="C6" s="105">
        <v>-2.9354999999999998E-10</v>
      </c>
      <c r="D6" s="105">
        <v>-1.9836E-10</v>
      </c>
      <c r="E6" s="108">
        <v>-2.3644000000000001E-10</v>
      </c>
      <c r="F6" s="111">
        <v>-2.6808999999999995E-10</v>
      </c>
      <c r="G6" s="102">
        <v>-3.3310000000000002E-10</v>
      </c>
      <c r="H6" s="105">
        <v>-1.8136999999999999E-10</v>
      </c>
      <c r="I6" s="105">
        <v>-4.2099999999999999E-10</v>
      </c>
      <c r="J6" s="102">
        <v>-2.1086000000000001E-10</v>
      </c>
      <c r="K6" s="105">
        <v>-2.4772E-10</v>
      </c>
      <c r="L6" s="105">
        <v>-1.6865999999999999E-10</v>
      </c>
      <c r="M6" s="93" t="s">
        <v>148</v>
      </c>
      <c r="N6" s="99"/>
      <c r="O6" s="155"/>
      <c r="P6" s="96"/>
      <c r="Q6" s="96"/>
      <c r="R6" s="96"/>
      <c r="S6" s="105">
        <f t="shared" si="0"/>
        <v>-2.5591499999999999E-10</v>
      </c>
      <c r="T6" s="102">
        <f t="shared" si="1"/>
        <v>10</v>
      </c>
      <c r="U6" s="105">
        <f t="shared" si="2"/>
        <v>2.4434620714151556E-11</v>
      </c>
      <c r="V6" s="102">
        <f t="shared" si="3"/>
        <v>4.7890976575633415E-11</v>
      </c>
      <c r="Y6" s="37"/>
      <c r="Z6" s="37"/>
      <c r="AA6" s="37"/>
      <c r="AB6" s="37"/>
    </row>
    <row r="7" spans="1:28" x14ac:dyDescent="0.25">
      <c r="B7" s="102">
        <f t="shared" si="4"/>
        <v>-90</v>
      </c>
      <c r="C7" s="105">
        <v>-2.3173999999999999E-10</v>
      </c>
      <c r="D7" s="105">
        <v>-1.4571000000000001E-10</v>
      </c>
      <c r="E7" s="108">
        <v>-1.8199999999999999E-10</v>
      </c>
      <c r="F7" s="111">
        <v>-2.0499999999999999E-10</v>
      </c>
      <c r="G7" s="102">
        <v>-2.5166999999999997E-10</v>
      </c>
      <c r="H7" s="105">
        <v>-1.3617999999999999E-10</v>
      </c>
      <c r="I7" s="105">
        <v>-3.0982000000000002E-10</v>
      </c>
      <c r="J7" s="102">
        <v>-1.6423999999999999E-10</v>
      </c>
      <c r="K7" s="105">
        <v>-1.9740999999999999E-10</v>
      </c>
      <c r="L7" s="105">
        <v>-1.2541000000000001E-10</v>
      </c>
      <c r="M7" s="37"/>
      <c r="N7" s="37"/>
      <c r="O7" s="37"/>
      <c r="S7" s="105">
        <f t="shared" si="0"/>
        <v>-1.9491800000000002E-10</v>
      </c>
      <c r="T7" s="102">
        <f t="shared" si="1"/>
        <v>10</v>
      </c>
      <c r="U7" s="105">
        <f t="shared" si="2"/>
        <v>1.8165269658823615E-11</v>
      </c>
      <c r="V7" s="102">
        <f t="shared" si="3"/>
        <v>3.5603274300752474E-11</v>
      </c>
      <c r="Y7" s="37"/>
      <c r="Z7" s="37"/>
      <c r="AA7" s="37"/>
      <c r="AB7" s="37"/>
    </row>
    <row r="8" spans="1:28" x14ac:dyDescent="0.25">
      <c r="B8" s="102">
        <f t="shared" si="4"/>
        <v>-75</v>
      </c>
      <c r="C8" s="105">
        <v>-1.7859999999999998E-10</v>
      </c>
      <c r="D8" s="105">
        <v>-1.0668E-10</v>
      </c>
      <c r="E8" s="108">
        <v>-1.4153999999999998E-10</v>
      </c>
      <c r="F8" s="111">
        <v>-1.5378000000000001E-10</v>
      </c>
      <c r="G8" s="102">
        <v>-1.8965999999999999E-10</v>
      </c>
      <c r="H8" s="105">
        <v>-9.7996000000000002E-11</v>
      </c>
      <c r="I8" s="105">
        <v>-2.2506E-10</v>
      </c>
      <c r="J8" s="102">
        <v>-1.1785000000000001E-10</v>
      </c>
      <c r="K8" s="105">
        <v>-1.5400999999999999E-10</v>
      </c>
      <c r="L8" s="105">
        <v>-9.2076999999999994E-11</v>
      </c>
      <c r="M8" s="37"/>
      <c r="N8" s="37"/>
      <c r="O8" s="37"/>
      <c r="S8" s="105">
        <f t="shared" si="0"/>
        <v>-1.457253E-10</v>
      </c>
      <c r="T8" s="102">
        <f t="shared" si="1"/>
        <v>10</v>
      </c>
      <c r="U8" s="105">
        <f t="shared" si="2"/>
        <v>1.3708806392688686E-11</v>
      </c>
      <c r="V8" s="102">
        <f t="shared" si="3"/>
        <v>2.6868766800702275E-11</v>
      </c>
      <c r="Y8" s="37"/>
      <c r="Z8" s="37"/>
      <c r="AA8" s="37"/>
      <c r="AB8" s="37"/>
    </row>
    <row r="9" spans="1:28" x14ac:dyDescent="0.25">
      <c r="B9" s="102">
        <f t="shared" si="4"/>
        <v>-60</v>
      </c>
      <c r="C9" s="105">
        <v>-1.4021E-10</v>
      </c>
      <c r="D9" s="105">
        <v>-7.5124999999999999E-11</v>
      </c>
      <c r="E9" s="108">
        <v>-1.0598000000000001E-10</v>
      </c>
      <c r="F9" s="111">
        <v>-1.1239E-10</v>
      </c>
      <c r="G9" s="102">
        <v>-1.3765999999999999E-10</v>
      </c>
      <c r="H9" s="105">
        <v>-7.249E-11</v>
      </c>
      <c r="I9" s="105">
        <v>-1.6158E-10</v>
      </c>
      <c r="J9" s="102">
        <v>-8.6906000000000005E-11</v>
      </c>
      <c r="K9" s="105">
        <v>-1.1308E-10</v>
      </c>
      <c r="L9" s="105">
        <v>-6.7095999999999998E-11</v>
      </c>
      <c r="M9" s="37"/>
      <c r="N9" s="37"/>
      <c r="O9" s="37"/>
      <c r="S9" s="105">
        <f t="shared" si="0"/>
        <v>-1.0725170000000002E-10</v>
      </c>
      <c r="T9" s="102">
        <f t="shared" si="1"/>
        <v>10</v>
      </c>
      <c r="U9" s="105">
        <f t="shared" si="2"/>
        <v>1.0160596684195709E-11</v>
      </c>
      <c r="V9" s="102">
        <f t="shared" si="3"/>
        <v>1.9914403562460677E-11</v>
      </c>
      <c r="Y9" s="37"/>
      <c r="Z9" s="37"/>
      <c r="AA9" s="37"/>
      <c r="AB9" s="37"/>
    </row>
    <row r="10" spans="1:28" ht="15.75" thickBot="1" x14ac:dyDescent="0.3">
      <c r="B10" s="102">
        <f t="shared" si="4"/>
        <v>-45</v>
      </c>
      <c r="C10" s="105">
        <v>-1.0142E-10</v>
      </c>
      <c r="D10" s="105">
        <v>-5.1668999999999999E-11</v>
      </c>
      <c r="E10" s="108">
        <v>-7.853499999999999E-11</v>
      </c>
      <c r="F10" s="111">
        <v>-8.0293999999999997E-11</v>
      </c>
      <c r="G10" s="102">
        <v>-9.5112999999999995E-11</v>
      </c>
      <c r="H10" s="105">
        <v>-4.9607999999999999E-11</v>
      </c>
      <c r="I10" s="105">
        <v>-1.0654E-10</v>
      </c>
      <c r="J10" s="102">
        <v>-5.7099E-11</v>
      </c>
      <c r="K10" s="105">
        <v>-8.3710999999999997E-11</v>
      </c>
      <c r="L10" s="105">
        <v>-4.6052000000000003E-11</v>
      </c>
      <c r="M10" s="37"/>
      <c r="N10" s="37"/>
      <c r="O10" s="37"/>
      <c r="S10" s="105">
        <f t="shared" si="0"/>
        <v>-7.5004100000000001E-11</v>
      </c>
      <c r="T10" s="102">
        <f t="shared" si="1"/>
        <v>10</v>
      </c>
      <c r="U10" s="105">
        <f t="shared" si="2"/>
        <v>7.1190249901232952E-12</v>
      </c>
      <c r="V10" s="102">
        <f t="shared" si="3"/>
        <v>1.395303258568227E-11</v>
      </c>
      <c r="Y10" s="37"/>
      <c r="Z10" s="37"/>
      <c r="AA10" s="37"/>
      <c r="AB10" s="37"/>
    </row>
    <row r="11" spans="1:28" ht="16.5" customHeight="1" thickBot="1" x14ac:dyDescent="0.35">
      <c r="B11" s="102">
        <f t="shared" si="4"/>
        <v>-30</v>
      </c>
      <c r="C11" s="105">
        <v>-7.075700000000001E-11</v>
      </c>
      <c r="D11" s="105">
        <v>-3.1039999999999997E-11</v>
      </c>
      <c r="E11" s="108">
        <v>-5.4902999999999999E-11</v>
      </c>
      <c r="F11" s="111">
        <v>-5.0575000000000004E-11</v>
      </c>
      <c r="G11" s="102">
        <v>-6.1697000000000004E-11</v>
      </c>
      <c r="H11" s="105">
        <v>-3.1070000000000002E-11</v>
      </c>
      <c r="I11" s="105">
        <v>-6.5843999999999998E-11</v>
      </c>
      <c r="J11" s="102">
        <v>-2.9910000000000003E-11</v>
      </c>
      <c r="K11" s="105">
        <v>-5.4499999999999999E-11</v>
      </c>
      <c r="L11" s="105">
        <v>-2.8608000000000001E-11</v>
      </c>
      <c r="M11" s="100" t="s">
        <v>147</v>
      </c>
      <c r="N11" s="100"/>
      <c r="O11" s="40"/>
      <c r="P11" s="41"/>
      <c r="Q11" s="96"/>
      <c r="R11" s="96"/>
      <c r="S11" s="105">
        <f t="shared" si="0"/>
        <v>-4.7890399999999987E-11</v>
      </c>
      <c r="T11" s="102">
        <f t="shared" si="1"/>
        <v>10</v>
      </c>
      <c r="U11" s="105">
        <f t="shared" si="2"/>
        <v>5.1616893987229503E-12</v>
      </c>
      <c r="V11" s="102">
        <f t="shared" si="3"/>
        <v>1.0116725320879187E-11</v>
      </c>
      <c r="Y11" s="37"/>
      <c r="Z11" s="37"/>
      <c r="AA11" s="37"/>
      <c r="AB11" s="37"/>
    </row>
    <row r="12" spans="1:28" x14ac:dyDescent="0.25">
      <c r="B12" s="102">
        <f t="shared" si="4"/>
        <v>-15</v>
      </c>
      <c r="C12" s="105">
        <v>-3.9975999999999998E-11</v>
      </c>
      <c r="D12" s="105">
        <v>-1.3842E-11</v>
      </c>
      <c r="E12" s="108">
        <v>-3.1623000000000003E-11</v>
      </c>
      <c r="F12" s="111">
        <v>-2.7740999999999998E-11</v>
      </c>
      <c r="G12" s="102">
        <v>-3.3485000000000001E-11</v>
      </c>
      <c r="H12" s="105">
        <v>-1.5141000000000001E-11</v>
      </c>
      <c r="I12" s="105">
        <v>-3.1088000000000002E-11</v>
      </c>
      <c r="J12" s="102">
        <v>-8.465E-12</v>
      </c>
      <c r="K12" s="105">
        <v>-2.7719E-11</v>
      </c>
      <c r="L12" s="105">
        <v>-1.4614000000000001E-11</v>
      </c>
      <c r="M12" s="37"/>
      <c r="N12" s="37"/>
      <c r="O12" s="37"/>
      <c r="S12" s="105">
        <f t="shared" si="0"/>
        <v>-2.4369399999999998E-11</v>
      </c>
      <c r="T12" s="102">
        <f t="shared" si="1"/>
        <v>10</v>
      </c>
      <c r="U12" s="105">
        <f t="shared" si="2"/>
        <v>3.3184822809364058E-12</v>
      </c>
      <c r="V12" s="102">
        <f t="shared" si="3"/>
        <v>6.5041057539696836E-12</v>
      </c>
      <c r="Y12" s="37"/>
      <c r="Z12" s="37"/>
      <c r="AA12" s="37"/>
      <c r="AB12" s="37"/>
    </row>
    <row r="13" spans="1:28" x14ac:dyDescent="0.25">
      <c r="B13" s="102">
        <f t="shared" si="4"/>
        <v>0</v>
      </c>
      <c r="C13" s="105">
        <v>-1.1416000000000001E-11</v>
      </c>
      <c r="D13" s="105">
        <v>1.4407000000000001E-12</v>
      </c>
      <c r="E13" s="108">
        <v>-1.0005E-11</v>
      </c>
      <c r="F13" s="111">
        <v>-5.8723000000000003E-12</v>
      </c>
      <c r="G13" s="102">
        <v>-6.5441999999999995E-12</v>
      </c>
      <c r="H13" s="105">
        <v>1.0769E-12</v>
      </c>
      <c r="I13" s="105">
        <v>2.1484999999999999E-13</v>
      </c>
      <c r="J13" s="102">
        <v>1.1322E-11</v>
      </c>
      <c r="K13" s="105">
        <v>-2.3209999999999999E-12</v>
      </c>
      <c r="L13" s="105">
        <v>-1.5752E-12</v>
      </c>
      <c r="M13" s="37"/>
      <c r="N13" s="37"/>
      <c r="O13" s="37"/>
      <c r="S13" s="105">
        <f t="shared" si="0"/>
        <v>-2.3679250000000003E-12</v>
      </c>
      <c r="T13" s="102">
        <f t="shared" si="1"/>
        <v>10</v>
      </c>
      <c r="U13" s="105">
        <f t="shared" si="2"/>
        <v>2.0843392892293232E-12</v>
      </c>
      <c r="V13" s="102">
        <f t="shared" si="3"/>
        <v>4.0852299384512879E-12</v>
      </c>
      <c r="Y13" s="37"/>
      <c r="Z13" s="37"/>
      <c r="AA13" s="37"/>
      <c r="AB13" s="37"/>
    </row>
    <row r="14" spans="1:28" x14ac:dyDescent="0.25">
      <c r="B14" s="102">
        <f t="shared" si="4"/>
        <v>15</v>
      </c>
      <c r="C14" s="105">
        <v>1.6870999999999998E-11</v>
      </c>
      <c r="D14" s="105">
        <v>1.7141999999999999E-11</v>
      </c>
      <c r="E14" s="108">
        <v>8.4036999999999998E-12</v>
      </c>
      <c r="F14" s="111">
        <v>1.2726000000000001E-11</v>
      </c>
      <c r="G14" s="102">
        <v>1.6981000000000001E-11</v>
      </c>
      <c r="H14" s="105">
        <v>1.593E-11</v>
      </c>
      <c r="I14" s="105">
        <v>3.0756999999999999E-11</v>
      </c>
      <c r="J14" s="102">
        <v>3.3185E-11</v>
      </c>
      <c r="K14" s="105">
        <v>2.3459999999999999E-11</v>
      </c>
      <c r="L14" s="105">
        <v>1.0531E-11</v>
      </c>
      <c r="M14" s="37"/>
      <c r="N14" s="37"/>
      <c r="O14" s="37"/>
      <c r="S14" s="105">
        <f t="shared" si="0"/>
        <v>1.8598669999999997E-11</v>
      </c>
      <c r="T14" s="102">
        <f t="shared" si="1"/>
        <v>10</v>
      </c>
      <c r="U14" s="105">
        <f t="shared" si="2"/>
        <v>2.5875275478962961E-12</v>
      </c>
      <c r="V14" s="102">
        <f t="shared" si="3"/>
        <v>5.0714608028819788E-12</v>
      </c>
      <c r="Y14" s="37"/>
      <c r="Z14" s="37"/>
      <c r="AA14" s="37"/>
      <c r="AB14" s="37"/>
    </row>
    <row r="15" spans="1:28" x14ac:dyDescent="0.25">
      <c r="B15" s="102">
        <f t="shared" si="4"/>
        <v>30</v>
      </c>
      <c r="C15" s="105">
        <v>5.1058999999999994E-11</v>
      </c>
      <c r="D15" s="105">
        <v>3.2857999999999999E-11</v>
      </c>
      <c r="E15" s="108">
        <v>3.0920999999999997E-11</v>
      </c>
      <c r="F15" s="111">
        <v>3.4459000000000001E-11</v>
      </c>
      <c r="G15" s="102">
        <v>4.2915000000000001E-11</v>
      </c>
      <c r="H15" s="105">
        <v>3.3400000000000002E-11</v>
      </c>
      <c r="I15" s="105">
        <v>6.4998000000000004E-11</v>
      </c>
      <c r="J15" s="102">
        <v>5.7748000000000003E-11</v>
      </c>
      <c r="K15" s="105">
        <v>5.3100000000000003E-11</v>
      </c>
      <c r="L15" s="105">
        <v>2.3325000000000001E-11</v>
      </c>
      <c r="M15" s="37"/>
      <c r="N15" s="37"/>
      <c r="O15" s="37"/>
      <c r="S15" s="105">
        <f t="shared" si="0"/>
        <v>4.2478300000000006E-11</v>
      </c>
      <c r="T15" s="102">
        <f t="shared" si="1"/>
        <v>10</v>
      </c>
      <c r="U15" s="105">
        <f t="shared" si="2"/>
        <v>4.3032742264208278E-12</v>
      </c>
      <c r="V15" s="102">
        <f t="shared" si="3"/>
        <v>8.4342624993842823E-12</v>
      </c>
      <c r="Y15" s="37"/>
      <c r="Z15" s="37"/>
      <c r="AA15" s="37"/>
      <c r="AB15" s="37"/>
    </row>
    <row r="16" spans="1:28" x14ac:dyDescent="0.25">
      <c r="B16" s="102">
        <f t="shared" si="4"/>
        <v>45</v>
      </c>
      <c r="C16" s="105">
        <v>8.7697999999999988E-11</v>
      </c>
      <c r="D16" s="105">
        <v>5.2053999999999999E-11</v>
      </c>
      <c r="E16" s="108">
        <v>5.3264000000000001E-11</v>
      </c>
      <c r="F16" s="111">
        <v>5.7539999999999996E-11</v>
      </c>
      <c r="G16" s="102">
        <v>6.8471999999999989E-11</v>
      </c>
      <c r="H16" s="105">
        <v>5.0755999999999999E-11</v>
      </c>
      <c r="I16" s="105">
        <v>1.0132000000000001E-10</v>
      </c>
      <c r="J16" s="102">
        <v>8.5615000000000006E-11</v>
      </c>
      <c r="K16" s="105">
        <v>8.1917E-11</v>
      </c>
      <c r="L16" s="105">
        <v>3.7086999999999998E-11</v>
      </c>
      <c r="M16" s="37"/>
      <c r="N16" s="37"/>
      <c r="O16" s="37"/>
      <c r="S16" s="105">
        <f t="shared" si="0"/>
        <v>6.7572300000000002E-11</v>
      </c>
      <c r="T16" s="102">
        <f t="shared" si="1"/>
        <v>10</v>
      </c>
      <c r="U16" s="105">
        <f t="shared" si="2"/>
        <v>6.5272110311798225E-12</v>
      </c>
      <c r="V16" s="102">
        <f t="shared" si="3"/>
        <v>1.2793098540604998E-11</v>
      </c>
      <c r="Y16" s="37"/>
      <c r="Z16" s="37"/>
      <c r="AA16" s="37"/>
      <c r="AB16" s="37"/>
    </row>
    <row r="17" spans="1:28" ht="15.75" thickBot="1" x14ac:dyDescent="0.3">
      <c r="B17" s="103">
        <f t="shared" si="4"/>
        <v>60</v>
      </c>
      <c r="C17" s="106">
        <v>1.1776000000000002E-10</v>
      </c>
      <c r="D17" s="106">
        <v>7.3497000000000005E-11</v>
      </c>
      <c r="E17" s="109">
        <v>6.7034999999999991E-11</v>
      </c>
      <c r="F17" s="112">
        <v>8.3576999999999997E-11</v>
      </c>
      <c r="G17" s="103">
        <v>1.0222E-10</v>
      </c>
      <c r="H17" s="106">
        <v>7.3950000000000001E-11</v>
      </c>
      <c r="I17" s="106">
        <v>1.4994E-10</v>
      </c>
      <c r="J17" s="103">
        <v>1.1846E-10</v>
      </c>
      <c r="K17" s="106">
        <v>1.2211999999999999E-10</v>
      </c>
      <c r="L17" s="106">
        <v>5.7733999999999999E-11</v>
      </c>
      <c r="M17" s="37"/>
      <c r="N17" s="37"/>
      <c r="O17" s="37"/>
      <c r="S17" s="106">
        <f t="shared" si="0"/>
        <v>9.6629300000000016E-11</v>
      </c>
      <c r="T17" s="103">
        <f t="shared" si="1"/>
        <v>10</v>
      </c>
      <c r="U17" s="106">
        <f t="shared" si="2"/>
        <v>9.4602277598257516E-12</v>
      </c>
      <c r="V17" s="103">
        <f t="shared" si="3"/>
        <v>1.8541705694804505E-11</v>
      </c>
      <c r="Y17" s="37"/>
      <c r="Z17" s="37"/>
      <c r="AA17" s="37"/>
      <c r="AB17" s="37"/>
    </row>
    <row r="18" spans="1:28" ht="18.75" thickBot="1" x14ac:dyDescent="0.4">
      <c r="B18" s="18" t="s">
        <v>124</v>
      </c>
      <c r="C18" s="18" t="s">
        <v>132</v>
      </c>
      <c r="D18" s="20" t="s">
        <v>132</v>
      </c>
      <c r="E18" s="20" t="s">
        <v>132</v>
      </c>
      <c r="F18" s="20" t="s">
        <v>132</v>
      </c>
      <c r="G18" s="20" t="s">
        <v>132</v>
      </c>
      <c r="H18" s="20" t="s">
        <v>132</v>
      </c>
      <c r="I18" s="20" t="s">
        <v>132</v>
      </c>
      <c r="J18" s="20" t="s">
        <v>132</v>
      </c>
      <c r="K18" s="20" t="s">
        <v>132</v>
      </c>
      <c r="L18" s="21" t="s">
        <v>132</v>
      </c>
      <c r="Y18" s="37"/>
      <c r="Z18" s="37"/>
      <c r="AA18" s="37"/>
      <c r="AB18" s="37"/>
    </row>
    <row r="19" spans="1:28" ht="15.75" thickBot="1" x14ac:dyDescent="0.3">
      <c r="A19" s="23" t="s">
        <v>126</v>
      </c>
      <c r="S19" s="23"/>
      <c r="T19" s="43" t="s">
        <v>1</v>
      </c>
      <c r="U19" s="43" t="s">
        <v>2</v>
      </c>
      <c r="V19" s="44" t="s">
        <v>3</v>
      </c>
      <c r="Y19" s="37"/>
      <c r="Z19" s="37"/>
      <c r="AA19" s="37"/>
      <c r="AB19" s="37"/>
    </row>
    <row r="20" spans="1:28" ht="15.75" thickBot="1" x14ac:dyDescent="0.3">
      <c r="A20" s="18" t="s">
        <v>14</v>
      </c>
      <c r="B20" s="101">
        <v>-150</v>
      </c>
      <c r="C20" s="104">
        <v>-1.1305E-9</v>
      </c>
      <c r="D20" s="116" t="s">
        <v>128</v>
      </c>
      <c r="E20" s="110">
        <v>-1.1017E-9</v>
      </c>
      <c r="F20" s="110">
        <v>-1.5870999999999998E-9</v>
      </c>
      <c r="G20" s="113">
        <v>-1.7956000000000003E-9</v>
      </c>
      <c r="H20" s="104">
        <v>-1.3457E-9</v>
      </c>
      <c r="I20" s="104">
        <v>-2.8665E-9</v>
      </c>
      <c r="J20" s="104">
        <v>-1.341E-9</v>
      </c>
      <c r="K20" s="104">
        <v>-1.7056E-9</v>
      </c>
      <c r="L20" s="101">
        <v>-1.7556E-9</v>
      </c>
      <c r="M20" s="37"/>
      <c r="N20" s="37"/>
      <c r="O20" s="37"/>
      <c r="P20" s="37"/>
      <c r="Q20" s="37"/>
      <c r="S20" s="104">
        <f>AVERAGE(C20:Q20)</f>
        <v>-1.6254777777777779E-9</v>
      </c>
      <c r="T20" s="101">
        <f>COUNT(C20:Q20)</f>
        <v>9</v>
      </c>
      <c r="U20" s="104">
        <f>(STDEV(C20:Q20))/SQRT(T20)</f>
        <v>1.7765647702000762E-10</v>
      </c>
      <c r="V20" s="101">
        <f>CONFIDENCE(0.05,(STDEV(C20:Q20)),T20)</f>
        <v>3.4820029657948263E-10</v>
      </c>
      <c r="Y20" s="37"/>
      <c r="Z20" s="37"/>
      <c r="AA20" s="37"/>
      <c r="AB20" s="37"/>
    </row>
    <row r="21" spans="1:28" x14ac:dyDescent="0.25">
      <c r="B21" s="102">
        <f>B20+15</f>
        <v>-135</v>
      </c>
      <c r="C21" s="105">
        <v>-9.5224000000000001E-10</v>
      </c>
      <c r="D21" s="117" t="s">
        <v>128</v>
      </c>
      <c r="E21" s="108">
        <v>-9.6152999999999988E-10</v>
      </c>
      <c r="F21" s="111">
        <v>-1.2695999999999998E-9</v>
      </c>
      <c r="G21" s="114">
        <v>-1.5304E-9</v>
      </c>
      <c r="H21" s="105">
        <v>-1.0864000000000001E-9</v>
      </c>
      <c r="I21" s="105">
        <v>-2.3195000000000001E-9</v>
      </c>
      <c r="J21" s="105">
        <v>-1.1118E-9</v>
      </c>
      <c r="K21" s="105">
        <v>-1.4141999999999999E-9</v>
      </c>
      <c r="L21" s="102">
        <v>-1.4079000000000001E-9</v>
      </c>
      <c r="S21" s="105">
        <f t="shared" ref="S21:S34" si="5">AVERAGE(C21:Q21)</f>
        <v>-1.3392855555555554E-9</v>
      </c>
      <c r="T21" s="102">
        <f t="shared" ref="T21:T34" si="6">COUNT(C21:Q21)</f>
        <v>9</v>
      </c>
      <c r="U21" s="105">
        <f t="shared" ref="U21:U34" si="7">(STDEV(C21:Q21))/SQRT(T21)</f>
        <v>1.404717045757606E-10</v>
      </c>
      <c r="V21" s="102">
        <f t="shared" ref="V21:V34" si="8">CONFIDENCE(0.05,(STDEV(C21:Q21)),T21)</f>
        <v>2.7531948181544105E-10</v>
      </c>
      <c r="Y21" s="37"/>
    </row>
    <row r="22" spans="1:28" x14ac:dyDescent="0.25">
      <c r="B22" s="102">
        <f t="shared" ref="B22:B34" si="9">B21+15</f>
        <v>-120</v>
      </c>
      <c r="C22" s="105">
        <v>-7.8599999999999997E-10</v>
      </c>
      <c r="D22" s="117" t="s">
        <v>128</v>
      </c>
      <c r="E22" s="108">
        <v>-8.2308000000000002E-10</v>
      </c>
      <c r="F22" s="111">
        <v>-1.0032E-9</v>
      </c>
      <c r="G22" s="114">
        <v>-1.3025E-9</v>
      </c>
      <c r="H22" s="105">
        <v>-8.7386000000000002E-10</v>
      </c>
      <c r="I22" s="105">
        <v>-1.9178000000000001E-9</v>
      </c>
      <c r="J22" s="105">
        <v>-9.0828999999999997E-10</v>
      </c>
      <c r="K22" s="105">
        <v>-1.1584000000000001E-9</v>
      </c>
      <c r="L22" s="102">
        <v>-1.1152E-9</v>
      </c>
      <c r="S22" s="105">
        <f t="shared" si="5"/>
        <v>-1.0987033333333332E-9</v>
      </c>
      <c r="T22" s="102">
        <f t="shared" si="6"/>
        <v>9</v>
      </c>
      <c r="U22" s="105">
        <f t="shared" si="7"/>
        <v>1.1702163309025865E-10</v>
      </c>
      <c r="V22" s="102">
        <f t="shared" si="8"/>
        <v>2.2935818626896752E-10</v>
      </c>
    </row>
    <row r="23" spans="1:28" x14ac:dyDescent="0.25">
      <c r="B23" s="102">
        <f t="shared" si="9"/>
        <v>-105</v>
      </c>
      <c r="C23" s="105">
        <v>-6.4867999999999998E-10</v>
      </c>
      <c r="D23" s="117" t="s">
        <v>128</v>
      </c>
      <c r="E23" s="108">
        <v>-6.6334999999999999E-10</v>
      </c>
      <c r="F23" s="111">
        <v>-7.8355999999999993E-10</v>
      </c>
      <c r="G23" s="114">
        <v>-1.0945000000000001E-9</v>
      </c>
      <c r="H23" s="105">
        <v>-6.6134000000000001E-10</v>
      </c>
      <c r="I23" s="105">
        <v>-1.4548E-9</v>
      </c>
      <c r="J23" s="105">
        <v>-7.2604000000000001E-10</v>
      </c>
      <c r="K23" s="105">
        <v>-9.3197000000000004E-10</v>
      </c>
      <c r="L23" s="102">
        <v>-8.7228999999999999E-10</v>
      </c>
      <c r="S23" s="105">
        <f t="shared" si="5"/>
        <v>-8.7072555555555559E-10</v>
      </c>
      <c r="T23" s="102">
        <f t="shared" si="6"/>
        <v>9</v>
      </c>
      <c r="U23" s="105">
        <f t="shared" si="7"/>
        <v>8.8164476408067229E-11</v>
      </c>
      <c r="V23" s="102">
        <f t="shared" si="8"/>
        <v>1.7279919847564299E-10</v>
      </c>
    </row>
    <row r="24" spans="1:28" x14ac:dyDescent="0.25">
      <c r="B24" s="102">
        <f t="shared" si="9"/>
        <v>-90</v>
      </c>
      <c r="C24" s="105">
        <v>-5.1281999999999999E-10</v>
      </c>
      <c r="D24" s="117" t="s">
        <v>128</v>
      </c>
      <c r="E24" s="108">
        <v>-5.3050999999999996E-10</v>
      </c>
      <c r="F24" s="111">
        <v>-5.9794999999999999E-10</v>
      </c>
      <c r="G24" s="114">
        <v>-8.9924999999999997E-10</v>
      </c>
      <c r="H24" s="105">
        <v>-4.9567000000000001E-10</v>
      </c>
      <c r="I24" s="105">
        <v>-1.1423000000000001E-9</v>
      </c>
      <c r="J24" s="105">
        <v>-5.7262000000000003E-10</v>
      </c>
      <c r="K24" s="105">
        <v>-7.4301E-10</v>
      </c>
      <c r="L24" s="102">
        <v>-6.7409E-10</v>
      </c>
      <c r="S24" s="105">
        <f t="shared" si="5"/>
        <v>-6.8535777777777777E-10</v>
      </c>
      <c r="T24" s="102">
        <f t="shared" si="6"/>
        <v>9</v>
      </c>
      <c r="U24" s="105">
        <f t="shared" si="7"/>
        <v>7.1499350905712931E-11</v>
      </c>
      <c r="V24" s="102">
        <f t="shared" si="8"/>
        <v>1.4013615269318862E-10</v>
      </c>
    </row>
    <row r="25" spans="1:28" x14ac:dyDescent="0.25">
      <c r="B25" s="102">
        <f t="shared" si="9"/>
        <v>-75</v>
      </c>
      <c r="C25" s="105">
        <v>-3.9777999999999994E-10</v>
      </c>
      <c r="D25" s="117" t="s">
        <v>128</v>
      </c>
      <c r="E25" s="108">
        <v>-4.1785000000000001E-10</v>
      </c>
      <c r="F25" s="111">
        <v>-4.4945999999999997E-10</v>
      </c>
      <c r="G25" s="114">
        <v>-7.1221000000000007E-10</v>
      </c>
      <c r="H25" s="105">
        <v>-3.7406E-10</v>
      </c>
      <c r="I25" s="105">
        <v>-8.1512999999999996E-10</v>
      </c>
      <c r="J25" s="105">
        <v>-4.3525000000000002E-10</v>
      </c>
      <c r="K25" s="105">
        <v>-5.7640999999999998E-10</v>
      </c>
      <c r="L25" s="102">
        <v>-5.1098000000000003E-10</v>
      </c>
      <c r="S25" s="105">
        <f t="shared" si="5"/>
        <v>-5.210144444444444E-10</v>
      </c>
      <c r="T25" s="102">
        <f t="shared" si="6"/>
        <v>9</v>
      </c>
      <c r="U25" s="105">
        <f t="shared" si="7"/>
        <v>5.0844244214592148E-11</v>
      </c>
      <c r="V25" s="102">
        <f t="shared" si="8"/>
        <v>9.9652887481759597E-11</v>
      </c>
    </row>
    <row r="26" spans="1:28" x14ac:dyDescent="0.25">
      <c r="B26" s="102">
        <f t="shared" si="9"/>
        <v>-60</v>
      </c>
      <c r="C26" s="105">
        <v>-2.9973999999999999E-10</v>
      </c>
      <c r="D26" s="117" t="s">
        <v>128</v>
      </c>
      <c r="E26" s="108">
        <v>-3.0847000000000002E-10</v>
      </c>
      <c r="F26" s="111">
        <v>-3.2506000000000001E-10</v>
      </c>
      <c r="G26" s="114">
        <v>-5.3801999999999997E-10</v>
      </c>
      <c r="H26" s="105">
        <v>-2.6715999999999999E-10</v>
      </c>
      <c r="I26" s="105">
        <v>-6.0822999999999998E-10</v>
      </c>
      <c r="J26" s="105">
        <v>-3.1790999999999999E-10</v>
      </c>
      <c r="K26" s="105">
        <v>-4.3525000000000002E-10</v>
      </c>
      <c r="L26" s="102">
        <v>-3.7726999999999998E-10</v>
      </c>
      <c r="S26" s="105">
        <f t="shared" si="5"/>
        <v>-3.8634555555555556E-10</v>
      </c>
      <c r="T26" s="102">
        <f t="shared" si="6"/>
        <v>9</v>
      </c>
      <c r="U26" s="105">
        <f t="shared" si="7"/>
        <v>3.9250180435222599E-11</v>
      </c>
      <c r="V26" s="102">
        <f t="shared" si="8"/>
        <v>7.6928940039734934E-11</v>
      </c>
    </row>
    <row r="27" spans="1:28" x14ac:dyDescent="0.25">
      <c r="B27" s="102">
        <f t="shared" si="9"/>
        <v>-45</v>
      </c>
      <c r="C27" s="105">
        <v>-2.1902999999999999E-10</v>
      </c>
      <c r="D27" s="117" t="s">
        <v>128</v>
      </c>
      <c r="E27" s="108">
        <v>-2.2466E-10</v>
      </c>
      <c r="F27" s="111">
        <v>-2.2783E-10</v>
      </c>
      <c r="G27" s="114">
        <v>-3.9450999999999996E-10</v>
      </c>
      <c r="H27" s="105">
        <v>-1.8427E-10</v>
      </c>
      <c r="I27" s="105">
        <v>-4.1559000000000001E-10</v>
      </c>
      <c r="J27" s="105">
        <v>-2.1965999999999999E-10</v>
      </c>
      <c r="K27" s="105">
        <v>-3.1522000000000002E-10</v>
      </c>
      <c r="L27" s="102">
        <v>-2.6982000000000001E-10</v>
      </c>
      <c r="S27" s="105">
        <f t="shared" si="5"/>
        <v>-2.7451000000000002E-10</v>
      </c>
      <c r="T27" s="102">
        <f t="shared" si="6"/>
        <v>9</v>
      </c>
      <c r="U27" s="105">
        <f t="shared" si="7"/>
        <v>2.7607547780352465E-11</v>
      </c>
      <c r="V27" s="102">
        <f t="shared" si="8"/>
        <v>5.4109799350959533E-11</v>
      </c>
    </row>
    <row r="28" spans="1:28" x14ac:dyDescent="0.25">
      <c r="B28" s="102">
        <f t="shared" si="9"/>
        <v>-30</v>
      </c>
      <c r="C28" s="105">
        <v>-1.4684000000000001E-10</v>
      </c>
      <c r="D28" s="117" t="s">
        <v>128</v>
      </c>
      <c r="E28" s="108">
        <v>-1.5362999999999999E-10</v>
      </c>
      <c r="F28" s="111">
        <v>-1.4816999999999999E-10</v>
      </c>
      <c r="G28" s="114">
        <v>-2.6183999999999995E-10</v>
      </c>
      <c r="H28" s="105">
        <v>-1.1650999999999999E-10</v>
      </c>
      <c r="I28" s="105">
        <v>-2.8305000000000002E-10</v>
      </c>
      <c r="J28" s="105">
        <v>-1.3191000000000001E-10</v>
      </c>
      <c r="K28" s="105">
        <v>-2.0923999999999999E-10</v>
      </c>
      <c r="L28" s="102">
        <v>-1.7797000000000001E-10</v>
      </c>
      <c r="S28" s="105">
        <f t="shared" si="5"/>
        <v>-1.8101777777777778E-10</v>
      </c>
      <c r="T28" s="102">
        <f t="shared" si="6"/>
        <v>9</v>
      </c>
      <c r="U28" s="105">
        <f t="shared" si="7"/>
        <v>1.9478835863699305E-11</v>
      </c>
      <c r="V28" s="102">
        <f t="shared" si="8"/>
        <v>3.8177816753617783E-11</v>
      </c>
    </row>
    <row r="29" spans="1:28" x14ac:dyDescent="0.25">
      <c r="B29" s="102">
        <f t="shared" si="9"/>
        <v>-15</v>
      </c>
      <c r="C29" s="105">
        <v>-8.4069000000000005E-11</v>
      </c>
      <c r="D29" s="117" t="s">
        <v>128</v>
      </c>
      <c r="E29" s="108">
        <v>-9.4612999999999997E-11</v>
      </c>
      <c r="F29" s="111">
        <v>-8.1833999999999999E-11</v>
      </c>
      <c r="G29" s="114">
        <v>-1.4424000000000001E-10</v>
      </c>
      <c r="H29" s="105">
        <v>-5.7824000000000002E-11</v>
      </c>
      <c r="I29" s="105">
        <v>-1.3470000000000001E-10</v>
      </c>
      <c r="J29" s="105">
        <v>-5.6208000000000001E-11</v>
      </c>
      <c r="K29" s="105">
        <v>-1.1702E-10</v>
      </c>
      <c r="L29" s="102">
        <v>-1.005E-10</v>
      </c>
      <c r="S29" s="105">
        <f t="shared" si="5"/>
        <v>-9.6778666666666673E-11</v>
      </c>
      <c r="T29" s="102">
        <f t="shared" si="6"/>
        <v>9</v>
      </c>
      <c r="U29" s="105">
        <f t="shared" si="7"/>
        <v>1.0319331528468521E-11</v>
      </c>
      <c r="V29" s="102">
        <f t="shared" si="8"/>
        <v>2.0225518140326963E-11</v>
      </c>
    </row>
    <row r="30" spans="1:28" x14ac:dyDescent="0.25">
      <c r="B30" s="102">
        <f t="shared" si="9"/>
        <v>0</v>
      </c>
      <c r="C30" s="105">
        <v>-2.6440000000000001E-11</v>
      </c>
      <c r="D30" s="117" t="s">
        <v>128</v>
      </c>
      <c r="E30" s="108">
        <v>-4.3026999999999999E-11</v>
      </c>
      <c r="F30" s="111">
        <v>-2.3083999999999998E-11</v>
      </c>
      <c r="G30" s="114">
        <v>-3.5027000000000001E-11</v>
      </c>
      <c r="H30" s="105">
        <v>-5.2997000000000001E-12</v>
      </c>
      <c r="I30" s="105">
        <v>-1.1655000000000001E-11</v>
      </c>
      <c r="J30" s="105">
        <v>1.7962E-11</v>
      </c>
      <c r="K30" s="105">
        <v>-3.2034E-11</v>
      </c>
      <c r="L30" s="102">
        <v>-3.0061E-11</v>
      </c>
      <c r="S30" s="105">
        <f t="shared" si="5"/>
        <v>-2.0962855555555555E-11</v>
      </c>
      <c r="T30" s="102">
        <f t="shared" si="6"/>
        <v>9</v>
      </c>
      <c r="U30" s="105">
        <f t="shared" si="7"/>
        <v>6.2043739753837973E-12</v>
      </c>
      <c r="V30" s="102">
        <f t="shared" si="8"/>
        <v>1.216034953836984E-11</v>
      </c>
    </row>
    <row r="31" spans="1:28" x14ac:dyDescent="0.25">
      <c r="B31" s="102">
        <f t="shared" si="9"/>
        <v>15</v>
      </c>
      <c r="C31" s="105">
        <v>2.8463999999999997E-11</v>
      </c>
      <c r="D31" s="117" t="s">
        <v>128</v>
      </c>
      <c r="E31" s="108">
        <v>1.3458E-12</v>
      </c>
      <c r="F31" s="111">
        <v>3.0993999999999997E-11</v>
      </c>
      <c r="G31" s="114">
        <v>6.8785999999999994E-11</v>
      </c>
      <c r="H31" s="105">
        <v>4.7306000000000001E-11</v>
      </c>
      <c r="I31" s="105">
        <v>1.2328000000000001E-10</v>
      </c>
      <c r="J31" s="105">
        <v>9.1343000000000004E-11</v>
      </c>
      <c r="K31" s="105">
        <v>5.0886000000000003E-11</v>
      </c>
      <c r="L31" s="102">
        <v>3.9809000000000001E-11</v>
      </c>
      <c r="S31" s="105">
        <f t="shared" si="5"/>
        <v>5.3579311111111114E-11</v>
      </c>
      <c r="T31" s="102">
        <f t="shared" si="6"/>
        <v>9</v>
      </c>
      <c r="U31" s="105">
        <f t="shared" si="7"/>
        <v>1.2145512577450668E-11</v>
      </c>
      <c r="V31" s="102">
        <f t="shared" si="8"/>
        <v>2.3804767225581546E-11</v>
      </c>
    </row>
    <row r="32" spans="1:28" x14ac:dyDescent="0.25">
      <c r="B32" s="102">
        <f t="shared" si="9"/>
        <v>30</v>
      </c>
      <c r="C32" s="105">
        <v>8.2883999999999998E-11</v>
      </c>
      <c r="D32" s="117" t="s">
        <v>128</v>
      </c>
      <c r="E32" s="108">
        <v>4.5122999999999995E-11</v>
      </c>
      <c r="F32" s="111">
        <v>8.4204999999999995E-11</v>
      </c>
      <c r="G32" s="114">
        <v>1.7347E-10</v>
      </c>
      <c r="H32" s="105">
        <v>1.0428E-10</v>
      </c>
      <c r="I32" s="105">
        <v>2.4575999999999999E-10</v>
      </c>
      <c r="J32" s="105">
        <v>1.6856999999999999E-10</v>
      </c>
      <c r="K32" s="105">
        <v>1.3701E-10</v>
      </c>
      <c r="L32" s="102">
        <v>1.0905E-10</v>
      </c>
      <c r="S32" s="105">
        <f t="shared" si="5"/>
        <v>1.2781688888888887E-10</v>
      </c>
      <c r="T32" s="102">
        <f t="shared" si="6"/>
        <v>9</v>
      </c>
      <c r="U32" s="105">
        <f t="shared" si="7"/>
        <v>2.0209161578521513E-11</v>
      </c>
      <c r="V32" s="102">
        <f t="shared" si="8"/>
        <v>3.9609228851652783E-11</v>
      </c>
    </row>
    <row r="33" spans="1:22" x14ac:dyDescent="0.25">
      <c r="B33" s="102">
        <f t="shared" si="9"/>
        <v>45</v>
      </c>
      <c r="C33" s="105">
        <v>1.3774999999999999E-10</v>
      </c>
      <c r="D33" s="117" t="s">
        <v>128</v>
      </c>
      <c r="E33" s="108">
        <v>8.7154E-11</v>
      </c>
      <c r="F33" s="111">
        <v>1.4325999999999998E-10</v>
      </c>
      <c r="G33" s="114">
        <v>2.9550000000000001E-10</v>
      </c>
      <c r="H33" s="105">
        <v>1.7096E-10</v>
      </c>
      <c r="I33" s="105">
        <v>4.0144999999999999E-10</v>
      </c>
      <c r="J33" s="105">
        <v>2.5823999999999998E-10</v>
      </c>
      <c r="K33" s="105">
        <v>2.2868999999999999E-10</v>
      </c>
      <c r="L33" s="102">
        <v>1.8685999999999999E-10</v>
      </c>
      <c r="S33" s="105">
        <f t="shared" si="5"/>
        <v>2.1220711111111109E-10</v>
      </c>
      <c r="T33" s="102">
        <f t="shared" si="6"/>
        <v>9</v>
      </c>
      <c r="U33" s="105">
        <f t="shared" si="7"/>
        <v>3.193329313691122E-11</v>
      </c>
      <c r="V33" s="102">
        <f t="shared" si="8"/>
        <v>6.2588104456106063E-11</v>
      </c>
    </row>
    <row r="34" spans="1:22" ht="15.75" thickBot="1" x14ac:dyDescent="0.3">
      <c r="B34" s="103">
        <f t="shared" si="9"/>
        <v>60</v>
      </c>
      <c r="C34" s="106">
        <v>1.9700999999999997E-10</v>
      </c>
      <c r="D34" s="118" t="s">
        <v>128</v>
      </c>
      <c r="E34" s="109">
        <v>1.2911000000000001E-10</v>
      </c>
      <c r="F34" s="112">
        <v>2.1365000000000001E-10</v>
      </c>
      <c r="G34" s="115">
        <v>4.0914999999999998E-10</v>
      </c>
      <c r="H34" s="106">
        <v>2.4989E-10</v>
      </c>
      <c r="I34" s="106">
        <v>5.7590000000000005E-10</v>
      </c>
      <c r="J34" s="106">
        <v>3.5702000000000002E-10</v>
      </c>
      <c r="K34" s="106">
        <v>3.3393999999999999E-10</v>
      </c>
      <c r="L34" s="103">
        <v>2.7452999999999998E-10</v>
      </c>
      <c r="S34" s="106">
        <f t="shared" si="5"/>
        <v>3.0446666666666669E-10</v>
      </c>
      <c r="T34" s="103">
        <f t="shared" si="6"/>
        <v>9</v>
      </c>
      <c r="U34" s="106">
        <f t="shared" si="7"/>
        <v>4.4516626762742638E-11</v>
      </c>
      <c r="V34" s="103">
        <f t="shared" si="8"/>
        <v>8.7250985168187444E-11</v>
      </c>
    </row>
    <row r="35" spans="1:22" ht="18.75" thickBot="1" x14ac:dyDescent="0.4">
      <c r="B35" s="18" t="s">
        <v>124</v>
      </c>
      <c r="C35" s="18" t="s">
        <v>132</v>
      </c>
      <c r="D35" s="20" t="s">
        <v>132</v>
      </c>
      <c r="E35" s="20" t="s">
        <v>132</v>
      </c>
      <c r="F35" s="20" t="s">
        <v>132</v>
      </c>
      <c r="G35" s="20" t="s">
        <v>132</v>
      </c>
      <c r="H35" s="20" t="s">
        <v>132</v>
      </c>
      <c r="I35" s="20" t="s">
        <v>132</v>
      </c>
      <c r="J35" s="20" t="s">
        <v>132</v>
      </c>
      <c r="K35" s="20" t="s">
        <v>132</v>
      </c>
      <c r="L35" s="21" t="s">
        <v>132</v>
      </c>
      <c r="S35" s="19" t="s">
        <v>132</v>
      </c>
      <c r="T35" s="2"/>
      <c r="U35" s="19" t="s">
        <v>132</v>
      </c>
      <c r="V35" s="21" t="s">
        <v>132</v>
      </c>
    </row>
    <row r="36" spans="1:22" ht="15.75" thickBot="1" x14ac:dyDescent="0.3">
      <c r="A36" s="9"/>
      <c r="C36" s="37"/>
      <c r="D36" s="37"/>
      <c r="E36" s="37"/>
      <c r="F36" s="37"/>
      <c r="G36" s="37"/>
      <c r="H36" s="37"/>
      <c r="I36" s="37"/>
      <c r="J36" s="37"/>
      <c r="K36" s="37"/>
      <c r="L36" s="37"/>
    </row>
    <row r="37" spans="1:22" ht="15.75" thickBot="1" x14ac:dyDescent="0.3">
      <c r="A37" s="23" t="s">
        <v>0</v>
      </c>
      <c r="O37" s="96"/>
      <c r="S37" s="23"/>
      <c r="T37" s="43" t="s">
        <v>1</v>
      </c>
      <c r="U37" s="43" t="s">
        <v>2</v>
      </c>
      <c r="V37" s="44" t="s">
        <v>3</v>
      </c>
    </row>
    <row r="38" spans="1:22" x14ac:dyDescent="0.25">
      <c r="A38" s="13" t="s">
        <v>71</v>
      </c>
      <c r="B38" s="101">
        <v>-150</v>
      </c>
      <c r="C38" s="104">
        <f>C3/$C$2*1000000000000</f>
        <v>-32.957446808510639</v>
      </c>
      <c r="D38" s="104">
        <f>D3/$D$2*1000000000000</f>
        <v>-14.343384615384615</v>
      </c>
      <c r="E38" s="104">
        <f>E3/$E$2*1000000000000</f>
        <v>-15.409202453987726</v>
      </c>
      <c r="F38" s="104">
        <f>F3/$F$2*1000000000000</f>
        <v>-24.957446808510639</v>
      </c>
      <c r="G38" s="104">
        <f>G3/$G$2*1000000000000</f>
        <v>-19.173369565217396</v>
      </c>
      <c r="H38" s="104">
        <f>H3/$H$2*1000000000000</f>
        <v>-20.800947867298579</v>
      </c>
      <c r="I38" s="104">
        <f>I3/$I$2*1000000000000</f>
        <v>-31.944951140065147</v>
      </c>
      <c r="J38" s="104">
        <f>J3/$J$2*1000000000000</f>
        <v>-18.548461538461542</v>
      </c>
      <c r="K38" s="104">
        <f>K3/$K$2*1000000000000</f>
        <v>-18.804428044280442</v>
      </c>
      <c r="L38" s="104">
        <f>L3/$L$2*1000000000000</f>
        <v>-17.210964912280701</v>
      </c>
      <c r="S38" s="152">
        <f t="shared" ref="S38" si="10">AVERAGE(C38:Q38)</f>
        <v>-21.41506037539974</v>
      </c>
      <c r="T38" s="101">
        <f t="shared" ref="T38" si="11">COUNT(C38:Q38)</f>
        <v>10</v>
      </c>
      <c r="U38" s="152">
        <f t="shared" ref="U38" si="12">(STDEV(C38:Q38))/SQRT(T38)</f>
        <v>2.0570805465238311</v>
      </c>
      <c r="V38" s="152">
        <f t="shared" ref="V38" si="13">CONFIDENCE(0.05,(STDEV(C38:Q38)),T38)</f>
        <v>4.031803784484679</v>
      </c>
    </row>
    <row r="39" spans="1:22" x14ac:dyDescent="0.25">
      <c r="A39" s="14" t="s">
        <v>72</v>
      </c>
      <c r="B39" s="102">
        <v>-135</v>
      </c>
      <c r="C39" s="105">
        <f t="shared" ref="C39:C69" si="14">C4/$C$2*1000000000000</f>
        <v>-24.651595744680851</v>
      </c>
      <c r="D39" s="105">
        <f t="shared" ref="D39:D52" si="15">D4/$D$2*1000000000000</f>
        <v>-10.948615384615385</v>
      </c>
      <c r="E39" s="105">
        <f t="shared" ref="E39:E69" si="16">E4/$E$2*1000000000000</f>
        <v>-12.000613496932514</v>
      </c>
      <c r="F39" s="105">
        <f t="shared" ref="F39:F69" si="17">F4/$F$2*1000000000000</f>
        <v>-19.370212765957447</v>
      </c>
      <c r="G39" s="105">
        <f t="shared" ref="G39:G69" si="18">G4/$G$2*1000000000000</f>
        <v>-14.960869565217388</v>
      </c>
      <c r="H39" s="105">
        <f t="shared" ref="H39:H69" si="19">H4/$H$2*1000000000000</f>
        <v>-15.086729857819904</v>
      </c>
      <c r="I39" s="105">
        <f t="shared" ref="I39:I69" si="20">I4/$I$2*1000000000000</f>
        <v>-23.916938110749186</v>
      </c>
      <c r="J39" s="105">
        <f t="shared" ref="J39:J69" si="21">J4/$J$2*1000000000000</f>
        <v>-14.588461538461539</v>
      </c>
      <c r="K39" s="105">
        <f t="shared" ref="K39:K69" si="22">K4/$K$2*1000000000000</f>
        <v>-14.946125461254612</v>
      </c>
      <c r="L39" s="105">
        <f t="shared" ref="L39:L69" si="23">L4/$L$2*1000000000000</f>
        <v>-13.170175438596493</v>
      </c>
      <c r="S39" s="153">
        <f t="shared" ref="S39:S69" si="24">AVERAGE(C39:Q39)</f>
        <v>-16.364033736428532</v>
      </c>
      <c r="T39" s="102">
        <f t="shared" ref="T39:T69" si="25">COUNT(C39:Q39)</f>
        <v>10</v>
      </c>
      <c r="U39" s="153">
        <f t="shared" ref="U39:U69" si="26">(STDEV(C39:Q39))/SQRT(T39)</f>
        <v>1.4985088114550071</v>
      </c>
      <c r="V39" s="153">
        <f t="shared" ref="V39:V69" si="27">CONFIDENCE(0.05,(STDEV(C39:Q39)),T39)</f>
        <v>2.9370233009677356</v>
      </c>
    </row>
    <row r="40" spans="1:22" ht="15.75" thickBot="1" x14ac:dyDescent="0.3">
      <c r="A40" s="15" t="s">
        <v>73</v>
      </c>
      <c r="B40" s="102">
        <v>-120</v>
      </c>
      <c r="C40" s="105">
        <f t="shared" si="14"/>
        <v>-19.643617021276594</v>
      </c>
      <c r="D40" s="105">
        <f t="shared" si="15"/>
        <v>-8.1221538461538465</v>
      </c>
      <c r="E40" s="105">
        <f t="shared" si="16"/>
        <v>-9.3518404907975459</v>
      </c>
      <c r="F40" s="105">
        <f t="shared" si="17"/>
        <v>-14.853617021276595</v>
      </c>
      <c r="G40" s="105">
        <f t="shared" si="18"/>
        <v>-11.638858695652173</v>
      </c>
      <c r="H40" s="105">
        <f t="shared" si="19"/>
        <v>-11.324170616113744</v>
      </c>
      <c r="I40" s="105">
        <f t="shared" si="20"/>
        <v>-18.073941368078174</v>
      </c>
      <c r="J40" s="105">
        <f t="shared" si="21"/>
        <v>-11.014230769230771</v>
      </c>
      <c r="K40" s="105">
        <f t="shared" si="22"/>
        <v>-11.783394833948339</v>
      </c>
      <c r="L40" s="105">
        <f t="shared" si="23"/>
        <v>-9.753508771929825</v>
      </c>
      <c r="S40" s="153">
        <f t="shared" si="24"/>
        <v>-12.555933343445762</v>
      </c>
      <c r="T40" s="102">
        <f t="shared" si="25"/>
        <v>10</v>
      </c>
      <c r="U40" s="153">
        <f t="shared" si="26"/>
        <v>1.1975583761246547</v>
      </c>
      <c r="V40" s="153">
        <f t="shared" si="27"/>
        <v>2.3471712865885945</v>
      </c>
    </row>
    <row r="41" spans="1:22" ht="15.75" thickBot="1" x14ac:dyDescent="0.3">
      <c r="B41" s="102">
        <v>-105</v>
      </c>
      <c r="C41" s="105">
        <f t="shared" si="14"/>
        <v>-15.61436170212766</v>
      </c>
      <c r="D41" s="105">
        <f t="shared" si="15"/>
        <v>-6.1033846153846154</v>
      </c>
      <c r="E41" s="105">
        <f t="shared" si="16"/>
        <v>-7.2527607361963193</v>
      </c>
      <c r="F41" s="105">
        <f t="shared" si="17"/>
        <v>-11.408085106382977</v>
      </c>
      <c r="G41" s="105">
        <f t="shared" si="18"/>
        <v>-9.0516304347826093</v>
      </c>
      <c r="H41" s="105">
        <f t="shared" si="19"/>
        <v>-8.5957345971563974</v>
      </c>
      <c r="I41" s="105">
        <f t="shared" si="20"/>
        <v>-13.713355048859935</v>
      </c>
      <c r="J41" s="105">
        <f t="shared" si="21"/>
        <v>-8.11</v>
      </c>
      <c r="K41" s="105">
        <f t="shared" si="22"/>
        <v>-9.1409594095940943</v>
      </c>
      <c r="L41" s="105">
        <f t="shared" si="23"/>
        <v>-7.3973684210526311</v>
      </c>
      <c r="M41" s="93" t="s">
        <v>148</v>
      </c>
      <c r="N41" s="99"/>
      <c r="O41" s="95"/>
      <c r="P41" s="96"/>
      <c r="Q41" s="96"/>
      <c r="R41" s="96"/>
      <c r="S41" s="156">
        <f t="shared" si="24"/>
        <v>-9.6387640071537231</v>
      </c>
      <c r="T41" s="102">
        <f t="shared" si="25"/>
        <v>10</v>
      </c>
      <c r="U41" s="153">
        <f t="shared" si="26"/>
        <v>0.9584356196805035</v>
      </c>
      <c r="V41" s="153">
        <f t="shared" si="27"/>
        <v>1.8784992960741151</v>
      </c>
    </row>
    <row r="42" spans="1:22" x14ac:dyDescent="0.25">
      <c r="B42" s="102">
        <v>-90</v>
      </c>
      <c r="C42" s="105">
        <f t="shared" si="14"/>
        <v>-12.326595744680851</v>
      </c>
      <c r="D42" s="105">
        <f t="shared" si="15"/>
        <v>-4.4833846153846162</v>
      </c>
      <c r="E42" s="105">
        <f t="shared" si="16"/>
        <v>-5.5828220858895703</v>
      </c>
      <c r="F42" s="105">
        <f t="shared" si="17"/>
        <v>-8.7234042553191475</v>
      </c>
      <c r="G42" s="105">
        <f t="shared" si="18"/>
        <v>-6.8388586956521733</v>
      </c>
      <c r="H42" s="105">
        <f t="shared" si="19"/>
        <v>-6.4540284360189561</v>
      </c>
      <c r="I42" s="105">
        <f t="shared" si="20"/>
        <v>-10.091856677524431</v>
      </c>
      <c r="J42" s="105">
        <f t="shared" si="21"/>
        <v>-6.3169230769230769</v>
      </c>
      <c r="K42" s="105">
        <f t="shared" si="22"/>
        <v>-7.2845018450184496</v>
      </c>
      <c r="L42" s="105">
        <f t="shared" si="23"/>
        <v>-5.5004385964912279</v>
      </c>
      <c r="S42" s="153">
        <f t="shared" si="24"/>
        <v>-7.3602814028902497</v>
      </c>
      <c r="T42" s="102">
        <f t="shared" si="25"/>
        <v>10</v>
      </c>
      <c r="U42" s="153">
        <f t="shared" si="26"/>
        <v>0.753261890157228</v>
      </c>
      <c r="V42" s="153">
        <f t="shared" si="27"/>
        <v>1.4763661756347328</v>
      </c>
    </row>
    <row r="43" spans="1:22" x14ac:dyDescent="0.25">
      <c r="B43" s="102">
        <v>-75</v>
      </c>
      <c r="C43" s="105">
        <f t="shared" si="14"/>
        <v>-9.5</v>
      </c>
      <c r="D43" s="105">
        <f t="shared" si="15"/>
        <v>-3.2824615384615381</v>
      </c>
      <c r="E43" s="105">
        <f t="shared" si="16"/>
        <v>-4.3417177914110425</v>
      </c>
      <c r="F43" s="105">
        <f t="shared" si="17"/>
        <v>-6.543829787234043</v>
      </c>
      <c r="G43" s="105">
        <f t="shared" si="18"/>
        <v>-5.1538043478260871</v>
      </c>
      <c r="H43" s="105">
        <f t="shared" si="19"/>
        <v>-4.6443601895734599</v>
      </c>
      <c r="I43" s="105">
        <f t="shared" si="20"/>
        <v>-7.3309446254071657</v>
      </c>
      <c r="J43" s="105">
        <f t="shared" si="21"/>
        <v>-4.532692307692308</v>
      </c>
      <c r="K43" s="105">
        <f t="shared" si="22"/>
        <v>-5.6830258302583019</v>
      </c>
      <c r="L43" s="105">
        <f t="shared" si="23"/>
        <v>-4.038464912280701</v>
      </c>
      <c r="S43" s="153">
        <f t="shared" si="24"/>
        <v>-5.5051301330144646</v>
      </c>
      <c r="T43" s="102">
        <f t="shared" si="25"/>
        <v>10</v>
      </c>
      <c r="U43" s="153">
        <f t="shared" si="26"/>
        <v>0.5836476155282021</v>
      </c>
      <c r="V43" s="153">
        <f t="shared" si="27"/>
        <v>1.1439283060979561</v>
      </c>
    </row>
    <row r="44" spans="1:22" x14ac:dyDescent="0.25">
      <c r="B44" s="102">
        <v>-60</v>
      </c>
      <c r="C44" s="105">
        <f t="shared" si="14"/>
        <v>-7.4579787234042554</v>
      </c>
      <c r="D44" s="105">
        <f t="shared" si="15"/>
        <v>-2.3115384615384613</v>
      </c>
      <c r="E44" s="105">
        <f t="shared" si="16"/>
        <v>-3.2509202453987731</v>
      </c>
      <c r="F44" s="105">
        <f t="shared" si="17"/>
        <v>-4.7825531914893613</v>
      </c>
      <c r="G44" s="105">
        <f t="shared" si="18"/>
        <v>-3.7407608695652179</v>
      </c>
      <c r="H44" s="105">
        <f t="shared" si="19"/>
        <v>-3.4355450236966822</v>
      </c>
      <c r="I44" s="105">
        <f t="shared" si="20"/>
        <v>-5.2631921824104237</v>
      </c>
      <c r="J44" s="105">
        <f t="shared" si="21"/>
        <v>-3.3425384615384619</v>
      </c>
      <c r="K44" s="105">
        <f t="shared" si="22"/>
        <v>-4.1726937269372693</v>
      </c>
      <c r="L44" s="105">
        <f t="shared" si="23"/>
        <v>-2.9428070175438594</v>
      </c>
      <c r="S44" s="153">
        <f t="shared" si="24"/>
        <v>-4.0700527903522765</v>
      </c>
      <c r="T44" s="102">
        <f t="shared" si="25"/>
        <v>10</v>
      </c>
      <c r="U44" s="153">
        <f t="shared" si="26"/>
        <v>0.46540495982939223</v>
      </c>
      <c r="V44" s="153">
        <f t="shared" si="27"/>
        <v>0.91217695949191913</v>
      </c>
    </row>
    <row r="45" spans="1:22" ht="15.75" thickBot="1" x14ac:dyDescent="0.3">
      <c r="B45" s="102">
        <v>-45</v>
      </c>
      <c r="C45" s="105">
        <f t="shared" si="14"/>
        <v>-5.3946808510638293</v>
      </c>
      <c r="D45" s="105">
        <f t="shared" si="15"/>
        <v>-1.5898153846153846</v>
      </c>
      <c r="E45" s="105">
        <f t="shared" si="16"/>
        <v>-2.4090490797546007</v>
      </c>
      <c r="F45" s="105">
        <f t="shared" si="17"/>
        <v>-3.4167659574468083</v>
      </c>
      <c r="G45" s="105">
        <f t="shared" si="18"/>
        <v>-2.5845923913043478</v>
      </c>
      <c r="H45" s="105">
        <f t="shared" si="19"/>
        <v>-2.3510900473933649</v>
      </c>
      <c r="I45" s="105">
        <f t="shared" si="20"/>
        <v>-3.4703583061889254</v>
      </c>
      <c r="J45" s="105">
        <f t="shared" si="21"/>
        <v>-2.1961153846153842</v>
      </c>
      <c r="K45" s="105">
        <f t="shared" si="22"/>
        <v>-3.0889667896678961</v>
      </c>
      <c r="L45" s="105">
        <f t="shared" si="23"/>
        <v>-2.0198245614035089</v>
      </c>
      <c r="S45" s="153">
        <f t="shared" si="24"/>
        <v>-2.8521258753454051</v>
      </c>
      <c r="T45" s="102">
        <f t="shared" si="25"/>
        <v>10</v>
      </c>
      <c r="U45" s="153">
        <f t="shared" si="26"/>
        <v>0.34086719983366381</v>
      </c>
      <c r="V45" s="153">
        <f t="shared" si="27"/>
        <v>0.66808743518499847</v>
      </c>
    </row>
    <row r="46" spans="1:22" ht="19.5" thickBot="1" x14ac:dyDescent="0.35">
      <c r="B46" s="102">
        <v>-30</v>
      </c>
      <c r="C46" s="105">
        <f t="shared" si="14"/>
        <v>-3.7636702127659576</v>
      </c>
      <c r="D46" s="105">
        <f t="shared" si="15"/>
        <v>-0.95507692307692305</v>
      </c>
      <c r="E46" s="105">
        <f t="shared" si="16"/>
        <v>-1.6841411042944783</v>
      </c>
      <c r="F46" s="105">
        <f t="shared" si="17"/>
        <v>-2.1521276595744681</v>
      </c>
      <c r="G46" s="105">
        <f t="shared" si="18"/>
        <v>-1.6765489130434785</v>
      </c>
      <c r="H46" s="105">
        <f t="shared" si="19"/>
        <v>-1.4725118483412323</v>
      </c>
      <c r="I46" s="105">
        <f t="shared" si="20"/>
        <v>-2.1447557003257329</v>
      </c>
      <c r="J46" s="105">
        <f t="shared" si="21"/>
        <v>-1.1503846153846156</v>
      </c>
      <c r="K46" s="105">
        <f t="shared" si="22"/>
        <v>-2.0110701107011071</v>
      </c>
      <c r="L46" s="105">
        <f t="shared" si="23"/>
        <v>-1.2547368421052632</v>
      </c>
      <c r="M46" s="119" t="s">
        <v>146</v>
      </c>
      <c r="N46" s="119"/>
      <c r="O46" s="94"/>
      <c r="P46" s="94"/>
      <c r="Q46" s="95"/>
      <c r="S46" s="153">
        <f t="shared" si="24"/>
        <v>-1.8265023929613258</v>
      </c>
      <c r="T46" s="102">
        <f t="shared" si="25"/>
        <v>10</v>
      </c>
      <c r="U46" s="153">
        <f t="shared" si="26"/>
        <v>0.25178246604335552</v>
      </c>
      <c r="V46" s="153">
        <f t="shared" si="27"/>
        <v>0.49348456538365582</v>
      </c>
    </row>
    <row r="47" spans="1:22" x14ac:dyDescent="0.25">
      <c r="B47" s="102">
        <v>-15</v>
      </c>
      <c r="C47" s="105">
        <f t="shared" si="14"/>
        <v>-2.1263829787234041</v>
      </c>
      <c r="D47" s="105">
        <f t="shared" si="15"/>
        <v>-0.42590769230769226</v>
      </c>
      <c r="E47" s="105">
        <f t="shared" si="16"/>
        <v>-0.97003067484662586</v>
      </c>
      <c r="F47" s="105">
        <f t="shared" si="17"/>
        <v>-1.1804680851063829</v>
      </c>
      <c r="G47" s="105">
        <f t="shared" si="18"/>
        <v>-0.90991847826086969</v>
      </c>
      <c r="H47" s="105">
        <f t="shared" si="19"/>
        <v>-0.71758293838862552</v>
      </c>
      <c r="I47" s="105">
        <f t="shared" si="20"/>
        <v>-1.0126384364820846</v>
      </c>
      <c r="J47" s="105">
        <f t="shared" si="21"/>
        <v>-0.32557692307692304</v>
      </c>
      <c r="K47" s="105">
        <f t="shared" si="22"/>
        <v>-1.0228413284132842</v>
      </c>
      <c r="L47" s="105">
        <f t="shared" si="23"/>
        <v>-0.64096491228070174</v>
      </c>
      <c r="S47" s="153">
        <f t="shared" si="24"/>
        <v>-0.93323124478865915</v>
      </c>
      <c r="T47" s="102">
        <f t="shared" si="25"/>
        <v>10</v>
      </c>
      <c r="U47" s="153">
        <f t="shared" si="26"/>
        <v>0.1584478543904769</v>
      </c>
      <c r="V47" s="153">
        <f t="shared" si="27"/>
        <v>0.31055208803298134</v>
      </c>
    </row>
    <row r="48" spans="1:22" x14ac:dyDescent="0.25">
      <c r="B48" s="102">
        <v>0</v>
      </c>
      <c r="C48" s="105">
        <f t="shared" si="14"/>
        <v>-0.60723404255319147</v>
      </c>
      <c r="D48" s="105">
        <f t="shared" si="15"/>
        <v>4.4329230769230774E-2</v>
      </c>
      <c r="E48" s="105">
        <f t="shared" si="16"/>
        <v>-0.30690184049079755</v>
      </c>
      <c r="F48" s="105">
        <f t="shared" si="17"/>
        <v>-0.24988510638297873</v>
      </c>
      <c r="G48" s="105">
        <f t="shared" si="18"/>
        <v>-0.17783152173913044</v>
      </c>
      <c r="H48" s="105">
        <f t="shared" si="19"/>
        <v>5.1037914691943125E-2</v>
      </c>
      <c r="I48" s="105">
        <f t="shared" si="20"/>
        <v>6.9983713355048858E-3</v>
      </c>
      <c r="J48" s="105">
        <f t="shared" si="21"/>
        <v>0.43546153846153846</v>
      </c>
      <c r="K48" s="105">
        <f t="shared" si="22"/>
        <v>-8.5645756457564573E-2</v>
      </c>
      <c r="L48" s="105">
        <f t="shared" si="23"/>
        <v>-6.9087719298245615E-2</v>
      </c>
      <c r="S48" s="153">
        <f t="shared" si="24"/>
        <v>-9.5875893166369131E-2</v>
      </c>
      <c r="T48" s="102">
        <f t="shared" si="25"/>
        <v>10</v>
      </c>
      <c r="U48" s="153">
        <f t="shared" si="26"/>
        <v>8.6372620174199111E-2</v>
      </c>
      <c r="V48" s="153">
        <f t="shared" si="27"/>
        <v>0.1692872247917879</v>
      </c>
    </row>
    <row r="49" spans="1:23" x14ac:dyDescent="0.25">
      <c r="B49" s="102">
        <v>15</v>
      </c>
      <c r="C49" s="105">
        <f t="shared" si="14"/>
        <v>0.89739361702127651</v>
      </c>
      <c r="D49" s="105">
        <f t="shared" si="15"/>
        <v>0.52744615384615379</v>
      </c>
      <c r="E49" s="105">
        <f t="shared" si="16"/>
        <v>0.25778220858895701</v>
      </c>
      <c r="F49" s="105">
        <f t="shared" si="17"/>
        <v>0.54153191489361707</v>
      </c>
      <c r="G49" s="105">
        <f t="shared" si="18"/>
        <v>0.46144021739130436</v>
      </c>
      <c r="H49" s="105">
        <f t="shared" si="19"/>
        <v>0.75497630331753551</v>
      </c>
      <c r="I49" s="105">
        <f t="shared" si="20"/>
        <v>1.00185667752443</v>
      </c>
      <c r="J49" s="105">
        <f t="shared" si="21"/>
        <v>1.2763461538461538</v>
      </c>
      <c r="K49" s="105">
        <f t="shared" si="22"/>
        <v>0.86568265682656809</v>
      </c>
      <c r="L49" s="105">
        <f t="shared" si="23"/>
        <v>0.46188596491228068</v>
      </c>
      <c r="S49" s="153">
        <f t="shared" si="24"/>
        <v>0.70463418681682766</v>
      </c>
      <c r="T49" s="102">
        <f t="shared" si="25"/>
        <v>10</v>
      </c>
      <c r="U49" s="153">
        <f t="shared" si="26"/>
        <v>9.7557251859238261E-2</v>
      </c>
      <c r="V49" s="153">
        <f t="shared" si="27"/>
        <v>0.19120870007481017</v>
      </c>
    </row>
    <row r="50" spans="1:23" x14ac:dyDescent="0.25">
      <c r="B50" s="102">
        <v>30</v>
      </c>
      <c r="C50" s="105">
        <f t="shared" si="14"/>
        <v>2.7159042553191486</v>
      </c>
      <c r="D50" s="105">
        <f t="shared" si="15"/>
        <v>1.0110153846153846</v>
      </c>
      <c r="E50" s="105">
        <f t="shared" si="16"/>
        <v>0.94849693251533718</v>
      </c>
      <c r="F50" s="105">
        <f t="shared" si="17"/>
        <v>1.466340425531915</v>
      </c>
      <c r="G50" s="105">
        <f t="shared" si="18"/>
        <v>1.1661684782608697</v>
      </c>
      <c r="H50" s="105">
        <f t="shared" si="19"/>
        <v>1.5829383886255926</v>
      </c>
      <c r="I50" s="105">
        <f t="shared" si="20"/>
        <v>2.117198697068404</v>
      </c>
      <c r="J50" s="105">
        <f t="shared" si="21"/>
        <v>2.2210769230769234</v>
      </c>
      <c r="K50" s="105">
        <f t="shared" si="22"/>
        <v>1.9594095940959408</v>
      </c>
      <c r="L50" s="105">
        <f t="shared" si="23"/>
        <v>1.0230263157894737</v>
      </c>
      <c r="S50" s="153">
        <f t="shared" si="24"/>
        <v>1.6211575394898989</v>
      </c>
      <c r="T50" s="102">
        <f t="shared" si="25"/>
        <v>10</v>
      </c>
      <c r="U50" s="153">
        <f t="shared" si="26"/>
        <v>0.19246343696863585</v>
      </c>
      <c r="V50" s="153">
        <f t="shared" si="27"/>
        <v>0.37722140479932098</v>
      </c>
    </row>
    <row r="51" spans="1:23" x14ac:dyDescent="0.25">
      <c r="B51" s="102">
        <v>45</v>
      </c>
      <c r="C51" s="105">
        <f t="shared" si="14"/>
        <v>4.6647872340425529</v>
      </c>
      <c r="D51" s="105">
        <f t="shared" si="15"/>
        <v>1.6016615384615385</v>
      </c>
      <c r="E51" s="105">
        <f t="shared" si="16"/>
        <v>1.6338650306748466</v>
      </c>
      <c r="F51" s="105">
        <f t="shared" si="17"/>
        <v>2.4485106382978721</v>
      </c>
      <c r="G51" s="105">
        <f t="shared" si="18"/>
        <v>1.8606521739130433</v>
      </c>
      <c r="H51" s="105">
        <f t="shared" si="19"/>
        <v>2.4054976303317535</v>
      </c>
      <c r="I51" s="105">
        <f t="shared" si="20"/>
        <v>3.3003257328990232</v>
      </c>
      <c r="J51" s="105">
        <f t="shared" si="21"/>
        <v>3.2928846153846156</v>
      </c>
      <c r="K51" s="105">
        <f t="shared" si="22"/>
        <v>3.0227675276752763</v>
      </c>
      <c r="L51" s="105">
        <f t="shared" si="23"/>
        <v>1.6266228070175437</v>
      </c>
      <c r="S51" s="153">
        <f t="shared" si="24"/>
        <v>2.5857574928698068</v>
      </c>
      <c r="T51" s="102">
        <f t="shared" si="25"/>
        <v>10</v>
      </c>
      <c r="U51" s="153">
        <f t="shared" si="26"/>
        <v>0.31438777304537535</v>
      </c>
      <c r="V51" s="153">
        <f t="shared" si="27"/>
        <v>0.61618871234868788</v>
      </c>
    </row>
    <row r="52" spans="1:23" ht="15.75" thickBot="1" x14ac:dyDescent="0.3">
      <c r="B52" s="103">
        <v>60</v>
      </c>
      <c r="C52" s="106">
        <f t="shared" si="14"/>
        <v>6.2638297872340436</v>
      </c>
      <c r="D52" s="106">
        <f t="shared" si="15"/>
        <v>2.2614461538461539</v>
      </c>
      <c r="E52" s="106">
        <f t="shared" si="16"/>
        <v>2.0562883435582817</v>
      </c>
      <c r="F52" s="106">
        <f t="shared" si="17"/>
        <v>3.556468085106383</v>
      </c>
      <c r="G52" s="106">
        <f t="shared" si="18"/>
        <v>2.777717391304348</v>
      </c>
      <c r="H52" s="106">
        <f t="shared" si="19"/>
        <v>3.5047393364928907</v>
      </c>
      <c r="I52" s="106">
        <f t="shared" si="20"/>
        <v>4.8840390879478832</v>
      </c>
      <c r="J52" s="106">
        <f t="shared" si="21"/>
        <v>4.5561538461538467</v>
      </c>
      <c r="K52" s="106">
        <f t="shared" si="22"/>
        <v>4.5062730627306271</v>
      </c>
      <c r="L52" s="106">
        <f t="shared" si="23"/>
        <v>2.5321929824561402</v>
      </c>
      <c r="S52" s="154">
        <f t="shared" si="24"/>
        <v>3.689914807683059</v>
      </c>
      <c r="T52" s="103">
        <f t="shared" si="25"/>
        <v>10</v>
      </c>
      <c r="U52" s="154">
        <f t="shared" si="26"/>
        <v>0.42689527787223647</v>
      </c>
      <c r="V52" s="154">
        <f t="shared" si="27"/>
        <v>0.83669936979980197</v>
      </c>
    </row>
    <row r="53" spans="1:23" ht="15.75" thickBot="1" x14ac:dyDescent="0.3">
      <c r="B53" s="30" t="s">
        <v>127</v>
      </c>
      <c r="C53" s="28" t="s">
        <v>125</v>
      </c>
      <c r="D53" s="28" t="s">
        <v>125</v>
      </c>
      <c r="E53" s="28" t="s">
        <v>125</v>
      </c>
      <c r="F53" s="28" t="s">
        <v>125</v>
      </c>
      <c r="G53" s="28" t="s">
        <v>125</v>
      </c>
      <c r="H53" s="28" t="s">
        <v>125</v>
      </c>
      <c r="I53" s="28" t="s">
        <v>125</v>
      </c>
      <c r="J53" s="28" t="s">
        <v>125</v>
      </c>
      <c r="K53" s="28" t="s">
        <v>125</v>
      </c>
      <c r="L53" s="29" t="s">
        <v>125</v>
      </c>
      <c r="S53" s="37"/>
      <c r="U53" s="37"/>
    </row>
    <row r="54" spans="1:23" ht="15.75" thickBot="1" x14ac:dyDescent="0.3">
      <c r="A54" s="23" t="s">
        <v>126</v>
      </c>
      <c r="C54" s="37"/>
      <c r="D54" s="37"/>
      <c r="E54" s="37"/>
      <c r="F54" s="37"/>
      <c r="G54" s="37"/>
      <c r="H54" s="37"/>
      <c r="I54" s="37"/>
      <c r="J54" s="37"/>
      <c r="K54" s="37"/>
      <c r="L54" s="37"/>
      <c r="S54" s="23"/>
      <c r="T54" s="43" t="s">
        <v>1</v>
      </c>
      <c r="U54" s="43" t="s">
        <v>2</v>
      </c>
      <c r="V54" s="44" t="s">
        <v>3</v>
      </c>
    </row>
    <row r="55" spans="1:23" x14ac:dyDescent="0.25">
      <c r="B55" s="101">
        <v>-150</v>
      </c>
      <c r="C55" s="113">
        <f>C20/$C$2*1000000000000</f>
        <v>-60.132978723404257</v>
      </c>
      <c r="D55" s="116" t="s">
        <v>128</v>
      </c>
      <c r="E55" s="104">
        <f t="shared" si="16"/>
        <v>-33.79447852760736</v>
      </c>
      <c r="F55" s="104">
        <f t="shared" si="17"/>
        <v>-67.536170212765953</v>
      </c>
      <c r="G55" s="104">
        <f t="shared" si="18"/>
        <v>-48.793478260869577</v>
      </c>
      <c r="H55" s="104">
        <f t="shared" si="19"/>
        <v>-63.777251184834121</v>
      </c>
      <c r="I55" s="104">
        <f t="shared" si="20"/>
        <v>-93.371335504885991</v>
      </c>
      <c r="J55" s="104">
        <f t="shared" si="21"/>
        <v>-51.57692307692308</v>
      </c>
      <c r="K55" s="104">
        <f t="shared" si="22"/>
        <v>-62.93726937269372</v>
      </c>
      <c r="L55" s="104">
        <f t="shared" si="23"/>
        <v>-76.999999999999986</v>
      </c>
      <c r="S55" s="152">
        <f>AVERAGE(C55:Q55)</f>
        <v>-62.102209429331566</v>
      </c>
      <c r="T55" s="101">
        <f t="shared" si="25"/>
        <v>9</v>
      </c>
      <c r="U55" s="152">
        <f t="shared" si="26"/>
        <v>5.6836056944711482</v>
      </c>
      <c r="V55" s="152">
        <f t="shared" si="27"/>
        <v>11.139662463490209</v>
      </c>
      <c r="W55" s="37"/>
    </row>
    <row r="56" spans="1:23" x14ac:dyDescent="0.25">
      <c r="B56" s="102">
        <v>-135</v>
      </c>
      <c r="C56" s="114">
        <f t="shared" si="14"/>
        <v>-50.651063829787233</v>
      </c>
      <c r="D56" s="117" t="s">
        <v>128</v>
      </c>
      <c r="E56" s="105">
        <f t="shared" si="16"/>
        <v>-29.494785276073614</v>
      </c>
      <c r="F56" s="105">
        <f t="shared" si="17"/>
        <v>-54.025531914893612</v>
      </c>
      <c r="G56" s="105">
        <f t="shared" si="18"/>
        <v>-41.586956521739133</v>
      </c>
      <c r="H56" s="105">
        <f t="shared" si="19"/>
        <v>-51.488151658767769</v>
      </c>
      <c r="I56" s="105">
        <f t="shared" si="20"/>
        <v>-75.553745928338756</v>
      </c>
      <c r="J56" s="105">
        <f t="shared" si="21"/>
        <v>-42.761538461538464</v>
      </c>
      <c r="K56" s="105">
        <f t="shared" si="22"/>
        <v>-52.184501845018445</v>
      </c>
      <c r="L56" s="105">
        <f t="shared" si="23"/>
        <v>-61.750000000000007</v>
      </c>
      <c r="S56" s="153">
        <f t="shared" si="24"/>
        <v>-51.055141715128556</v>
      </c>
      <c r="T56" s="102">
        <f t="shared" si="25"/>
        <v>9</v>
      </c>
      <c r="U56" s="153">
        <f t="shared" si="26"/>
        <v>4.3273843884726038</v>
      </c>
      <c r="V56" s="153">
        <f t="shared" si="27"/>
        <v>8.4815175486671883</v>
      </c>
    </row>
    <row r="57" spans="1:23" x14ac:dyDescent="0.25">
      <c r="B57" s="102">
        <v>-120</v>
      </c>
      <c r="C57" s="114">
        <f t="shared" si="14"/>
        <v>-41.808510638297868</v>
      </c>
      <c r="D57" s="117" t="s">
        <v>128</v>
      </c>
      <c r="E57" s="105">
        <f t="shared" si="16"/>
        <v>-25.247852760736198</v>
      </c>
      <c r="F57" s="105">
        <f t="shared" si="17"/>
        <v>-42.689361702127655</v>
      </c>
      <c r="G57" s="105">
        <f t="shared" si="18"/>
        <v>-35.394021739130437</v>
      </c>
      <c r="H57" s="105">
        <f t="shared" si="19"/>
        <v>-41.415165876777252</v>
      </c>
      <c r="I57" s="105">
        <f t="shared" si="20"/>
        <v>-62.469055374592834</v>
      </c>
      <c r="J57" s="105">
        <f t="shared" si="21"/>
        <v>-34.934230769230773</v>
      </c>
      <c r="K57" s="105">
        <f t="shared" si="22"/>
        <v>-42.745387453874542</v>
      </c>
      <c r="L57" s="105">
        <f t="shared" si="23"/>
        <v>-48.912280701754391</v>
      </c>
      <c r="S57" s="153">
        <f t="shared" si="24"/>
        <v>-41.735096335169111</v>
      </c>
      <c r="T57" s="102">
        <f t="shared" si="25"/>
        <v>9</v>
      </c>
      <c r="U57" s="153">
        <f t="shared" si="26"/>
        <v>3.4191825873681907</v>
      </c>
      <c r="V57" s="153">
        <f t="shared" si="27"/>
        <v>6.7014747278081286</v>
      </c>
    </row>
    <row r="58" spans="1:23" x14ac:dyDescent="0.25">
      <c r="B58" s="102">
        <v>-105</v>
      </c>
      <c r="C58" s="114">
        <f t="shared" si="14"/>
        <v>-34.504255319148932</v>
      </c>
      <c r="D58" s="117" t="s">
        <v>128</v>
      </c>
      <c r="E58" s="105">
        <f t="shared" si="16"/>
        <v>-20.348159509202453</v>
      </c>
      <c r="F58" s="105">
        <f t="shared" si="17"/>
        <v>-33.342978723404251</v>
      </c>
      <c r="G58" s="105">
        <f t="shared" si="18"/>
        <v>-29.741847826086961</v>
      </c>
      <c r="H58" s="105">
        <f t="shared" si="19"/>
        <v>-31.343127962085305</v>
      </c>
      <c r="I58" s="105">
        <f t="shared" si="20"/>
        <v>-47.387622149837135</v>
      </c>
      <c r="J58" s="105">
        <f t="shared" si="21"/>
        <v>-27.924615384615386</v>
      </c>
      <c r="K58" s="105">
        <f t="shared" si="22"/>
        <v>-34.390036900369005</v>
      </c>
      <c r="L58" s="105">
        <f t="shared" si="23"/>
        <v>-38.258333333333333</v>
      </c>
      <c r="S58" s="153">
        <f t="shared" si="24"/>
        <v>-33.026775234231415</v>
      </c>
      <c r="T58" s="102">
        <f t="shared" si="25"/>
        <v>9</v>
      </c>
      <c r="U58" s="153">
        <f t="shared" si="26"/>
        <v>2.4668617229853176</v>
      </c>
      <c r="V58" s="153">
        <f t="shared" si="27"/>
        <v>4.8349601318916449</v>
      </c>
    </row>
    <row r="59" spans="1:23" x14ac:dyDescent="0.25">
      <c r="B59" s="102">
        <v>-90</v>
      </c>
      <c r="C59" s="114">
        <f t="shared" si="14"/>
        <v>-27.277659574468082</v>
      </c>
      <c r="D59" s="117" t="s">
        <v>128</v>
      </c>
      <c r="E59" s="105">
        <f t="shared" si="16"/>
        <v>-16.27331288343558</v>
      </c>
      <c r="F59" s="105">
        <f t="shared" si="17"/>
        <v>-25.444680851063829</v>
      </c>
      <c r="G59" s="105">
        <f t="shared" si="18"/>
        <v>-24.436141304347828</v>
      </c>
      <c r="H59" s="105">
        <f t="shared" si="19"/>
        <v>-23.491469194312792</v>
      </c>
      <c r="I59" s="105">
        <f t="shared" si="20"/>
        <v>-37.208469055374593</v>
      </c>
      <c r="J59" s="105">
        <f t="shared" si="21"/>
        <v>-22.023846153846154</v>
      </c>
      <c r="K59" s="105">
        <f t="shared" si="22"/>
        <v>-27.417343173431732</v>
      </c>
      <c r="L59" s="105">
        <f t="shared" si="23"/>
        <v>-29.56535087719298</v>
      </c>
      <c r="S59" s="153">
        <f t="shared" si="24"/>
        <v>-25.904252563052619</v>
      </c>
      <c r="T59" s="102">
        <f t="shared" si="25"/>
        <v>9</v>
      </c>
      <c r="U59" s="153">
        <f t="shared" si="26"/>
        <v>1.9052751143178643</v>
      </c>
      <c r="V59" s="153">
        <f t="shared" si="27"/>
        <v>3.7342706047034477</v>
      </c>
    </row>
    <row r="60" spans="1:23" x14ac:dyDescent="0.25">
      <c r="B60" s="102">
        <v>-75</v>
      </c>
      <c r="C60" s="114">
        <f t="shared" si="14"/>
        <v>-21.158510638297869</v>
      </c>
      <c r="D60" s="117" t="s">
        <v>128</v>
      </c>
      <c r="E60" s="105">
        <f t="shared" si="16"/>
        <v>-12.817484662576685</v>
      </c>
      <c r="F60" s="105">
        <f t="shared" si="17"/>
        <v>-19.12595744680851</v>
      </c>
      <c r="G60" s="105">
        <f t="shared" si="18"/>
        <v>-19.353532608695655</v>
      </c>
      <c r="H60" s="105">
        <f t="shared" si="19"/>
        <v>-17.727962085308057</v>
      </c>
      <c r="I60" s="105">
        <f t="shared" si="20"/>
        <v>-26.551465798045601</v>
      </c>
      <c r="J60" s="105">
        <f t="shared" si="21"/>
        <v>-16.740384615384617</v>
      </c>
      <c r="K60" s="105">
        <f t="shared" si="22"/>
        <v>-21.269741697416972</v>
      </c>
      <c r="L60" s="105">
        <f t="shared" si="23"/>
        <v>-22.411403508771929</v>
      </c>
      <c r="S60" s="153">
        <f t="shared" si="24"/>
        <v>-19.684049229033988</v>
      </c>
      <c r="T60" s="102">
        <f t="shared" si="25"/>
        <v>9</v>
      </c>
      <c r="U60" s="153">
        <f t="shared" si="26"/>
        <v>1.2874942483246414</v>
      </c>
      <c r="V60" s="153">
        <f t="shared" si="27"/>
        <v>2.5234423570187654</v>
      </c>
    </row>
    <row r="61" spans="1:23" x14ac:dyDescent="0.25">
      <c r="B61" s="102">
        <v>-60</v>
      </c>
      <c r="C61" s="114">
        <f t="shared" si="14"/>
        <v>-15.943617021276594</v>
      </c>
      <c r="D61" s="117" t="s">
        <v>128</v>
      </c>
      <c r="E61" s="105">
        <f t="shared" si="16"/>
        <v>-9.4622699386503069</v>
      </c>
      <c r="F61" s="105">
        <f t="shared" si="17"/>
        <v>-13.832340425531916</v>
      </c>
      <c r="G61" s="105">
        <f t="shared" si="18"/>
        <v>-14.620108695652176</v>
      </c>
      <c r="H61" s="105">
        <f t="shared" si="19"/>
        <v>-12.661611374407583</v>
      </c>
      <c r="I61" s="105">
        <f t="shared" si="20"/>
        <v>-19.812052117263843</v>
      </c>
      <c r="J61" s="105">
        <f t="shared" si="21"/>
        <v>-12.227307692307692</v>
      </c>
      <c r="K61" s="105">
        <f t="shared" si="22"/>
        <v>-16.060885608856086</v>
      </c>
      <c r="L61" s="105">
        <f t="shared" si="23"/>
        <v>-16.546929824561403</v>
      </c>
      <c r="S61" s="153">
        <f t="shared" si="24"/>
        <v>-14.574124744278622</v>
      </c>
      <c r="T61" s="102">
        <f t="shared" si="25"/>
        <v>9</v>
      </c>
      <c r="U61" s="153">
        <f t="shared" si="26"/>
        <v>0.99486519001011908</v>
      </c>
      <c r="V61" s="153">
        <f t="shared" si="27"/>
        <v>1.9498999418924305</v>
      </c>
    </row>
    <row r="62" spans="1:23" x14ac:dyDescent="0.25">
      <c r="B62" s="102">
        <v>-45</v>
      </c>
      <c r="C62" s="114">
        <f t="shared" si="14"/>
        <v>-11.650531914893616</v>
      </c>
      <c r="D62" s="117" t="s">
        <v>128</v>
      </c>
      <c r="E62" s="105">
        <f t="shared" si="16"/>
        <v>-6.8914110429447852</v>
      </c>
      <c r="F62" s="105">
        <f t="shared" si="17"/>
        <v>-9.6948936170212772</v>
      </c>
      <c r="G62" s="105">
        <f t="shared" si="18"/>
        <v>-10.720380434782609</v>
      </c>
      <c r="H62" s="105">
        <f t="shared" si="19"/>
        <v>-8.7331753554502356</v>
      </c>
      <c r="I62" s="105">
        <f t="shared" si="20"/>
        <v>-13.537133550488599</v>
      </c>
      <c r="J62" s="105">
        <f t="shared" si="21"/>
        <v>-8.4484615384615367</v>
      </c>
      <c r="K62" s="105">
        <f t="shared" si="22"/>
        <v>-11.631734317343174</v>
      </c>
      <c r="L62" s="105">
        <f t="shared" si="23"/>
        <v>-11.83421052631579</v>
      </c>
      <c r="S62" s="153">
        <f t="shared" si="24"/>
        <v>-10.349103588633513</v>
      </c>
      <c r="T62" s="102">
        <f t="shared" si="25"/>
        <v>9</v>
      </c>
      <c r="U62" s="153">
        <f t="shared" si="26"/>
        <v>0.69174772728108735</v>
      </c>
      <c r="V62" s="153">
        <f t="shared" si="27"/>
        <v>1.3558006318583664</v>
      </c>
    </row>
    <row r="63" spans="1:23" x14ac:dyDescent="0.25">
      <c r="B63" s="102">
        <v>-30</v>
      </c>
      <c r="C63" s="114">
        <f t="shared" si="14"/>
        <v>-7.8106382978723401</v>
      </c>
      <c r="D63" s="117" t="s">
        <v>128</v>
      </c>
      <c r="E63" s="105">
        <f t="shared" si="16"/>
        <v>-4.712576687116564</v>
      </c>
      <c r="F63" s="105">
        <f t="shared" si="17"/>
        <v>-6.3051063829787228</v>
      </c>
      <c r="G63" s="105">
        <f t="shared" si="18"/>
        <v>-7.1152173913043466</v>
      </c>
      <c r="H63" s="105">
        <f t="shared" si="19"/>
        <v>-5.5218009478672982</v>
      </c>
      <c r="I63" s="105">
        <f t="shared" si="20"/>
        <v>-9.2198697068403916</v>
      </c>
      <c r="J63" s="105">
        <f t="shared" si="21"/>
        <v>-5.0734615384615385</v>
      </c>
      <c r="K63" s="105">
        <f t="shared" si="22"/>
        <v>-7.7210332103321022</v>
      </c>
      <c r="L63" s="105">
        <f t="shared" si="23"/>
        <v>-7.8057017543859653</v>
      </c>
      <c r="S63" s="153">
        <f t="shared" si="24"/>
        <v>-6.8094895463510294</v>
      </c>
      <c r="T63" s="102">
        <f t="shared" si="25"/>
        <v>9</v>
      </c>
      <c r="U63" s="153">
        <f t="shared" si="26"/>
        <v>0.50072770040036507</v>
      </c>
      <c r="V63" s="153">
        <f t="shared" si="27"/>
        <v>0.98140825884627769</v>
      </c>
    </row>
    <row r="64" spans="1:23" x14ac:dyDescent="0.25">
      <c r="B64" s="102">
        <v>-15</v>
      </c>
      <c r="C64" s="114">
        <f t="shared" si="14"/>
        <v>-4.4717553191489356</v>
      </c>
      <c r="D64" s="117" t="s">
        <v>128</v>
      </c>
      <c r="E64" s="105">
        <f t="shared" si="16"/>
        <v>-2.9022392638036805</v>
      </c>
      <c r="F64" s="105">
        <f t="shared" si="17"/>
        <v>-3.4822978723404256</v>
      </c>
      <c r="G64" s="105">
        <f t="shared" si="18"/>
        <v>-3.9195652173913049</v>
      </c>
      <c r="H64" s="105">
        <f t="shared" si="19"/>
        <v>-2.7404739336492892</v>
      </c>
      <c r="I64" s="105">
        <f t="shared" si="20"/>
        <v>-4.3876221498371342</v>
      </c>
      <c r="J64" s="105">
        <f t="shared" si="21"/>
        <v>-2.1618461538461538</v>
      </c>
      <c r="K64" s="105">
        <f t="shared" si="22"/>
        <v>-4.3180811808118085</v>
      </c>
      <c r="L64" s="105">
        <f t="shared" si="23"/>
        <v>-4.4078947368421053</v>
      </c>
      <c r="S64" s="153">
        <f t="shared" si="24"/>
        <v>-3.6435306475189821</v>
      </c>
      <c r="T64" s="102">
        <f t="shared" si="25"/>
        <v>9</v>
      </c>
      <c r="U64" s="153">
        <f t="shared" si="26"/>
        <v>0.28726448150116451</v>
      </c>
      <c r="V64" s="153">
        <f t="shared" si="27"/>
        <v>0.56302803777985488</v>
      </c>
    </row>
    <row r="65" spans="2:22" x14ac:dyDescent="0.25">
      <c r="B65" s="102">
        <v>0</v>
      </c>
      <c r="C65" s="114">
        <f t="shared" si="14"/>
        <v>-1.4063829787234043</v>
      </c>
      <c r="D65" s="117" t="s">
        <v>128</v>
      </c>
      <c r="E65" s="105">
        <f t="shared" si="16"/>
        <v>-1.3198466257668711</v>
      </c>
      <c r="F65" s="105">
        <f t="shared" si="17"/>
        <v>-0.98229787234042543</v>
      </c>
      <c r="G65" s="105">
        <f t="shared" si="18"/>
        <v>-0.9518206521739131</v>
      </c>
      <c r="H65" s="105">
        <f t="shared" si="19"/>
        <v>-0.25117061611374408</v>
      </c>
      <c r="I65" s="105">
        <f t="shared" si="20"/>
        <v>-0.37964169381107493</v>
      </c>
      <c r="J65" s="105">
        <f t="shared" si="21"/>
        <v>0.69084615384615378</v>
      </c>
      <c r="K65" s="105">
        <f t="shared" si="22"/>
        <v>-1.1820664206642066</v>
      </c>
      <c r="L65" s="105">
        <f t="shared" si="23"/>
        <v>-1.3184649122807017</v>
      </c>
      <c r="S65" s="153">
        <f t="shared" si="24"/>
        <v>-0.78898284644757632</v>
      </c>
      <c r="T65" s="102">
        <f t="shared" si="25"/>
        <v>9</v>
      </c>
      <c r="U65" s="153">
        <f t="shared" si="26"/>
        <v>0.22998937549566237</v>
      </c>
      <c r="V65" s="153">
        <f t="shared" si="27"/>
        <v>0.45077089279835697</v>
      </c>
    </row>
    <row r="66" spans="2:22" x14ac:dyDescent="0.25">
      <c r="B66" s="102">
        <v>15</v>
      </c>
      <c r="C66" s="114">
        <f t="shared" si="14"/>
        <v>1.5140425531914892</v>
      </c>
      <c r="D66" s="117" t="s">
        <v>128</v>
      </c>
      <c r="E66" s="105">
        <f t="shared" si="16"/>
        <v>4.1282208588957051E-2</v>
      </c>
      <c r="F66" s="105">
        <f t="shared" si="17"/>
        <v>1.3188936170212764</v>
      </c>
      <c r="G66" s="105">
        <f t="shared" si="18"/>
        <v>1.8691847826086956</v>
      </c>
      <c r="H66" s="105">
        <f t="shared" si="19"/>
        <v>2.2419905213270139</v>
      </c>
      <c r="I66" s="105">
        <f t="shared" si="20"/>
        <v>4.0156351791530946</v>
      </c>
      <c r="J66" s="105">
        <f t="shared" si="21"/>
        <v>3.5131923076923082</v>
      </c>
      <c r="K66" s="105">
        <f t="shared" si="22"/>
        <v>1.8777121771217713</v>
      </c>
      <c r="L66" s="105">
        <f t="shared" si="23"/>
        <v>1.7460087719298245</v>
      </c>
      <c r="S66" s="153">
        <f t="shared" si="24"/>
        <v>2.0153269020704925</v>
      </c>
      <c r="T66" s="102">
        <f t="shared" si="25"/>
        <v>9</v>
      </c>
      <c r="U66" s="153">
        <f t="shared" si="26"/>
        <v>0.39161694242273537</v>
      </c>
      <c r="V66" s="153">
        <f t="shared" si="27"/>
        <v>0.76755510288425721</v>
      </c>
    </row>
    <row r="67" spans="2:22" x14ac:dyDescent="0.25">
      <c r="B67" s="102">
        <v>30</v>
      </c>
      <c r="C67" s="114">
        <f t="shared" si="14"/>
        <v>4.4087234042553192</v>
      </c>
      <c r="D67" s="117" t="s">
        <v>128</v>
      </c>
      <c r="E67" s="105">
        <f t="shared" si="16"/>
        <v>1.3841411042944782</v>
      </c>
      <c r="F67" s="105">
        <f t="shared" si="17"/>
        <v>3.5831914893617021</v>
      </c>
      <c r="G67" s="105">
        <f t="shared" si="18"/>
        <v>4.7138586956521742</v>
      </c>
      <c r="H67" s="105">
        <f t="shared" si="19"/>
        <v>4.9421800947867291</v>
      </c>
      <c r="I67" s="105">
        <f t="shared" si="20"/>
        <v>8.0052117263843652</v>
      </c>
      <c r="J67" s="105">
        <f t="shared" si="21"/>
        <v>6.4834615384615386</v>
      </c>
      <c r="K67" s="105">
        <f t="shared" si="22"/>
        <v>5.0557195571955713</v>
      </c>
      <c r="L67" s="105">
        <f t="shared" si="23"/>
        <v>4.7828947368421053</v>
      </c>
      <c r="S67" s="153">
        <f t="shared" si="24"/>
        <v>4.8177091496926643</v>
      </c>
      <c r="T67" s="102">
        <f t="shared" si="25"/>
        <v>9</v>
      </c>
      <c r="U67" s="153">
        <f t="shared" si="26"/>
        <v>0.60667279465224377</v>
      </c>
      <c r="V67" s="153">
        <f t="shared" si="27"/>
        <v>1.1890568279186615</v>
      </c>
    </row>
    <row r="68" spans="2:22" x14ac:dyDescent="0.25">
      <c r="B68" s="102">
        <v>45</v>
      </c>
      <c r="C68" s="114">
        <f t="shared" si="14"/>
        <v>7.327127659574467</v>
      </c>
      <c r="D68" s="117" t="s">
        <v>128</v>
      </c>
      <c r="E68" s="105">
        <f t="shared" si="16"/>
        <v>2.6734355828220857</v>
      </c>
      <c r="F68" s="105">
        <f t="shared" si="17"/>
        <v>6.0961702127659567</v>
      </c>
      <c r="G68" s="105">
        <f t="shared" si="18"/>
        <v>8.0298913043478262</v>
      </c>
      <c r="H68" s="105">
        <f t="shared" si="19"/>
        <v>8.1023696682464461</v>
      </c>
      <c r="I68" s="105">
        <f t="shared" si="20"/>
        <v>13.076547231270359</v>
      </c>
      <c r="J68" s="105">
        <f t="shared" si="21"/>
        <v>9.9323076923076918</v>
      </c>
      <c r="K68" s="105">
        <f t="shared" si="22"/>
        <v>8.4387453874538743</v>
      </c>
      <c r="L68" s="105">
        <f t="shared" si="23"/>
        <v>8.1956140350877185</v>
      </c>
      <c r="S68" s="153">
        <f t="shared" si="24"/>
        <v>7.9858009748751577</v>
      </c>
      <c r="T68" s="102">
        <f t="shared" si="25"/>
        <v>9</v>
      </c>
      <c r="U68" s="153">
        <f t="shared" si="26"/>
        <v>0.92941946664633113</v>
      </c>
      <c r="V68" s="153">
        <f t="shared" si="27"/>
        <v>1.8216286811572346</v>
      </c>
    </row>
    <row r="69" spans="2:22" ht="15.75" thickBot="1" x14ac:dyDescent="0.3">
      <c r="B69" s="103">
        <v>60</v>
      </c>
      <c r="C69" s="115">
        <f t="shared" si="14"/>
        <v>10.479255319148935</v>
      </c>
      <c r="D69" s="118" t="s">
        <v>128</v>
      </c>
      <c r="E69" s="106">
        <f t="shared" si="16"/>
        <v>3.9604294478527611</v>
      </c>
      <c r="F69" s="106">
        <f t="shared" si="17"/>
        <v>9.0914893617021288</v>
      </c>
      <c r="G69" s="106">
        <f t="shared" si="18"/>
        <v>11.118206521739131</v>
      </c>
      <c r="H69" s="106">
        <f t="shared" si="19"/>
        <v>11.843127962085308</v>
      </c>
      <c r="I69" s="106">
        <f t="shared" si="20"/>
        <v>18.75895765472313</v>
      </c>
      <c r="J69" s="106">
        <f t="shared" si="21"/>
        <v>13.731538461538461</v>
      </c>
      <c r="K69" s="106">
        <f t="shared" si="22"/>
        <v>12.322509225092249</v>
      </c>
      <c r="L69" s="106">
        <f t="shared" si="23"/>
        <v>12.04078947368421</v>
      </c>
      <c r="S69" s="154">
        <f t="shared" si="24"/>
        <v>11.482922603062924</v>
      </c>
      <c r="T69" s="103">
        <f t="shared" si="25"/>
        <v>9</v>
      </c>
      <c r="U69" s="154">
        <f t="shared" si="26"/>
        <v>1.3048523248113153</v>
      </c>
      <c r="V69" s="154">
        <f t="shared" si="27"/>
        <v>2.5574635617735377</v>
      </c>
    </row>
    <row r="70" spans="2:22" ht="15.75" thickBot="1" x14ac:dyDescent="0.3">
      <c r="B70" s="30" t="s">
        <v>127</v>
      </c>
      <c r="C70" s="78" t="s">
        <v>125</v>
      </c>
      <c r="D70" s="28" t="s">
        <v>125</v>
      </c>
      <c r="E70" s="28" t="s">
        <v>125</v>
      </c>
      <c r="F70" s="28" t="s">
        <v>125</v>
      </c>
      <c r="G70" s="28" t="s">
        <v>125</v>
      </c>
      <c r="H70" s="28" t="s">
        <v>125</v>
      </c>
      <c r="I70" s="28" t="s">
        <v>125</v>
      </c>
      <c r="J70" s="28" t="s">
        <v>125</v>
      </c>
      <c r="K70" s="28" t="s">
        <v>125</v>
      </c>
      <c r="L70" s="29" t="s">
        <v>125</v>
      </c>
      <c r="S70" s="36" t="s">
        <v>125</v>
      </c>
      <c r="T70" s="2"/>
      <c r="U70" s="36" t="s">
        <v>125</v>
      </c>
      <c r="V70" s="29" t="s">
        <v>125</v>
      </c>
    </row>
    <row r="71" spans="2:22" x14ac:dyDescent="0.25"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37"/>
    </row>
    <row r="72" spans="2:22" x14ac:dyDescent="0.25">
      <c r="S72" s="157"/>
    </row>
  </sheetData>
  <phoneticPr fontId="1" type="noConversion"/>
  <pageMargins left="0.7" right="0.7" top="0.78740157499999996" bottom="0.78740157499999996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tabSelected="1" topLeftCell="O37" workbookViewId="0">
      <selection activeCell="T67" sqref="T67"/>
    </sheetView>
  </sheetViews>
  <sheetFormatPr baseColWidth="10" defaultColWidth="11.42578125" defaultRowHeight="15" x14ac:dyDescent="0.25"/>
  <cols>
    <col min="1" max="4" width="11.42578125" style="2"/>
    <col min="5" max="5" width="11.7109375" style="1" bestFit="1" customWidth="1"/>
    <col min="6" max="7" width="11.42578125" style="2"/>
    <col min="8" max="8" width="11.42578125" style="3"/>
    <col min="9" max="9" width="13.85546875" style="2" customWidth="1"/>
    <col min="10" max="11" width="13.42578125" style="2" customWidth="1"/>
    <col min="12" max="14" width="14.7109375" style="2" customWidth="1"/>
    <col min="15" max="21" width="15" style="2" customWidth="1"/>
    <col min="22" max="22" width="3.5703125" style="2" customWidth="1"/>
    <col min="23" max="23" width="11.42578125" style="2"/>
    <col min="24" max="24" width="6.42578125" style="2" customWidth="1"/>
    <col min="25" max="25" width="11.42578125" style="2"/>
    <col min="26" max="26" width="12" style="2" bestFit="1" customWidth="1"/>
    <col min="27" max="16384" width="11.42578125" style="2"/>
  </cols>
  <sheetData>
    <row r="1" spans="1:32" ht="15.75" thickBot="1" x14ac:dyDescent="0.3">
      <c r="A1" s="23" t="s">
        <v>0</v>
      </c>
      <c r="C1" s="19" t="s">
        <v>80</v>
      </c>
      <c r="D1" s="19" t="s">
        <v>81</v>
      </c>
      <c r="E1" s="19" t="s">
        <v>82</v>
      </c>
      <c r="F1" s="19" t="s">
        <v>83</v>
      </c>
      <c r="G1" s="19" t="s">
        <v>84</v>
      </c>
      <c r="H1" s="19" t="s">
        <v>85</v>
      </c>
      <c r="I1" s="19" t="s">
        <v>86</v>
      </c>
      <c r="J1" s="19" t="s">
        <v>87</v>
      </c>
      <c r="K1" s="19" t="s">
        <v>88</v>
      </c>
      <c r="L1" s="19" t="s">
        <v>89</v>
      </c>
      <c r="M1" s="19" t="s">
        <v>90</v>
      </c>
      <c r="N1" s="19" t="s">
        <v>91</v>
      </c>
      <c r="O1" s="19" t="s">
        <v>92</v>
      </c>
      <c r="P1" s="19" t="s">
        <v>93</v>
      </c>
    </row>
    <row r="2" spans="1:32" ht="15" customHeight="1" thickBot="1" x14ac:dyDescent="0.4">
      <c r="B2" s="18" t="s">
        <v>123</v>
      </c>
      <c r="C2" s="19">
        <v>27.2</v>
      </c>
      <c r="D2" s="19">
        <v>33.299999999999997</v>
      </c>
      <c r="E2" s="48">
        <v>33.6</v>
      </c>
      <c r="F2" s="19">
        <v>28</v>
      </c>
      <c r="G2" s="19">
        <v>25.8</v>
      </c>
      <c r="H2" s="19">
        <v>27.7</v>
      </c>
      <c r="I2" s="19">
        <v>32.200000000000003</v>
      </c>
      <c r="J2" s="19">
        <v>27.6</v>
      </c>
      <c r="K2" s="19">
        <v>26.4</v>
      </c>
      <c r="L2" s="19">
        <v>25.8</v>
      </c>
      <c r="M2" s="19">
        <v>28.9</v>
      </c>
      <c r="N2" s="19">
        <v>25.3</v>
      </c>
      <c r="O2" s="19">
        <v>26.6</v>
      </c>
      <c r="P2" s="19">
        <v>32.1</v>
      </c>
      <c r="W2" s="23"/>
      <c r="X2" s="43" t="s">
        <v>1</v>
      </c>
      <c r="Y2" s="43" t="s">
        <v>2</v>
      </c>
      <c r="Z2" s="44" t="s">
        <v>3</v>
      </c>
    </row>
    <row r="3" spans="1:32" ht="15.75" thickBot="1" x14ac:dyDescent="0.3">
      <c r="A3" s="18" t="s">
        <v>14</v>
      </c>
      <c r="B3" s="2">
        <v>-150</v>
      </c>
      <c r="C3" s="16">
        <v>-4.7225999999999998E-10</v>
      </c>
      <c r="D3" s="16">
        <v>-1.0348E-9</v>
      </c>
      <c r="E3" s="45">
        <v>-1.4169000000000001E-9</v>
      </c>
      <c r="F3" s="24">
        <v>-1.0145E-9</v>
      </c>
      <c r="G3" s="10">
        <v>-8.4451000000000001E-10</v>
      </c>
      <c r="H3" s="16">
        <v>-9.0209000000000004E-10</v>
      </c>
      <c r="I3" s="16">
        <v>-1.1591000000000001E-9</v>
      </c>
      <c r="J3" s="10">
        <v>-1.1120000000000001E-9</v>
      </c>
      <c r="K3" s="24">
        <v>-1.1423000000000001E-9</v>
      </c>
      <c r="L3" s="16">
        <v>-7.9408000000000001E-10</v>
      </c>
      <c r="M3" s="16">
        <v>-1.3122000000000001E-9</v>
      </c>
      <c r="N3" s="16">
        <v>-6.8066E-10</v>
      </c>
      <c r="O3" s="10">
        <v>-7.9216999999999996E-10</v>
      </c>
      <c r="P3" s="10">
        <v>-9.8284000000000009E-10</v>
      </c>
      <c r="W3" s="16">
        <f>AVERAGE(C3:P3)</f>
        <v>-9.7574357142857149E-10</v>
      </c>
      <c r="X3" s="10">
        <f>COUNT(C3:P3)</f>
        <v>14</v>
      </c>
      <c r="Y3" s="16">
        <f>(STDEV(C3:P3))/SQRT(X3)</f>
        <v>6.7233661429663495E-11</v>
      </c>
      <c r="Z3" s="10">
        <f>CONFIDENCE(0.05,(STDEV(C3:P3)),X3)</f>
        <v>1.3177555495090017E-10</v>
      </c>
      <c r="AC3" s="5"/>
    </row>
    <row r="4" spans="1:32" x14ac:dyDescent="0.25">
      <c r="B4" s="2">
        <f>B3+15</f>
        <v>-135</v>
      </c>
      <c r="C4" s="17">
        <v>-4.5548000000000001E-10</v>
      </c>
      <c r="D4" s="17">
        <v>-9.0535999999999996E-10</v>
      </c>
      <c r="E4" s="46">
        <v>-1.1456000000000001E-9</v>
      </c>
      <c r="F4" s="25">
        <v>-8.1551000000000001E-10</v>
      </c>
      <c r="G4" s="11">
        <v>-6.7949999999999998E-10</v>
      </c>
      <c r="H4" s="17">
        <v>-7.4079999999999996E-10</v>
      </c>
      <c r="I4" s="17">
        <v>-9.8054000000000001E-10</v>
      </c>
      <c r="J4" s="11">
        <v>-8.7951E-10</v>
      </c>
      <c r="K4" s="25">
        <v>-9.2166E-10</v>
      </c>
      <c r="L4" s="17">
        <v>-6.416799999999999E-10</v>
      </c>
      <c r="M4" s="17">
        <v>-1.0544E-9</v>
      </c>
      <c r="N4" s="17">
        <v>-5.4264E-10</v>
      </c>
      <c r="O4" s="11">
        <v>-6.2827999999999992E-10</v>
      </c>
      <c r="P4" s="11">
        <v>-7.6133999999999998E-10</v>
      </c>
      <c r="W4" s="17">
        <f t="shared" ref="W4:W17" si="0">AVERAGE(C4:P4)</f>
        <v>-7.9659285714285732E-10</v>
      </c>
      <c r="X4" s="11">
        <f t="shared" ref="X4:X17" si="1">COUNT(C4:P4)</f>
        <v>14</v>
      </c>
      <c r="Y4" s="17">
        <f t="shared" ref="Y4:Y17" si="2">(STDEV(C4:P4))/SQRT(X4)</f>
        <v>5.2834795534309377E-11</v>
      </c>
      <c r="Z4" s="11">
        <f t="shared" ref="Z4:Z17" si="3">CONFIDENCE(0.05,(STDEV(C4:P4)),X4)</f>
        <v>1.0355429637778404E-10</v>
      </c>
      <c r="AD4" s="4"/>
    </row>
    <row r="5" spans="1:32" ht="15.75" thickBot="1" x14ac:dyDescent="0.3">
      <c r="B5" s="2">
        <f t="shared" ref="B5:B17" si="4">B4+15</f>
        <v>-120</v>
      </c>
      <c r="C5" s="17">
        <v>-3.9725999999999998E-10</v>
      </c>
      <c r="D5" s="17">
        <v>-7.5100999999999997E-10</v>
      </c>
      <c r="E5" s="46">
        <v>-8.8955999999999998E-10</v>
      </c>
      <c r="F5" s="25">
        <v>-6.6146000000000001E-10</v>
      </c>
      <c r="G5" s="11">
        <v>-5.3602999999999996E-10</v>
      </c>
      <c r="H5" s="17">
        <v>-6.4705999999999993E-10</v>
      </c>
      <c r="I5" s="17">
        <v>-8.1041E-10</v>
      </c>
      <c r="J5" s="11">
        <v>-6.9886E-10</v>
      </c>
      <c r="K5" s="25">
        <v>-7.3995000000000001E-10</v>
      </c>
      <c r="L5" s="17">
        <v>-5.0993000000000002E-10</v>
      </c>
      <c r="M5" s="17">
        <v>-8.3033000000000007E-10</v>
      </c>
      <c r="N5" s="17">
        <v>-4.4118000000000002E-10</v>
      </c>
      <c r="O5" s="11">
        <v>-5.0608999999999996E-10</v>
      </c>
      <c r="P5" s="11">
        <v>-5.8902E-10</v>
      </c>
      <c r="W5" s="17">
        <f t="shared" si="0"/>
        <v>-6.4343928571428568E-10</v>
      </c>
      <c r="X5" s="11">
        <f t="shared" si="1"/>
        <v>14</v>
      </c>
      <c r="Y5" s="17">
        <f t="shared" si="2"/>
        <v>4.0625513061365952E-11</v>
      </c>
      <c r="Z5" s="11">
        <f t="shared" si="3"/>
        <v>7.96245424537388E-11</v>
      </c>
      <c r="AC5" s="4"/>
      <c r="AD5" s="4"/>
      <c r="AE5" s="4"/>
      <c r="AF5" s="4"/>
    </row>
    <row r="6" spans="1:32" x14ac:dyDescent="0.25">
      <c r="B6" s="2">
        <f t="shared" si="4"/>
        <v>-105</v>
      </c>
      <c r="C6" s="17">
        <v>-3.3207999999999995E-10</v>
      </c>
      <c r="D6" s="17">
        <v>-6.6328999999999999E-10</v>
      </c>
      <c r="E6" s="46">
        <v>-6.9142999999999996E-10</v>
      </c>
      <c r="F6" s="25">
        <v>-5.1969000000000009E-10</v>
      </c>
      <c r="G6" s="11">
        <v>-4.2372999999999999E-10</v>
      </c>
      <c r="H6" s="17">
        <v>-4.7718E-10</v>
      </c>
      <c r="I6" s="17">
        <v>-6.7546000000000006E-10</v>
      </c>
      <c r="J6" s="11">
        <v>-5.4942999999999993E-10</v>
      </c>
      <c r="K6" s="25">
        <v>-5.9215999999999995E-10</v>
      </c>
      <c r="L6" s="17">
        <v>-4.0055000000000003E-10</v>
      </c>
      <c r="M6" s="17">
        <v>-6.8871999999999998E-10</v>
      </c>
      <c r="N6" s="17">
        <v>-3.5060999999999999E-10</v>
      </c>
      <c r="O6" s="11">
        <v>-4.0761999999999998E-10</v>
      </c>
      <c r="P6" s="11">
        <v>-4.5780000000000001E-10</v>
      </c>
      <c r="Q6" s="67" t="s">
        <v>140</v>
      </c>
      <c r="R6" s="53"/>
      <c r="S6" s="53"/>
      <c r="T6" s="54"/>
      <c r="U6" s="55"/>
      <c r="W6" s="17">
        <f t="shared" si="0"/>
        <v>-5.164107142857143E-10</v>
      </c>
      <c r="X6" s="11">
        <f t="shared" si="1"/>
        <v>14</v>
      </c>
      <c r="Y6" s="17">
        <f t="shared" si="2"/>
        <v>3.4316098062345165E-11</v>
      </c>
      <c r="Z6" s="11">
        <f t="shared" si="3"/>
        <v>6.7258316292141238E-11</v>
      </c>
      <c r="AC6" s="4"/>
      <c r="AD6" s="4"/>
      <c r="AE6" s="4"/>
      <c r="AF6" s="4"/>
    </row>
    <row r="7" spans="1:32" ht="15.75" thickBot="1" x14ac:dyDescent="0.3">
      <c r="B7" s="2">
        <f t="shared" si="4"/>
        <v>-90</v>
      </c>
      <c r="C7" s="17">
        <v>-2.9074000000000002E-10</v>
      </c>
      <c r="D7" s="17">
        <v>-5.7472000000000006E-10</v>
      </c>
      <c r="E7" s="46">
        <v>-5.4917999999999996E-10</v>
      </c>
      <c r="F7" s="25">
        <v>-4.0169999999999997E-10</v>
      </c>
      <c r="G7" s="11">
        <v>-3.2761000000000002E-10</v>
      </c>
      <c r="H7" s="17">
        <v>-3.7266000000000003E-10</v>
      </c>
      <c r="I7" s="17">
        <v>-5.4314999999999993E-10</v>
      </c>
      <c r="J7" s="11">
        <v>-4.3114999999999995E-10</v>
      </c>
      <c r="K7" s="25">
        <v>-4.6274999999999998E-10</v>
      </c>
      <c r="L7" s="17">
        <v>-3.1356999999999998E-10</v>
      </c>
      <c r="M7" s="17">
        <v>-5.4274000000000003E-10</v>
      </c>
      <c r="N7" s="17">
        <v>-2.8079000000000002E-10</v>
      </c>
      <c r="O7" s="11">
        <v>-3.6247000000000004E-10</v>
      </c>
      <c r="P7" s="11">
        <v>-3.5088999999999996E-10</v>
      </c>
      <c r="Q7" s="68" t="s">
        <v>154</v>
      </c>
      <c r="R7" s="34"/>
      <c r="S7" s="34"/>
      <c r="T7" s="57"/>
      <c r="U7" s="58"/>
      <c r="W7" s="17">
        <f t="shared" si="0"/>
        <v>-4.1458000000000003E-10</v>
      </c>
      <c r="X7" s="11">
        <f t="shared" si="1"/>
        <v>14</v>
      </c>
      <c r="Y7" s="17">
        <f t="shared" si="2"/>
        <v>2.7636781073993911E-11</v>
      </c>
      <c r="Z7" s="11">
        <f t="shared" si="3"/>
        <v>5.4167095553646248E-11</v>
      </c>
      <c r="AC7" s="4"/>
      <c r="AD7" s="4"/>
      <c r="AE7" s="4"/>
      <c r="AF7" s="4"/>
    </row>
    <row r="8" spans="1:32" x14ac:dyDescent="0.25">
      <c r="B8" s="2">
        <f t="shared" si="4"/>
        <v>-75</v>
      </c>
      <c r="C8" s="17">
        <v>-2.4246999999999999E-10</v>
      </c>
      <c r="D8" s="17">
        <v>-4.6119999999999997E-10</v>
      </c>
      <c r="E8" s="46">
        <v>-4.0197999999999999E-10</v>
      </c>
      <c r="F8" s="25">
        <v>-3.0769E-10</v>
      </c>
      <c r="G8" s="11">
        <v>-2.4928999999999997E-10</v>
      </c>
      <c r="H8" s="17">
        <v>-2.9362000000000002E-10</v>
      </c>
      <c r="I8" s="17">
        <v>-4.3938999999999997E-10</v>
      </c>
      <c r="J8" s="11">
        <v>-3.3082E-10</v>
      </c>
      <c r="K8" s="25">
        <v>-3.6151999999999996E-10</v>
      </c>
      <c r="L8" s="17">
        <v>-2.4085E-10</v>
      </c>
      <c r="M8" s="17">
        <v>-4.2907E-10</v>
      </c>
      <c r="N8" s="17">
        <v>-2.1839999999999999E-10</v>
      </c>
      <c r="O8" s="11">
        <v>-2.7816E-10</v>
      </c>
      <c r="P8" s="11">
        <v>-2.6807999999999997E-10</v>
      </c>
      <c r="W8" s="17">
        <f t="shared" si="0"/>
        <v>-3.2303857142857136E-10</v>
      </c>
      <c r="X8" s="11">
        <f t="shared" si="1"/>
        <v>14</v>
      </c>
      <c r="Y8" s="17">
        <f t="shared" si="2"/>
        <v>2.1915411729456181E-11</v>
      </c>
      <c r="Z8" s="11">
        <f t="shared" si="3"/>
        <v>4.2953417696100764E-11</v>
      </c>
      <c r="AC8" s="4"/>
      <c r="AD8" s="4"/>
      <c r="AE8" s="4"/>
      <c r="AF8" s="4"/>
    </row>
    <row r="9" spans="1:32" x14ac:dyDescent="0.25">
      <c r="B9" s="2">
        <f t="shared" si="4"/>
        <v>-60</v>
      </c>
      <c r="C9" s="17">
        <v>-2.0828E-10</v>
      </c>
      <c r="D9" s="17">
        <v>-3.6275000000000001E-10</v>
      </c>
      <c r="E9" s="46">
        <v>-2.9711000000000002E-10</v>
      </c>
      <c r="F9" s="25">
        <v>-2.2853999999999999E-10</v>
      </c>
      <c r="G9" s="11">
        <v>-1.8271000000000001E-10</v>
      </c>
      <c r="H9" s="17">
        <v>-2.4487E-10</v>
      </c>
      <c r="I9" s="17">
        <v>-3.3264999999999998E-10</v>
      </c>
      <c r="J9" s="11">
        <v>-2.4874000000000001E-10</v>
      </c>
      <c r="K9" s="25">
        <v>-2.6844999999999999E-10</v>
      </c>
      <c r="L9" s="17">
        <v>-1.8205999999999999E-10</v>
      </c>
      <c r="M9" s="17">
        <v>-3.4975999999999999E-10</v>
      </c>
      <c r="N9" s="17">
        <v>-1.6868999999999999E-10</v>
      </c>
      <c r="O9" s="11">
        <v>-2.2355000000000002E-10</v>
      </c>
      <c r="P9" s="11">
        <v>-2.0286000000000001E-10</v>
      </c>
      <c r="W9" s="17">
        <f t="shared" si="0"/>
        <v>-2.5007285714285713E-10</v>
      </c>
      <c r="X9" s="11">
        <f t="shared" si="1"/>
        <v>14</v>
      </c>
      <c r="Y9" s="17">
        <f t="shared" si="2"/>
        <v>1.7058593800456697E-11</v>
      </c>
      <c r="Z9" s="11">
        <f t="shared" si="3"/>
        <v>3.3434229475793364E-11</v>
      </c>
      <c r="AC9" s="4"/>
      <c r="AD9" s="4"/>
      <c r="AE9" s="4"/>
      <c r="AF9" s="4"/>
    </row>
    <row r="10" spans="1:32" x14ac:dyDescent="0.25">
      <c r="B10" s="2">
        <f t="shared" si="4"/>
        <v>-45</v>
      </c>
      <c r="C10" s="17">
        <v>-1.4853999999999999E-10</v>
      </c>
      <c r="D10" s="17">
        <v>-2.7331999999999999E-10</v>
      </c>
      <c r="E10" s="46">
        <v>-2.1291999999999997E-10</v>
      </c>
      <c r="F10" s="25">
        <v>-1.5969999999999998E-10</v>
      </c>
      <c r="G10" s="11">
        <v>-1.2965999999999999E-10</v>
      </c>
      <c r="H10" s="17">
        <v>-1.6746000000000001E-10</v>
      </c>
      <c r="I10" s="17">
        <v>-2.4775999999999998E-10</v>
      </c>
      <c r="J10" s="11">
        <v>-1.7978E-10</v>
      </c>
      <c r="K10" s="25">
        <v>-1.9616999999999998E-10</v>
      </c>
      <c r="L10" s="17">
        <v>-1.3040000000000001E-10</v>
      </c>
      <c r="M10" s="17">
        <v>-2.6650000000000001E-10</v>
      </c>
      <c r="N10" s="17">
        <v>-1.2198999999999998E-10</v>
      </c>
      <c r="O10" s="11">
        <v>-1.5661000000000002E-10</v>
      </c>
      <c r="P10" s="11">
        <v>-1.4653999999999999E-10</v>
      </c>
      <c r="W10" s="17">
        <f t="shared" si="0"/>
        <v>-1.8123928571428569E-10</v>
      </c>
      <c r="X10" s="11">
        <f t="shared" si="1"/>
        <v>14</v>
      </c>
      <c r="Y10" s="17">
        <f t="shared" si="2"/>
        <v>1.360575280171637E-11</v>
      </c>
      <c r="Z10" s="11">
        <f t="shared" si="3"/>
        <v>2.6666785473919014E-11</v>
      </c>
      <c r="AC10" s="4"/>
      <c r="AD10" s="4"/>
      <c r="AE10" s="4"/>
      <c r="AF10" s="4"/>
    </row>
    <row r="11" spans="1:32" x14ac:dyDescent="0.25">
      <c r="B11" s="2">
        <f t="shared" si="4"/>
        <v>-30</v>
      </c>
      <c r="C11" s="17">
        <v>-1.0843999999999999E-10</v>
      </c>
      <c r="D11" s="17">
        <v>-1.779E-10</v>
      </c>
      <c r="E11" s="46">
        <v>-1.3855E-10</v>
      </c>
      <c r="F11" s="25">
        <v>-1.0274999999999999E-10</v>
      </c>
      <c r="G11" s="11">
        <v>-8.4102999999999999E-11</v>
      </c>
      <c r="H11" s="17">
        <v>-1.4768E-10</v>
      </c>
      <c r="I11" s="17">
        <v>-1.5789999999999999E-10</v>
      </c>
      <c r="J11" s="11">
        <v>-1.2279E-10</v>
      </c>
      <c r="K11" s="25">
        <v>-1.2537E-10</v>
      </c>
      <c r="L11" s="17">
        <v>-8.9384999999999997E-11</v>
      </c>
      <c r="M11" s="17">
        <v>-1.9093000000000001E-10</v>
      </c>
      <c r="N11" s="17">
        <v>-8.2895999999999997E-11</v>
      </c>
      <c r="O11" s="11">
        <v>-1.0691E-10</v>
      </c>
      <c r="P11" s="11">
        <v>-9.797799999999999E-11</v>
      </c>
      <c r="W11" s="17">
        <f t="shared" si="0"/>
        <v>-1.2382728571428571E-10</v>
      </c>
      <c r="X11" s="11">
        <f t="shared" si="1"/>
        <v>14</v>
      </c>
      <c r="Y11" s="17">
        <f t="shared" si="2"/>
        <v>9.214122435558192E-12</v>
      </c>
      <c r="Z11" s="11">
        <f t="shared" si="3"/>
        <v>1.8059348122836536E-11</v>
      </c>
      <c r="AC11" s="4"/>
      <c r="AD11" s="4"/>
      <c r="AE11" s="4"/>
      <c r="AF11" s="4"/>
    </row>
    <row r="12" spans="1:32" x14ac:dyDescent="0.25">
      <c r="B12" s="2">
        <f t="shared" si="4"/>
        <v>-15</v>
      </c>
      <c r="C12" s="17">
        <v>-5.3780999999999996E-11</v>
      </c>
      <c r="D12" s="17">
        <v>-8.7188000000000007E-11</v>
      </c>
      <c r="E12" s="46">
        <v>-7.2846999999999986E-11</v>
      </c>
      <c r="F12" s="25">
        <v>-5.2616E-11</v>
      </c>
      <c r="G12" s="11">
        <v>-4.5835000000000003E-11</v>
      </c>
      <c r="H12" s="17">
        <v>-7.4302999999999991E-11</v>
      </c>
      <c r="I12" s="17">
        <v>-6.7162000000000008E-11</v>
      </c>
      <c r="J12" s="11">
        <v>-7.4351999999999998E-11</v>
      </c>
      <c r="K12" s="25">
        <v>-6.9185000000000005E-11</v>
      </c>
      <c r="L12" s="17">
        <v>-4.6967000000000001E-11</v>
      </c>
      <c r="M12" s="17">
        <v>-1.1633E-10</v>
      </c>
      <c r="N12" s="17">
        <v>-4.1575000000000002E-11</v>
      </c>
      <c r="O12" s="11">
        <v>-6.0630999999999997E-11</v>
      </c>
      <c r="P12" s="11">
        <v>-5.3579000000000002E-11</v>
      </c>
      <c r="W12" s="17">
        <f t="shared" si="0"/>
        <v>-6.5453642857142865E-11</v>
      </c>
      <c r="X12" s="11">
        <f t="shared" si="1"/>
        <v>14</v>
      </c>
      <c r="Y12" s="17">
        <f t="shared" si="2"/>
        <v>5.2685770266546141E-12</v>
      </c>
      <c r="Z12" s="11">
        <f t="shared" si="3"/>
        <v>1.0326221222018166E-11</v>
      </c>
      <c r="AC12" s="4"/>
      <c r="AD12" s="4"/>
      <c r="AE12" s="4"/>
      <c r="AF12" s="4"/>
    </row>
    <row r="13" spans="1:32" x14ac:dyDescent="0.25">
      <c r="B13" s="2">
        <f t="shared" si="4"/>
        <v>0</v>
      </c>
      <c r="C13" s="17">
        <v>1.9447E-12</v>
      </c>
      <c r="D13" s="17">
        <v>-5.9929999999999998E-13</v>
      </c>
      <c r="E13" s="46">
        <v>-7.2506000000000006E-12</v>
      </c>
      <c r="F13" s="25">
        <v>-3.7881999999999995E-12</v>
      </c>
      <c r="G13" s="11">
        <v>-1.2279999999999999E-11</v>
      </c>
      <c r="H13" s="17">
        <v>-8.8432999999999989E-12</v>
      </c>
      <c r="I13" s="17">
        <v>3.1821999999999997E-11</v>
      </c>
      <c r="J13" s="11">
        <v>-3.3334000000000005E-11</v>
      </c>
      <c r="K13" s="25">
        <v>-1.7487999999999998E-11</v>
      </c>
      <c r="L13" s="17">
        <v>-9.9928E-12</v>
      </c>
      <c r="M13" s="17">
        <v>-4.7606000000000002E-11</v>
      </c>
      <c r="N13" s="17">
        <v>3.9871999999999998E-12</v>
      </c>
      <c r="O13" s="11">
        <v>-1.2166E-11</v>
      </c>
      <c r="P13" s="11">
        <v>-1.1361999999999999E-11</v>
      </c>
      <c r="W13" s="17">
        <f t="shared" si="0"/>
        <v>-9.0683071428571429E-12</v>
      </c>
      <c r="X13" s="11">
        <f t="shared" si="1"/>
        <v>14</v>
      </c>
      <c r="Y13" s="17">
        <f t="shared" si="2"/>
        <v>4.8253015316754547E-12</v>
      </c>
      <c r="Z13" s="11">
        <f t="shared" si="3"/>
        <v>9.4574172166298482E-12</v>
      </c>
      <c r="AC13" s="4"/>
      <c r="AD13" s="4"/>
      <c r="AE13" s="4"/>
      <c r="AF13" s="4"/>
    </row>
    <row r="14" spans="1:32" x14ac:dyDescent="0.25">
      <c r="B14" s="2">
        <f t="shared" si="4"/>
        <v>15</v>
      </c>
      <c r="C14" s="17">
        <v>6.2453000000000001E-11</v>
      </c>
      <c r="D14" s="17">
        <v>8.3041999999999996E-11</v>
      </c>
      <c r="E14" s="46">
        <v>5.7634999999999997E-11</v>
      </c>
      <c r="F14" s="25">
        <v>4.2539999999999996E-11</v>
      </c>
      <c r="G14" s="11">
        <v>1.7809000000000002E-11</v>
      </c>
      <c r="H14" s="17">
        <v>6.259E-11</v>
      </c>
      <c r="I14" s="17">
        <v>1.4271000000000002E-10</v>
      </c>
      <c r="J14" s="11">
        <v>1.4905E-12</v>
      </c>
      <c r="K14" s="25">
        <v>3.0028000000000001E-11</v>
      </c>
      <c r="L14" s="17">
        <v>2.7479E-11</v>
      </c>
      <c r="M14" s="17">
        <v>2.5096000000000001E-11</v>
      </c>
      <c r="N14" s="17">
        <v>4.3857999999999993E-11</v>
      </c>
      <c r="O14" s="11">
        <v>3.6127000000000002E-11</v>
      </c>
      <c r="P14" s="11">
        <v>3.1745000000000003E-11</v>
      </c>
      <c r="W14" s="17">
        <f t="shared" si="0"/>
        <v>4.7471607142857144E-11</v>
      </c>
      <c r="X14" s="11">
        <f t="shared" si="1"/>
        <v>14</v>
      </c>
      <c r="Y14" s="17">
        <f t="shared" si="2"/>
        <v>9.2296988515660943E-12</v>
      </c>
      <c r="Z14" s="11">
        <f t="shared" si="3"/>
        <v>1.8089877337220238E-11</v>
      </c>
      <c r="AC14" s="4"/>
      <c r="AD14" s="4"/>
      <c r="AE14" s="4"/>
      <c r="AF14" s="4"/>
    </row>
    <row r="15" spans="1:32" x14ac:dyDescent="0.25">
      <c r="B15" s="2">
        <f t="shared" si="4"/>
        <v>30</v>
      </c>
      <c r="C15" s="17">
        <v>1.3456E-10</v>
      </c>
      <c r="D15" s="17">
        <v>1.7294E-10</v>
      </c>
      <c r="E15" s="46">
        <v>1.329E-10</v>
      </c>
      <c r="F15" s="25">
        <v>9.0802999999999999E-11</v>
      </c>
      <c r="G15" s="11">
        <v>4.5631999999999999E-11</v>
      </c>
      <c r="H15" s="17">
        <v>1.3088999999999997E-10</v>
      </c>
      <c r="I15" s="17">
        <v>2.7089999999999996E-10</v>
      </c>
      <c r="J15" s="11">
        <v>3.3834999999999999E-11</v>
      </c>
      <c r="K15" s="25">
        <v>7.7603999999999991E-11</v>
      </c>
      <c r="L15" s="17">
        <v>6.7381E-11</v>
      </c>
      <c r="M15" s="17">
        <v>1.0627E-10</v>
      </c>
      <c r="N15" s="17">
        <v>9.0083000000000001E-11</v>
      </c>
      <c r="O15" s="11">
        <v>8.5726000000000002E-11</v>
      </c>
      <c r="P15" s="11">
        <v>7.3605000000000001E-11</v>
      </c>
      <c r="W15" s="17">
        <f t="shared" si="0"/>
        <v>1.0808064285714288E-10</v>
      </c>
      <c r="X15" s="11">
        <f t="shared" si="1"/>
        <v>14</v>
      </c>
      <c r="Y15" s="17">
        <f t="shared" si="2"/>
        <v>1.6046951814072207E-11</v>
      </c>
      <c r="Z15" s="11">
        <f t="shared" si="3"/>
        <v>3.1451447617231207E-11</v>
      </c>
      <c r="AC15" s="4"/>
      <c r="AD15" s="4"/>
      <c r="AE15" s="4"/>
      <c r="AF15" s="4"/>
    </row>
    <row r="16" spans="1:32" x14ac:dyDescent="0.25">
      <c r="B16" s="2">
        <f t="shared" si="4"/>
        <v>45</v>
      </c>
      <c r="C16" s="17">
        <v>2.0755E-10</v>
      </c>
      <c r="D16" s="17">
        <v>2.6307999999999998E-10</v>
      </c>
      <c r="E16" s="46">
        <v>2.3266E-10</v>
      </c>
      <c r="F16" s="25">
        <v>1.415E-10</v>
      </c>
      <c r="G16" s="11">
        <v>7.4705999999999998E-11</v>
      </c>
      <c r="H16" s="17">
        <v>2.1811999999999999E-10</v>
      </c>
      <c r="I16" s="17">
        <v>4.2349999999999999E-10</v>
      </c>
      <c r="J16" s="11">
        <v>6.6087000000000001E-11</v>
      </c>
      <c r="K16" s="25">
        <v>1.2584E-10</v>
      </c>
      <c r="L16" s="17">
        <v>1.0673E-10</v>
      </c>
      <c r="M16" s="17">
        <v>1.9987999999999999E-10</v>
      </c>
      <c r="N16" s="17">
        <v>1.3968999999999998E-10</v>
      </c>
      <c r="O16" s="11">
        <v>1.3221999999999998E-10</v>
      </c>
      <c r="P16" s="11">
        <v>1.2450000000000001E-10</v>
      </c>
      <c r="W16" s="17">
        <f t="shared" si="0"/>
        <v>1.7543307142857146E-10</v>
      </c>
      <c r="X16" s="11">
        <f t="shared" si="1"/>
        <v>14</v>
      </c>
      <c r="Y16" s="17">
        <f t="shared" si="2"/>
        <v>2.4820021228985679E-11</v>
      </c>
      <c r="Z16" s="11">
        <f t="shared" si="3"/>
        <v>4.8646347704331489E-11</v>
      </c>
      <c r="AC16" s="4"/>
      <c r="AD16" s="4"/>
      <c r="AE16" s="4"/>
      <c r="AF16" s="4"/>
    </row>
    <row r="17" spans="1:32" ht="15.75" thickBot="1" x14ac:dyDescent="0.3">
      <c r="B17" s="2">
        <f t="shared" si="4"/>
        <v>60</v>
      </c>
      <c r="C17" s="22">
        <v>2.99E-10</v>
      </c>
      <c r="D17" s="22">
        <v>3.5193999999999998E-10</v>
      </c>
      <c r="E17" s="47">
        <v>4.8246000000000001E-10</v>
      </c>
      <c r="F17" s="26">
        <v>2.0012E-10</v>
      </c>
      <c r="G17" s="12">
        <v>1.0742E-10</v>
      </c>
      <c r="H17" s="22">
        <v>3.5524000000000001E-10</v>
      </c>
      <c r="I17" s="22">
        <v>5.8960000000000001E-10</v>
      </c>
      <c r="J17" s="12">
        <v>9.772E-11</v>
      </c>
      <c r="K17" s="26">
        <v>1.8047E-10</v>
      </c>
      <c r="L17" s="22">
        <v>1.5536000000000002E-10</v>
      </c>
      <c r="M17" s="22">
        <v>3.0266000000000002E-10</v>
      </c>
      <c r="N17" s="22">
        <v>1.8130000000000001E-10</v>
      </c>
      <c r="O17" s="12">
        <v>1.8625E-10</v>
      </c>
      <c r="P17" s="12">
        <v>1.7662000000000001E-10</v>
      </c>
      <c r="W17" s="22">
        <f t="shared" si="0"/>
        <v>2.6186857142857146E-10</v>
      </c>
      <c r="X17" s="12">
        <f t="shared" si="1"/>
        <v>14</v>
      </c>
      <c r="Y17" s="22">
        <f t="shared" si="2"/>
        <v>3.8373584605134427E-11</v>
      </c>
      <c r="Z17" s="12">
        <f t="shared" si="3"/>
        <v>7.5210843783764132E-11</v>
      </c>
      <c r="AC17" s="4"/>
      <c r="AD17" s="4"/>
      <c r="AE17" s="4"/>
      <c r="AF17" s="4"/>
    </row>
    <row r="18" spans="1:32" ht="18.75" thickBot="1" x14ac:dyDescent="0.4">
      <c r="B18" s="19" t="s">
        <v>124</v>
      </c>
      <c r="C18" s="18" t="s">
        <v>132</v>
      </c>
      <c r="D18" s="20" t="s">
        <v>132</v>
      </c>
      <c r="E18" s="20" t="s">
        <v>132</v>
      </c>
      <c r="F18" s="20" t="s">
        <v>132</v>
      </c>
      <c r="G18" s="20" t="s">
        <v>132</v>
      </c>
      <c r="H18" s="20" t="s">
        <v>132</v>
      </c>
      <c r="I18" s="20" t="s">
        <v>132</v>
      </c>
      <c r="J18" s="20" t="s">
        <v>132</v>
      </c>
      <c r="K18" s="20" t="s">
        <v>132</v>
      </c>
      <c r="L18" s="20" t="s">
        <v>132</v>
      </c>
      <c r="M18" s="20" t="s">
        <v>132</v>
      </c>
      <c r="N18" s="20" t="s">
        <v>132</v>
      </c>
      <c r="O18" s="20" t="s">
        <v>132</v>
      </c>
      <c r="P18" s="21" t="s">
        <v>132</v>
      </c>
      <c r="Q18" s="42"/>
      <c r="AC18" s="4"/>
      <c r="AD18" s="4"/>
      <c r="AE18" s="4"/>
      <c r="AF18" s="4"/>
    </row>
    <row r="19" spans="1:32" ht="15.75" thickBot="1" x14ac:dyDescent="0.3">
      <c r="A19" s="23" t="s">
        <v>126</v>
      </c>
      <c r="W19" s="23"/>
      <c r="X19" s="43" t="s">
        <v>1</v>
      </c>
      <c r="Y19" s="43" t="s">
        <v>2</v>
      </c>
      <c r="Z19" s="44" t="s">
        <v>3</v>
      </c>
      <c r="AC19" s="4"/>
      <c r="AD19" s="4"/>
      <c r="AE19" s="4"/>
      <c r="AF19" s="4"/>
    </row>
    <row r="20" spans="1:32" ht="15.75" thickBot="1" x14ac:dyDescent="0.3">
      <c r="A20" s="18" t="s">
        <v>14</v>
      </c>
      <c r="B20" s="10">
        <v>-150</v>
      </c>
      <c r="C20" s="16">
        <v>-7.2864999999999996E-10</v>
      </c>
      <c r="D20" s="116" t="s">
        <v>128</v>
      </c>
      <c r="E20" s="24">
        <v>-1.761E-9</v>
      </c>
      <c r="F20" s="24">
        <v>-1.3789000000000001E-9</v>
      </c>
      <c r="G20" s="16">
        <v>-1.9307000000000004E-9</v>
      </c>
      <c r="H20" s="16">
        <v>-1.1689000000000002E-9</v>
      </c>
      <c r="I20" s="16">
        <v>-1.6718E-9</v>
      </c>
      <c r="J20" s="16">
        <v>-2.2663999999999999E-9</v>
      </c>
      <c r="K20" s="16">
        <v>-2.2830000000000001E-9</v>
      </c>
      <c r="L20" s="10">
        <v>-1.5505000000000002E-9</v>
      </c>
      <c r="M20" s="16">
        <v>-2.6911000000000004E-9</v>
      </c>
      <c r="N20" s="16">
        <v>-1.7874000000000003E-9</v>
      </c>
      <c r="O20" s="16">
        <v>-8.8960999999999999E-10</v>
      </c>
      <c r="P20" s="45">
        <v>-2.8253000000000002E-9</v>
      </c>
      <c r="Q20"/>
      <c r="R20"/>
      <c r="S20"/>
      <c r="T20"/>
      <c r="U20"/>
      <c r="W20" s="16">
        <f>AVERAGE(C20:P20)</f>
        <v>-1.7640969230769231E-9</v>
      </c>
      <c r="X20" s="10">
        <f>COUNT(C20:P20)</f>
        <v>13</v>
      </c>
      <c r="Y20" s="16">
        <f>(STDEV(C20:P20))/SQRT(X20)</f>
        <v>1.7775344478029767E-10</v>
      </c>
      <c r="Z20" s="10">
        <f>CONFIDENCE(0.05,(STDEV(C20:P20)),X20)</f>
        <v>3.4839034989731264E-10</v>
      </c>
      <c r="AC20" s="4"/>
      <c r="AD20" s="4"/>
      <c r="AE20" s="4"/>
      <c r="AF20" s="4"/>
    </row>
    <row r="21" spans="1:32" x14ac:dyDescent="0.25">
      <c r="B21" s="11">
        <f>B20+15</f>
        <v>-135</v>
      </c>
      <c r="C21" s="17">
        <v>-6.2113E-10</v>
      </c>
      <c r="D21" s="117" t="s">
        <v>128</v>
      </c>
      <c r="E21" s="46">
        <v>-1.4177E-9</v>
      </c>
      <c r="F21" s="25">
        <v>-1.0800000000000002E-9</v>
      </c>
      <c r="G21" s="17">
        <v>-1.5616000000000003E-9</v>
      </c>
      <c r="H21" s="17">
        <v>-9.3916999999999997E-10</v>
      </c>
      <c r="I21" s="17">
        <v>-1.3685000000000002E-9</v>
      </c>
      <c r="J21" s="17">
        <v>-1.8161000000000002E-9</v>
      </c>
      <c r="K21" s="17">
        <v>-1.8841000000000001E-9</v>
      </c>
      <c r="L21" s="11">
        <v>-1.2367999999999999E-9</v>
      </c>
      <c r="M21" s="11">
        <v>-2.1974999999999999E-9</v>
      </c>
      <c r="N21" s="11">
        <v>-1.4327000000000002E-9</v>
      </c>
      <c r="O21" s="11">
        <v>-7.3096000000000003E-10</v>
      </c>
      <c r="P21" s="46">
        <v>-2.2828E-9</v>
      </c>
      <c r="Q21"/>
      <c r="R21"/>
      <c r="S21"/>
      <c r="T21"/>
      <c r="U21"/>
      <c r="W21" s="17">
        <f t="shared" ref="W21:W34" si="5">AVERAGE(C21:P21)</f>
        <v>-1.4283892307692306E-9</v>
      </c>
      <c r="X21" s="11">
        <f t="shared" ref="X21:X34" si="6">COUNT(C21:P21)</f>
        <v>13</v>
      </c>
      <c r="Y21" s="17">
        <f t="shared" ref="Y21:Y34" si="7">(STDEV(C21:P21))/SQRT(X21)</f>
        <v>1.4403742609021545E-10</v>
      </c>
      <c r="Z21" s="11">
        <f t="shared" ref="Z21:Z34" si="8">CONFIDENCE(0.05,(STDEV(C21:P21)),X21)</f>
        <v>2.8230816756267215E-10</v>
      </c>
      <c r="AC21" s="4"/>
    </row>
    <row r="22" spans="1:32" x14ac:dyDescent="0.25">
      <c r="B22" s="11">
        <f t="shared" ref="B22:B34" si="9">B21+15</f>
        <v>-120</v>
      </c>
      <c r="C22" s="17">
        <v>-5.4176999999999998E-10</v>
      </c>
      <c r="D22" s="117" t="s">
        <v>128</v>
      </c>
      <c r="E22" s="46">
        <v>-1.0834E-9</v>
      </c>
      <c r="F22" s="25">
        <v>-8.4896000000000003E-10</v>
      </c>
      <c r="G22" s="17">
        <v>-1.2496000000000001E-9</v>
      </c>
      <c r="H22" s="17">
        <v>-8.9959999999999997E-10</v>
      </c>
      <c r="I22" s="17">
        <v>-1.1108000000000001E-9</v>
      </c>
      <c r="J22" s="17">
        <v>-1.4692000000000001E-9</v>
      </c>
      <c r="K22" s="17">
        <v>-1.5068E-9</v>
      </c>
      <c r="L22" s="11">
        <v>-9.7696999999999999E-10</v>
      </c>
      <c r="M22" s="11">
        <v>-1.7341E-9</v>
      </c>
      <c r="N22" s="11">
        <v>-1.1187000000000001E-9</v>
      </c>
      <c r="O22" s="11">
        <v>-5.7301999999999995E-10</v>
      </c>
      <c r="P22" s="46">
        <v>-1.8191000000000001E-9</v>
      </c>
      <c r="Q22"/>
      <c r="R22"/>
      <c r="S22"/>
      <c r="T22"/>
      <c r="U22"/>
      <c r="W22" s="17">
        <f t="shared" si="5"/>
        <v>-1.1486169230769229E-9</v>
      </c>
      <c r="X22" s="11">
        <f t="shared" si="6"/>
        <v>13</v>
      </c>
      <c r="Y22" s="17">
        <f t="shared" si="7"/>
        <v>1.1096961810116651E-10</v>
      </c>
      <c r="Z22" s="11">
        <f t="shared" si="8"/>
        <v>2.1749645485645035E-10</v>
      </c>
    </row>
    <row r="23" spans="1:32" x14ac:dyDescent="0.25">
      <c r="B23" s="11">
        <f t="shared" si="9"/>
        <v>-105</v>
      </c>
      <c r="C23" s="17">
        <v>-4.4998000000000003E-10</v>
      </c>
      <c r="D23" s="117" t="s">
        <v>128</v>
      </c>
      <c r="E23" s="46">
        <v>-8.5288999999999994E-10</v>
      </c>
      <c r="F23" s="25">
        <v>-6.6149999999999994E-10</v>
      </c>
      <c r="G23" s="17">
        <v>-9.7433000000000009E-10</v>
      </c>
      <c r="H23" s="17">
        <v>-6.7661E-10</v>
      </c>
      <c r="I23" s="17">
        <v>-8.7510999999999999E-10</v>
      </c>
      <c r="J23" s="17">
        <v>-1.1668000000000001E-9</v>
      </c>
      <c r="K23" s="17">
        <v>-1.1907000000000002E-9</v>
      </c>
      <c r="L23" s="11">
        <v>-7.6590999999999999E-10</v>
      </c>
      <c r="M23" s="11">
        <v>-1.3433999999999999E-9</v>
      </c>
      <c r="N23" s="11">
        <v>-8.702899999999999E-10</v>
      </c>
      <c r="O23" s="11">
        <v>-4.5057999999999996E-10</v>
      </c>
      <c r="P23" s="46">
        <v>-1.3901E-9</v>
      </c>
      <c r="Q23"/>
      <c r="R23"/>
      <c r="S23"/>
      <c r="T23"/>
      <c r="U23"/>
      <c r="W23" s="17">
        <f t="shared" si="5"/>
        <v>-8.9755384615384616E-10</v>
      </c>
      <c r="X23" s="11">
        <f t="shared" si="6"/>
        <v>13</v>
      </c>
      <c r="Y23" s="17">
        <f t="shared" si="7"/>
        <v>8.5143951126964084E-11</v>
      </c>
      <c r="Z23" s="11">
        <f t="shared" si="8"/>
        <v>1.668790777102881E-10</v>
      </c>
    </row>
    <row r="24" spans="1:32" x14ac:dyDescent="0.25">
      <c r="B24" s="11">
        <f t="shared" si="9"/>
        <v>-90</v>
      </c>
      <c r="C24" s="17">
        <v>-3.9449E-10</v>
      </c>
      <c r="D24" s="117" t="s">
        <v>128</v>
      </c>
      <c r="E24" s="46">
        <v>-6.6800999999999995E-10</v>
      </c>
      <c r="F24" s="25">
        <v>-5.0913999999999996E-10</v>
      </c>
      <c r="G24" s="17">
        <v>-7.6273999999999999E-10</v>
      </c>
      <c r="H24" s="17">
        <v>-5.3137E-10</v>
      </c>
      <c r="I24" s="17">
        <v>-6.8776999999999999E-10</v>
      </c>
      <c r="J24" s="17">
        <v>-9.0346999999999998E-10</v>
      </c>
      <c r="K24" s="17">
        <v>-9.241799999999999E-10</v>
      </c>
      <c r="L24" s="11">
        <v>-5.8729999999999993E-10</v>
      </c>
      <c r="M24" s="11">
        <v>-1.0679000000000002E-9</v>
      </c>
      <c r="N24" s="11">
        <v>-6.6489999999999995E-10</v>
      </c>
      <c r="O24" s="11">
        <v>-3.4970999999999997E-10</v>
      </c>
      <c r="P24" s="46">
        <v>-1.0681000000000001E-9</v>
      </c>
      <c r="Q24"/>
      <c r="R24"/>
      <c r="S24"/>
      <c r="T24"/>
      <c r="U24"/>
      <c r="W24" s="17">
        <f t="shared" si="5"/>
        <v>-7.0146769230769236E-10</v>
      </c>
      <c r="X24" s="11">
        <f t="shared" si="6"/>
        <v>13</v>
      </c>
      <c r="Y24" s="17">
        <f t="shared" si="7"/>
        <v>6.5163617101776844E-11</v>
      </c>
      <c r="Z24" s="11">
        <f t="shared" si="8"/>
        <v>1.2771834262184092E-10</v>
      </c>
    </row>
    <row r="25" spans="1:32" x14ac:dyDescent="0.25">
      <c r="B25" s="11">
        <f t="shared" si="9"/>
        <v>-75</v>
      </c>
      <c r="C25" s="17">
        <v>-3.0057999999999996E-10</v>
      </c>
      <c r="D25" s="117" t="s">
        <v>128</v>
      </c>
      <c r="E25" s="46">
        <v>-5.0658000000000002E-10</v>
      </c>
      <c r="F25" s="25">
        <v>-3.9400999999999997E-10</v>
      </c>
      <c r="G25" s="17">
        <v>-5.8990999999999998E-10</v>
      </c>
      <c r="H25" s="17">
        <v>-4.1439E-10</v>
      </c>
      <c r="I25" s="17">
        <v>-5.3455999999999996E-10</v>
      </c>
      <c r="J25" s="17">
        <v>-6.9809000000000002E-10</v>
      </c>
      <c r="K25" s="17">
        <v>-7.0552999999999994E-10</v>
      </c>
      <c r="L25" s="11">
        <v>-4.4589E-10</v>
      </c>
      <c r="M25" s="11">
        <v>-8.5765999999999991E-10</v>
      </c>
      <c r="N25" s="11">
        <v>-4.9985999999999997E-10</v>
      </c>
      <c r="O25" s="11">
        <v>-2.6667000000000002E-10</v>
      </c>
      <c r="P25" s="46">
        <v>-7.9909999999999996E-10</v>
      </c>
      <c r="Q25"/>
      <c r="R25"/>
      <c r="S25"/>
      <c r="T25"/>
      <c r="U25"/>
      <c r="W25" s="17">
        <f t="shared" si="5"/>
        <v>-5.3944846153846143E-10</v>
      </c>
      <c r="X25" s="11">
        <f t="shared" si="6"/>
        <v>13</v>
      </c>
      <c r="Y25" s="17">
        <f t="shared" si="7"/>
        <v>5.0867912621004466E-11</v>
      </c>
      <c r="Z25" s="11">
        <f t="shared" si="8"/>
        <v>9.9699276705899195E-11</v>
      </c>
    </row>
    <row r="26" spans="1:32" x14ac:dyDescent="0.25">
      <c r="B26" s="11">
        <f t="shared" si="9"/>
        <v>-60</v>
      </c>
      <c r="C26" s="17">
        <v>-2.3835000000000001E-10</v>
      </c>
      <c r="D26" s="117" t="s">
        <v>128</v>
      </c>
      <c r="E26" s="46">
        <v>-3.7916999999999999E-10</v>
      </c>
      <c r="F26" s="25">
        <v>-2.8776E-10</v>
      </c>
      <c r="G26" s="17">
        <v>-4.3513999999999996E-10</v>
      </c>
      <c r="H26" s="17">
        <v>-3.2548E-10</v>
      </c>
      <c r="I26" s="17">
        <v>-4.0389999999999997E-10</v>
      </c>
      <c r="J26" s="17">
        <v>-5.2127999999999998E-10</v>
      </c>
      <c r="K26" s="17">
        <v>-5.2030999999999993E-10</v>
      </c>
      <c r="L26" s="11">
        <v>-3.2598E-10</v>
      </c>
      <c r="M26" s="11">
        <v>-6.0357000000000002E-10</v>
      </c>
      <c r="N26" s="11">
        <v>-3.6148000000000003E-10</v>
      </c>
      <c r="O26" s="11">
        <v>-1.8990999999999999E-10</v>
      </c>
      <c r="P26" s="46">
        <v>-5.8515999999999997E-10</v>
      </c>
      <c r="Q26"/>
      <c r="R26"/>
      <c r="S26"/>
      <c r="T26"/>
      <c r="U26"/>
      <c r="W26" s="17">
        <f t="shared" si="5"/>
        <v>-3.9826846153846151E-10</v>
      </c>
      <c r="X26" s="11">
        <f t="shared" si="6"/>
        <v>13</v>
      </c>
      <c r="Y26" s="17">
        <f t="shared" si="7"/>
        <v>3.5978588359128018E-11</v>
      </c>
      <c r="Z26" s="11">
        <f t="shared" si="8"/>
        <v>7.0516737398482941E-11</v>
      </c>
    </row>
    <row r="27" spans="1:32" x14ac:dyDescent="0.25">
      <c r="B27" s="11">
        <f t="shared" si="9"/>
        <v>-45</v>
      </c>
      <c r="C27" s="17">
        <v>-1.8025999999999998E-10</v>
      </c>
      <c r="D27" s="117" t="s">
        <v>128</v>
      </c>
      <c r="E27" s="46">
        <v>-2.6652999999999996E-10</v>
      </c>
      <c r="F27" s="25">
        <v>-2.0062999999999998E-10</v>
      </c>
      <c r="G27" s="17">
        <v>-3.1645999999999996E-10</v>
      </c>
      <c r="H27" s="17">
        <v>-2.4560999999999999E-10</v>
      </c>
      <c r="I27" s="17">
        <v>-2.8474999999999997E-10</v>
      </c>
      <c r="J27" s="17">
        <v>-3.7799999999999999E-10</v>
      </c>
      <c r="K27" s="17">
        <v>-3.6989999999999998E-10</v>
      </c>
      <c r="L27" s="11">
        <v>-2.2605000000000001E-10</v>
      </c>
      <c r="M27" s="11">
        <v>-4.4982E-10</v>
      </c>
      <c r="N27" s="11">
        <v>-2.5221999999999998E-10</v>
      </c>
      <c r="O27" s="11">
        <v>-1.3325999999999999E-10</v>
      </c>
      <c r="P27" s="46">
        <v>-4.0944999999999997E-10</v>
      </c>
      <c r="Q27"/>
      <c r="R27"/>
      <c r="S27"/>
      <c r="T27"/>
      <c r="U27"/>
      <c r="W27" s="17">
        <f t="shared" si="5"/>
        <v>-2.8561076923076926E-10</v>
      </c>
      <c r="X27" s="11">
        <f t="shared" si="6"/>
        <v>13</v>
      </c>
      <c r="Y27" s="17">
        <f t="shared" si="7"/>
        <v>2.6195948685145821E-11</v>
      </c>
      <c r="Z27" s="11">
        <f t="shared" si="8"/>
        <v>5.1343115963745181E-11</v>
      </c>
    </row>
    <row r="28" spans="1:32" x14ac:dyDescent="0.25">
      <c r="B28" s="11">
        <f t="shared" si="9"/>
        <v>-30</v>
      </c>
      <c r="C28" s="17">
        <v>-1.2493E-10</v>
      </c>
      <c r="D28" s="117" t="s">
        <v>128</v>
      </c>
      <c r="E28" s="46">
        <v>-1.7108000000000002E-10</v>
      </c>
      <c r="F28" s="25">
        <v>-1.3001E-10</v>
      </c>
      <c r="G28" s="17">
        <v>-2.1341999999999997E-10</v>
      </c>
      <c r="H28" s="17">
        <v>-1.5484999999999999E-10</v>
      </c>
      <c r="I28" s="17">
        <v>-1.8052000000000001E-10</v>
      </c>
      <c r="J28" s="17">
        <v>-2.5764999999999998E-10</v>
      </c>
      <c r="K28" s="17">
        <v>-2.4055999999999999E-10</v>
      </c>
      <c r="L28" s="11">
        <v>-1.4477999999999999E-10</v>
      </c>
      <c r="M28" s="11">
        <v>-3.0927999999999999E-10</v>
      </c>
      <c r="N28" s="11">
        <v>-1.5955999999999999E-10</v>
      </c>
      <c r="O28" s="11">
        <v>-8.4977E-11</v>
      </c>
      <c r="P28" s="46">
        <v>-2.6906999999999998E-10</v>
      </c>
      <c r="Q28"/>
      <c r="R28"/>
      <c r="S28"/>
      <c r="T28"/>
      <c r="U28"/>
      <c r="W28" s="17">
        <f t="shared" si="5"/>
        <v>-1.8774515384615382E-10</v>
      </c>
      <c r="X28" s="11">
        <f t="shared" si="6"/>
        <v>13</v>
      </c>
      <c r="Y28" s="17">
        <f t="shared" si="7"/>
        <v>1.818927486250259E-11</v>
      </c>
      <c r="Z28" s="11">
        <f t="shared" si="8"/>
        <v>3.565032363540481E-11</v>
      </c>
    </row>
    <row r="29" spans="1:32" x14ac:dyDescent="0.25">
      <c r="B29" s="11">
        <f t="shared" si="9"/>
        <v>-15</v>
      </c>
      <c r="C29" s="17">
        <v>-6.8605999999999988E-11</v>
      </c>
      <c r="D29" s="117" t="s">
        <v>128</v>
      </c>
      <c r="E29" s="46">
        <v>-8.5433000000000009E-11</v>
      </c>
      <c r="F29" s="25">
        <v>-6.6729999999999999E-11</v>
      </c>
      <c r="G29" s="17">
        <v>-1.2496E-10</v>
      </c>
      <c r="H29" s="17">
        <v>-7.8018000000000001E-11</v>
      </c>
      <c r="I29" s="17">
        <v>-8.189400000000001E-11</v>
      </c>
      <c r="J29" s="17">
        <v>-1.5684E-10</v>
      </c>
      <c r="K29" s="17">
        <v>-1.3293999999999998E-10</v>
      </c>
      <c r="L29" s="11">
        <v>-7.5654000000000001E-11</v>
      </c>
      <c r="M29" s="11">
        <v>-1.9463E-10</v>
      </c>
      <c r="N29" s="11">
        <v>-8.3642999999999995E-11</v>
      </c>
      <c r="O29" s="11">
        <v>-4.3499999999999998E-11</v>
      </c>
      <c r="P29" s="46">
        <v>-1.5016E-10</v>
      </c>
      <c r="Q29"/>
      <c r="R29"/>
      <c r="S29"/>
      <c r="T29"/>
      <c r="U29"/>
      <c r="W29" s="17">
        <f t="shared" si="5"/>
        <v>-1.033083076923077E-10</v>
      </c>
      <c r="X29" s="11">
        <f t="shared" si="6"/>
        <v>13</v>
      </c>
      <c r="Y29" s="17">
        <f t="shared" si="7"/>
        <v>1.2256774148108935E-11</v>
      </c>
      <c r="Z29" s="11">
        <f t="shared" si="8"/>
        <v>2.4022835896935109E-11</v>
      </c>
    </row>
    <row r="30" spans="1:32" x14ac:dyDescent="0.25">
      <c r="B30" s="11">
        <f t="shared" si="9"/>
        <v>0</v>
      </c>
      <c r="C30" s="17">
        <v>-1.2705999999999999E-11</v>
      </c>
      <c r="D30" s="117" t="s">
        <v>128</v>
      </c>
      <c r="E30" s="46">
        <v>-6.8396999999999996E-12</v>
      </c>
      <c r="F30" s="25">
        <v>-9.1466999999999986E-12</v>
      </c>
      <c r="G30" s="17">
        <v>-4.1087000000000004E-11</v>
      </c>
      <c r="H30" s="17">
        <v>-1.1345000000000001E-11</v>
      </c>
      <c r="I30" s="17">
        <v>1.2781999999999999E-11</v>
      </c>
      <c r="J30" s="17">
        <v>-6.8543000000000003E-11</v>
      </c>
      <c r="K30" s="17">
        <v>-3.7158E-11</v>
      </c>
      <c r="L30" s="11">
        <v>-1.3551999999999999E-11</v>
      </c>
      <c r="M30" s="11">
        <v>-9.353199999999999E-11</v>
      </c>
      <c r="N30" s="11">
        <v>-1.6736E-11</v>
      </c>
      <c r="O30" s="11">
        <v>-1.1351999999999999E-11</v>
      </c>
      <c r="P30" s="46">
        <v>-4.9975000000000001E-11</v>
      </c>
      <c r="Q30"/>
      <c r="R30"/>
      <c r="S30"/>
      <c r="T30"/>
      <c r="U30"/>
      <c r="W30" s="17">
        <f t="shared" si="5"/>
        <v>-2.7630030769230769E-11</v>
      </c>
      <c r="X30" s="11">
        <f t="shared" si="6"/>
        <v>13</v>
      </c>
      <c r="Y30" s="17">
        <f t="shared" si="7"/>
        <v>8.1117547395690602E-12</v>
      </c>
      <c r="Z30" s="11">
        <f t="shared" si="8"/>
        <v>1.589874714097744E-11</v>
      </c>
    </row>
    <row r="31" spans="1:32" x14ac:dyDescent="0.25">
      <c r="B31" s="11">
        <f t="shared" si="9"/>
        <v>15</v>
      </c>
      <c r="C31" s="17">
        <v>4.6753999999999996E-11</v>
      </c>
      <c r="D31" s="117" t="s">
        <v>128</v>
      </c>
      <c r="E31" s="46">
        <v>7.172499999999999E-11</v>
      </c>
      <c r="F31" s="25">
        <v>4.7539000000000003E-11</v>
      </c>
      <c r="G31" s="17">
        <v>4.0915999999999997E-11</v>
      </c>
      <c r="H31" s="17">
        <v>4.7828E-11</v>
      </c>
      <c r="I31" s="17">
        <v>1.1218999999999999E-10</v>
      </c>
      <c r="J31" s="17">
        <v>1.1688000000000001E-11</v>
      </c>
      <c r="K31" s="17">
        <v>5.4605999999999997E-11</v>
      </c>
      <c r="L31" s="11">
        <v>4.3950000000000001E-11</v>
      </c>
      <c r="M31" s="11">
        <v>-3.2787000000000002E-12</v>
      </c>
      <c r="N31" s="11">
        <v>4.9442999999999999E-11</v>
      </c>
      <c r="O31" s="11">
        <v>1.8204999999999997E-11</v>
      </c>
      <c r="P31" s="46">
        <v>4.0112000000000002E-11</v>
      </c>
      <c r="Q31"/>
      <c r="R31"/>
      <c r="S31"/>
      <c r="T31"/>
      <c r="U31"/>
      <c r="W31" s="17">
        <f t="shared" si="5"/>
        <v>4.4744407692307699E-11</v>
      </c>
      <c r="X31" s="11">
        <f t="shared" si="6"/>
        <v>13</v>
      </c>
      <c r="Y31" s="17">
        <f t="shared" si="7"/>
        <v>7.8272931911067665E-12</v>
      </c>
      <c r="Z31" s="11">
        <f t="shared" si="8"/>
        <v>1.5341212751004849E-11</v>
      </c>
    </row>
    <row r="32" spans="1:32" x14ac:dyDescent="0.25">
      <c r="B32" s="11">
        <f t="shared" si="9"/>
        <v>30</v>
      </c>
      <c r="C32" s="17">
        <v>1.0515999999999999E-10</v>
      </c>
      <c r="D32" s="117" t="s">
        <v>128</v>
      </c>
      <c r="E32" s="46">
        <v>1.5283E-10</v>
      </c>
      <c r="F32" s="25">
        <v>1.0925E-10</v>
      </c>
      <c r="G32" s="17">
        <v>1.2716E-10</v>
      </c>
      <c r="H32" s="17">
        <v>1.1068E-10</v>
      </c>
      <c r="I32" s="17">
        <v>2.1531E-10</v>
      </c>
      <c r="J32" s="17">
        <v>8.5772000000000009E-11</v>
      </c>
      <c r="K32" s="17">
        <v>1.4349000000000001E-10</v>
      </c>
      <c r="L32" s="11">
        <v>9.7766000000000006E-11</v>
      </c>
      <c r="M32" s="11">
        <v>8.707899999999999E-11</v>
      </c>
      <c r="N32" s="11">
        <v>1.1489E-10</v>
      </c>
      <c r="O32" s="11">
        <v>4.6546000000000001E-11</v>
      </c>
      <c r="P32" s="46">
        <v>1.3012000000000001E-10</v>
      </c>
      <c r="Q32"/>
      <c r="R32"/>
      <c r="S32"/>
      <c r="T32"/>
      <c r="U32"/>
      <c r="W32" s="17">
        <f t="shared" si="5"/>
        <v>1.1738869230769231E-10</v>
      </c>
      <c r="X32" s="11">
        <f t="shared" si="6"/>
        <v>13</v>
      </c>
      <c r="Y32" s="17">
        <f t="shared" si="7"/>
        <v>1.1143749177709458E-11</v>
      </c>
      <c r="Z32" s="11">
        <f t="shared" si="8"/>
        <v>2.1841347041058374E-11</v>
      </c>
    </row>
    <row r="33" spans="1:26" x14ac:dyDescent="0.25">
      <c r="B33" s="11">
        <f t="shared" si="9"/>
        <v>45</v>
      </c>
      <c r="C33" s="17">
        <v>1.7411999999999999E-10</v>
      </c>
      <c r="D33" s="117" t="s">
        <v>128</v>
      </c>
      <c r="E33" s="46">
        <v>2.6130000000000002E-10</v>
      </c>
      <c r="F33" s="25">
        <v>1.7808000000000002E-10</v>
      </c>
      <c r="G33" s="17">
        <v>2.2008E-10</v>
      </c>
      <c r="H33" s="17">
        <v>1.7311000000000001E-10</v>
      </c>
      <c r="I33" s="17">
        <v>3.2523000000000002E-10</v>
      </c>
      <c r="J33" s="17">
        <v>1.6246E-10</v>
      </c>
      <c r="K33" s="17">
        <v>2.3612999999999999E-10</v>
      </c>
      <c r="L33" s="11">
        <v>1.5568E-10</v>
      </c>
      <c r="M33" s="11">
        <v>1.7504E-10</v>
      </c>
      <c r="N33" s="11">
        <v>1.8653999999999998E-10</v>
      </c>
      <c r="O33" s="11">
        <v>7.2432000000000006E-11</v>
      </c>
      <c r="P33" s="46">
        <v>2.2174999999999998E-10</v>
      </c>
      <c r="Q33"/>
      <c r="R33"/>
      <c r="S33"/>
      <c r="T33"/>
      <c r="U33"/>
      <c r="W33" s="17">
        <f t="shared" si="5"/>
        <v>1.9553476923076923E-10</v>
      </c>
      <c r="X33" s="11">
        <f t="shared" si="6"/>
        <v>13</v>
      </c>
      <c r="Y33" s="17">
        <f t="shared" si="7"/>
        <v>1.6734599829799068E-11</v>
      </c>
      <c r="Z33" s="11">
        <f t="shared" si="8"/>
        <v>3.2799212962096281E-11</v>
      </c>
    </row>
    <row r="34" spans="1:26" ht="15.75" thickBot="1" x14ac:dyDescent="0.3">
      <c r="B34" s="12">
        <f t="shared" si="9"/>
        <v>60</v>
      </c>
      <c r="C34" s="22">
        <v>2.4223E-10</v>
      </c>
      <c r="D34" s="118" t="s">
        <v>128</v>
      </c>
      <c r="E34" s="47">
        <v>3.6563000000000001E-10</v>
      </c>
      <c r="F34" s="26">
        <v>2.5526999999999999E-10</v>
      </c>
      <c r="G34" s="22">
        <v>3.2298999999999999E-10</v>
      </c>
      <c r="H34" s="22">
        <v>2.4645999999999999E-10</v>
      </c>
      <c r="I34" s="22">
        <v>4.5334999999999999E-10</v>
      </c>
      <c r="J34" s="22">
        <v>2.3985999999999999E-10</v>
      </c>
      <c r="K34" s="22">
        <v>3.4079000000000002E-10</v>
      </c>
      <c r="L34" s="12">
        <v>2.1566999999999999E-10</v>
      </c>
      <c r="M34" s="12">
        <v>2.7925999999999997E-10</v>
      </c>
      <c r="N34" s="12">
        <v>2.6597000000000001E-10</v>
      </c>
      <c r="O34" s="12">
        <v>1.0175E-10</v>
      </c>
      <c r="P34" s="47">
        <v>3.1958999999999998E-10</v>
      </c>
      <c r="Q34"/>
      <c r="R34"/>
      <c r="S34"/>
      <c r="T34"/>
      <c r="U34"/>
      <c r="W34" s="22">
        <f t="shared" si="5"/>
        <v>2.8067846153846156E-10</v>
      </c>
      <c r="X34" s="12">
        <f t="shared" si="6"/>
        <v>13</v>
      </c>
      <c r="Y34" s="22">
        <f t="shared" si="7"/>
        <v>2.3393342874168336E-11</v>
      </c>
      <c r="Z34" s="12">
        <f t="shared" si="8"/>
        <v>4.5850109511366642E-11</v>
      </c>
    </row>
    <row r="35" spans="1:26" ht="18.75" thickBot="1" x14ac:dyDescent="0.4">
      <c r="B35" s="19" t="s">
        <v>124</v>
      </c>
      <c r="C35" s="18" t="s">
        <v>132</v>
      </c>
      <c r="D35" s="20" t="s">
        <v>132</v>
      </c>
      <c r="E35" s="20" t="s">
        <v>132</v>
      </c>
      <c r="F35" s="20" t="s">
        <v>132</v>
      </c>
      <c r="G35" s="20" t="s">
        <v>132</v>
      </c>
      <c r="H35" s="20" t="s">
        <v>132</v>
      </c>
      <c r="I35" s="20" t="s">
        <v>132</v>
      </c>
      <c r="J35" s="20" t="s">
        <v>132</v>
      </c>
      <c r="K35" s="20" t="s">
        <v>132</v>
      </c>
      <c r="L35" s="20" t="s">
        <v>132</v>
      </c>
      <c r="M35" s="20" t="s">
        <v>132</v>
      </c>
      <c r="N35" s="20" t="s">
        <v>132</v>
      </c>
      <c r="O35" s="20" t="s">
        <v>132</v>
      </c>
      <c r="P35" s="21" t="s">
        <v>132</v>
      </c>
      <c r="W35" s="19" t="s">
        <v>132</v>
      </c>
      <c r="Y35" s="19" t="s">
        <v>132</v>
      </c>
      <c r="Z35" s="21" t="s">
        <v>132</v>
      </c>
    </row>
    <row r="36" spans="1:26" s="9" customFormat="1" ht="15.75" thickBot="1" x14ac:dyDescent="0.3">
      <c r="C36" s="37"/>
      <c r="D36" s="37"/>
      <c r="E36" s="37"/>
      <c r="F36" s="37"/>
      <c r="G36" s="37"/>
      <c r="H36" s="37"/>
      <c r="I36" s="37"/>
      <c r="J36" s="37"/>
      <c r="K36" s="37"/>
      <c r="L36" s="37"/>
    </row>
    <row r="37" spans="1:26" ht="15.75" thickBot="1" x14ac:dyDescent="0.3">
      <c r="A37" s="80" t="s">
        <v>0</v>
      </c>
      <c r="W37" s="23"/>
      <c r="X37" s="43" t="s">
        <v>1</v>
      </c>
      <c r="Y37" s="43" t="s">
        <v>2</v>
      </c>
      <c r="Z37" s="44" t="s">
        <v>3</v>
      </c>
    </row>
    <row r="38" spans="1:26" x14ac:dyDescent="0.25">
      <c r="A38" s="13" t="s">
        <v>71</v>
      </c>
      <c r="B38" s="10">
        <v>-150</v>
      </c>
      <c r="C38" s="125">
        <f>C3/$C$2*1000000000000</f>
        <v>-17.362500000000001</v>
      </c>
      <c r="D38" s="125">
        <f>D3/$D$2*1000000000000</f>
        <v>-31.075075075075077</v>
      </c>
      <c r="E38" s="125">
        <f>E3/$E$2*1000000000000</f>
        <v>-42.169642857142861</v>
      </c>
      <c r="F38" s="125">
        <f>F3/$F$2*1000000000000</f>
        <v>-36.232142857142854</v>
      </c>
      <c r="G38" s="125">
        <f>G3/$G$2*1000000000000</f>
        <v>-32.732945736434111</v>
      </c>
      <c r="H38" s="125">
        <f>H3/$H$2*1000000000000</f>
        <v>-32.566425992779791</v>
      </c>
      <c r="I38" s="125">
        <f>I3/$I$2*1000000000000</f>
        <v>-35.996894409937887</v>
      </c>
      <c r="J38" s="125">
        <f>J3/$J$2*1000000000000</f>
        <v>-40.289855072463773</v>
      </c>
      <c r="K38" s="125">
        <f>K3/$K$2*1000000000000</f>
        <v>-43.268939393939398</v>
      </c>
      <c r="L38" s="125">
        <f>L3/$L$2*1000000000000</f>
        <v>-30.778294573643407</v>
      </c>
      <c r="M38" s="125">
        <f>M3/$M$2*1000000000000</f>
        <v>-45.404844290657444</v>
      </c>
      <c r="N38" s="125">
        <f>N3/$N$2*1000000000000</f>
        <v>-26.903557312252964</v>
      </c>
      <c r="O38" s="125">
        <f>O3/$O$2*1000000000000</f>
        <v>-29.780827067669168</v>
      </c>
      <c r="P38" s="125">
        <f>P3/$P$2*1000000000000</f>
        <v>-30.618068535825547</v>
      </c>
      <c r="W38" s="125">
        <f t="shared" ref="W38:W69" si="10">AVERAGE(C38:P38)</f>
        <v>-33.941429512497443</v>
      </c>
      <c r="X38" s="10">
        <f t="shared" ref="X38:X69" si="11">COUNT(C38:P38)</f>
        <v>14</v>
      </c>
      <c r="Y38" s="125">
        <f t="shared" ref="Y38:Y69" si="12">(STDEV(C38:P38))/SQRT(X38)</f>
        <v>1.9754134250320163</v>
      </c>
      <c r="Z38" s="125">
        <f t="shared" ref="Z38:Z69" si="13">CONFIDENCE(0.05,(STDEV(C38:P38)),X38)</f>
        <v>3.8717391676396651</v>
      </c>
    </row>
    <row r="39" spans="1:26" x14ac:dyDescent="0.25">
      <c r="A39" s="14" t="s">
        <v>72</v>
      </c>
      <c r="B39" s="11">
        <v>-135</v>
      </c>
      <c r="C39" s="126">
        <f t="shared" ref="C39:C69" si="14">C4/$C$2*1000000000000</f>
        <v>-16.745588235294118</v>
      </c>
      <c r="D39" s="126">
        <f t="shared" ref="D39:D52" si="15">D4/$D$2*1000000000000</f>
        <v>-27.187987987987992</v>
      </c>
      <c r="E39" s="126">
        <f t="shared" ref="E39:E69" si="16">E4/$E$2*1000000000000</f>
        <v>-34.095238095238095</v>
      </c>
      <c r="F39" s="126">
        <f t="shared" ref="F39:F69" si="17">F4/$F$2*1000000000000</f>
        <v>-29.125357142857144</v>
      </c>
      <c r="G39" s="126">
        <f t="shared" ref="G39:G69" si="18">G4/$G$2*1000000000000</f>
        <v>-26.337209302325579</v>
      </c>
      <c r="H39" s="126">
        <f t="shared" ref="H39:H69" si="19">H4/$H$2*1000000000000</f>
        <v>-26.743682310469314</v>
      </c>
      <c r="I39" s="126">
        <f t="shared" ref="I39:I69" si="20">I4/$I$2*1000000000000</f>
        <v>-30.451552795031056</v>
      </c>
      <c r="J39" s="126">
        <f t="shared" ref="J39:J69" si="21">J4/$J$2*1000000000000</f>
        <v>-31.866304347826087</v>
      </c>
      <c r="K39" s="126">
        <f t="shared" ref="K39:K69" si="22">K4/$K$2*1000000000000</f>
        <v>-34.911363636363639</v>
      </c>
      <c r="L39" s="126">
        <f t="shared" ref="L39:L69" si="23">L4/$L$2*1000000000000</f>
        <v>-24.871317829457361</v>
      </c>
      <c r="M39" s="126">
        <f t="shared" ref="M39:M52" si="24">M4/$M$2*1000000000000</f>
        <v>-36.484429065743946</v>
      </c>
      <c r="N39" s="126">
        <f t="shared" ref="N39:N52" si="25">N4/$N$2*1000000000000</f>
        <v>-21.448221343873517</v>
      </c>
      <c r="O39" s="126">
        <f t="shared" ref="O39:O69" si="26">O4/$O$2*1000000000000</f>
        <v>-23.619548872180445</v>
      </c>
      <c r="P39" s="126">
        <f t="shared" ref="P39:P69" si="27">P4/$P$2*1000000000000</f>
        <v>-23.717757009345792</v>
      </c>
      <c r="W39" s="126">
        <f t="shared" si="10"/>
        <v>-27.686111283856725</v>
      </c>
      <c r="X39" s="11">
        <f t="shared" si="11"/>
        <v>14</v>
      </c>
      <c r="Y39" s="126">
        <f t="shared" si="12"/>
        <v>1.4818585415969681</v>
      </c>
      <c r="Z39" s="126">
        <f t="shared" si="13"/>
        <v>2.9043893717131062</v>
      </c>
    </row>
    <row r="40" spans="1:26" ht="15.75" thickBot="1" x14ac:dyDescent="0.3">
      <c r="A40" s="15" t="s">
        <v>73</v>
      </c>
      <c r="B40" s="11">
        <v>-120</v>
      </c>
      <c r="C40" s="126">
        <f t="shared" si="14"/>
        <v>-14.60514705882353</v>
      </c>
      <c r="D40" s="126">
        <f t="shared" si="15"/>
        <v>-22.552852852852855</v>
      </c>
      <c r="E40" s="126">
        <f t="shared" si="16"/>
        <v>-26.474999999999998</v>
      </c>
      <c r="F40" s="126">
        <f t="shared" si="17"/>
        <v>-23.623571428571427</v>
      </c>
      <c r="G40" s="126">
        <f t="shared" si="18"/>
        <v>-20.776356589147287</v>
      </c>
      <c r="H40" s="126">
        <f t="shared" si="19"/>
        <v>-23.359566787003608</v>
      </c>
      <c r="I40" s="126">
        <f t="shared" si="20"/>
        <v>-25.168012422360245</v>
      </c>
      <c r="J40" s="126">
        <f t="shared" si="21"/>
        <v>-25.321014492753623</v>
      </c>
      <c r="K40" s="126">
        <f t="shared" si="22"/>
        <v>-28.028409090909093</v>
      </c>
      <c r="L40" s="126">
        <f t="shared" si="23"/>
        <v>-19.764728682170542</v>
      </c>
      <c r="M40" s="126">
        <f t="shared" si="24"/>
        <v>-28.731141868512115</v>
      </c>
      <c r="N40" s="126">
        <f t="shared" si="25"/>
        <v>-17.437944664031622</v>
      </c>
      <c r="O40" s="126">
        <f t="shared" si="26"/>
        <v>-19.025939849624059</v>
      </c>
      <c r="P40" s="126">
        <f t="shared" si="27"/>
        <v>-18.349532710280375</v>
      </c>
      <c r="W40" s="126">
        <f t="shared" si="10"/>
        <v>-22.372801321217171</v>
      </c>
      <c r="X40" s="11">
        <f t="shared" si="11"/>
        <v>14</v>
      </c>
      <c r="Y40" s="126">
        <f t="shared" si="12"/>
        <v>1.1235399754984838</v>
      </c>
      <c r="Z40" s="126">
        <f t="shared" si="13"/>
        <v>2.2020978871680428</v>
      </c>
    </row>
    <row r="41" spans="1:26" x14ac:dyDescent="0.25">
      <c r="B41" s="11">
        <v>-105</v>
      </c>
      <c r="C41" s="126">
        <f t="shared" si="14"/>
        <v>-12.208823529411763</v>
      </c>
      <c r="D41" s="126">
        <f t="shared" si="15"/>
        <v>-19.91861861861862</v>
      </c>
      <c r="E41" s="126">
        <f t="shared" si="16"/>
        <v>-20.578273809523807</v>
      </c>
      <c r="F41" s="126">
        <f t="shared" si="17"/>
        <v>-18.560357142857146</v>
      </c>
      <c r="G41" s="126">
        <f t="shared" si="18"/>
        <v>-16.423643410852712</v>
      </c>
      <c r="H41" s="126">
        <f t="shared" si="19"/>
        <v>-17.226714801444043</v>
      </c>
      <c r="I41" s="126">
        <f t="shared" si="20"/>
        <v>-20.977018633540375</v>
      </c>
      <c r="J41" s="126">
        <f t="shared" si="21"/>
        <v>-19.906884057971013</v>
      </c>
      <c r="K41" s="126">
        <f t="shared" si="22"/>
        <v>-22.43030303030303</v>
      </c>
      <c r="L41" s="126">
        <f t="shared" si="23"/>
        <v>-15.525193798449614</v>
      </c>
      <c r="M41" s="126">
        <f t="shared" si="24"/>
        <v>-23.831141868512109</v>
      </c>
      <c r="N41" s="126">
        <f t="shared" si="25"/>
        <v>-13.858102766798417</v>
      </c>
      <c r="O41" s="126">
        <f t="shared" si="26"/>
        <v>-15.324060150375939</v>
      </c>
      <c r="P41" s="126">
        <f t="shared" si="27"/>
        <v>-14.261682242990654</v>
      </c>
      <c r="Q41" s="67" t="s">
        <v>140</v>
      </c>
      <c r="R41" s="53"/>
      <c r="S41" s="53"/>
      <c r="T41" s="54"/>
      <c r="U41" s="55"/>
      <c r="W41" s="126">
        <f t="shared" si="10"/>
        <v>-17.930772704403516</v>
      </c>
      <c r="X41" s="11">
        <f t="shared" si="11"/>
        <v>14</v>
      </c>
      <c r="Y41" s="126">
        <f t="shared" si="12"/>
        <v>0.93097017179509534</v>
      </c>
      <c r="Z41" s="126">
        <f t="shared" si="13"/>
        <v>1.8246680073994532</v>
      </c>
    </row>
    <row r="42" spans="1:26" ht="15.75" thickBot="1" x14ac:dyDescent="0.3">
      <c r="B42" s="11">
        <v>-90</v>
      </c>
      <c r="C42" s="126">
        <f t="shared" si="14"/>
        <v>-10.688970588235296</v>
      </c>
      <c r="D42" s="126">
        <f t="shared" si="15"/>
        <v>-17.258858858858861</v>
      </c>
      <c r="E42" s="126">
        <f t="shared" si="16"/>
        <v>-16.344642857142855</v>
      </c>
      <c r="F42" s="126">
        <f t="shared" si="17"/>
        <v>-14.34642857142857</v>
      </c>
      <c r="G42" s="126">
        <f t="shared" si="18"/>
        <v>-12.698062015503876</v>
      </c>
      <c r="H42" s="126">
        <f t="shared" si="19"/>
        <v>-13.453429602888088</v>
      </c>
      <c r="I42" s="126">
        <f t="shared" si="20"/>
        <v>-16.868012422360245</v>
      </c>
      <c r="J42" s="126">
        <f t="shared" si="21"/>
        <v>-15.6213768115942</v>
      </c>
      <c r="K42" s="126">
        <f t="shared" si="22"/>
        <v>-17.52840909090909</v>
      </c>
      <c r="L42" s="126">
        <f t="shared" si="23"/>
        <v>-12.153875968992248</v>
      </c>
      <c r="M42" s="126">
        <f t="shared" si="24"/>
        <v>-18.779930795847754</v>
      </c>
      <c r="N42" s="126">
        <f t="shared" si="25"/>
        <v>-11.098418972332016</v>
      </c>
      <c r="O42" s="126">
        <f t="shared" si="26"/>
        <v>-13.626691729323309</v>
      </c>
      <c r="P42" s="126">
        <f t="shared" si="27"/>
        <v>-10.931152647975075</v>
      </c>
      <c r="Q42" s="68" t="s">
        <v>154</v>
      </c>
      <c r="R42" s="34"/>
      <c r="S42" s="34"/>
      <c r="T42" s="57"/>
      <c r="U42" s="58"/>
      <c r="W42" s="126">
        <f t="shared" si="10"/>
        <v>-14.385590066670819</v>
      </c>
      <c r="X42" s="11">
        <f t="shared" si="11"/>
        <v>14</v>
      </c>
      <c r="Y42" s="126">
        <f t="shared" si="12"/>
        <v>0.72114455086582674</v>
      </c>
      <c r="Z42" s="126">
        <f t="shared" si="13"/>
        <v>1.4134173473443332</v>
      </c>
    </row>
    <row r="43" spans="1:26" x14ac:dyDescent="0.25">
      <c r="B43" s="11">
        <v>-75</v>
      </c>
      <c r="C43" s="126">
        <f t="shared" si="14"/>
        <v>-8.9143382352941174</v>
      </c>
      <c r="D43" s="126">
        <f t="shared" si="15"/>
        <v>-13.84984984984985</v>
      </c>
      <c r="E43" s="126">
        <f t="shared" si="16"/>
        <v>-11.963690476190475</v>
      </c>
      <c r="F43" s="126">
        <f t="shared" si="17"/>
        <v>-10.988928571428572</v>
      </c>
      <c r="G43" s="126">
        <f t="shared" si="18"/>
        <v>-9.662403100775192</v>
      </c>
      <c r="H43" s="126">
        <f t="shared" si="19"/>
        <v>-10.600000000000001</v>
      </c>
      <c r="I43" s="126">
        <f t="shared" si="20"/>
        <v>-13.645652173913042</v>
      </c>
      <c r="J43" s="126">
        <f t="shared" si="21"/>
        <v>-11.98623188405797</v>
      </c>
      <c r="K43" s="126">
        <f t="shared" si="22"/>
        <v>-13.693939393939392</v>
      </c>
      <c r="L43" s="126">
        <f t="shared" si="23"/>
        <v>-9.3352713178294575</v>
      </c>
      <c r="M43" s="126">
        <f t="shared" si="24"/>
        <v>-14.846712802768169</v>
      </c>
      <c r="N43" s="126">
        <f t="shared" si="25"/>
        <v>-8.6324110671936758</v>
      </c>
      <c r="O43" s="126">
        <f t="shared" si="26"/>
        <v>-10.457142857142857</v>
      </c>
      <c r="P43" s="126">
        <f t="shared" si="27"/>
        <v>-8.3514018691588774</v>
      </c>
      <c r="W43" s="126">
        <f t="shared" si="10"/>
        <v>-11.209140971395831</v>
      </c>
      <c r="X43" s="11">
        <f t="shared" si="11"/>
        <v>14</v>
      </c>
      <c r="Y43" s="126">
        <f t="shared" si="12"/>
        <v>0.57632055608082722</v>
      </c>
      <c r="Z43" s="126">
        <f t="shared" si="13"/>
        <v>1.1295675334685176</v>
      </c>
    </row>
    <row r="44" spans="1:26" x14ac:dyDescent="0.25">
      <c r="B44" s="11">
        <v>-60</v>
      </c>
      <c r="C44" s="126">
        <f t="shared" si="14"/>
        <v>-7.6573529411764705</v>
      </c>
      <c r="D44" s="126">
        <f t="shared" si="15"/>
        <v>-10.893393393393396</v>
      </c>
      <c r="E44" s="126">
        <f t="shared" si="16"/>
        <v>-8.8425595238095251</v>
      </c>
      <c r="F44" s="126">
        <f t="shared" si="17"/>
        <v>-8.1621428571428574</v>
      </c>
      <c r="G44" s="126">
        <f t="shared" si="18"/>
        <v>-7.0817829457364336</v>
      </c>
      <c r="H44" s="126">
        <f t="shared" si="19"/>
        <v>-8.8400722021660663</v>
      </c>
      <c r="I44" s="126">
        <f t="shared" si="20"/>
        <v>-10.330745341614906</v>
      </c>
      <c r="J44" s="126">
        <f t="shared" si="21"/>
        <v>-9.0123188405797112</v>
      </c>
      <c r="K44" s="126">
        <f t="shared" si="22"/>
        <v>-10.168560606060607</v>
      </c>
      <c r="L44" s="126">
        <f t="shared" si="23"/>
        <v>-7.0565891472868207</v>
      </c>
      <c r="M44" s="126">
        <f t="shared" si="24"/>
        <v>-12.10242214532872</v>
      </c>
      <c r="N44" s="126">
        <f t="shared" si="25"/>
        <v>-6.667588932806324</v>
      </c>
      <c r="O44" s="126">
        <f t="shared" si="26"/>
        <v>-8.4041353383458652</v>
      </c>
      <c r="P44" s="126">
        <f t="shared" si="27"/>
        <v>-6.3196261682242989</v>
      </c>
      <c r="W44" s="126">
        <f t="shared" si="10"/>
        <v>-8.6813778845480005</v>
      </c>
      <c r="X44" s="11">
        <f t="shared" si="11"/>
        <v>14</v>
      </c>
      <c r="Y44" s="126">
        <f t="shared" si="12"/>
        <v>0.45643339170377223</v>
      </c>
      <c r="Z44" s="126">
        <f t="shared" si="13"/>
        <v>0.89459300908085648</v>
      </c>
    </row>
    <row r="45" spans="1:26" x14ac:dyDescent="0.25">
      <c r="B45" s="11">
        <v>-45</v>
      </c>
      <c r="C45" s="126">
        <f t="shared" si="14"/>
        <v>-5.4610294117647058</v>
      </c>
      <c r="D45" s="126">
        <f t="shared" si="15"/>
        <v>-8.2078078078078089</v>
      </c>
      <c r="E45" s="126">
        <f t="shared" si="16"/>
        <v>-6.3369047619047612</v>
      </c>
      <c r="F45" s="126">
        <f t="shared" si="17"/>
        <v>-5.7035714285714283</v>
      </c>
      <c r="G45" s="126">
        <f t="shared" si="18"/>
        <v>-5.0255813953488362</v>
      </c>
      <c r="H45" s="126">
        <f t="shared" si="19"/>
        <v>-6.0454873646209384</v>
      </c>
      <c r="I45" s="126">
        <f t="shared" si="20"/>
        <v>-7.6944099378881976</v>
      </c>
      <c r="J45" s="126">
        <f t="shared" si="21"/>
        <v>-6.5137681159420282</v>
      </c>
      <c r="K45" s="126">
        <f t="shared" si="22"/>
        <v>-7.4306818181818173</v>
      </c>
      <c r="L45" s="126">
        <f t="shared" si="23"/>
        <v>-5.054263565891473</v>
      </c>
      <c r="M45" s="126">
        <f t="shared" si="24"/>
        <v>-9.2214532871972335</v>
      </c>
      <c r="N45" s="126">
        <f t="shared" si="25"/>
        <v>-4.8217391304347821</v>
      </c>
      <c r="O45" s="126">
        <f t="shared" si="26"/>
        <v>-5.8875939849624066</v>
      </c>
      <c r="P45" s="126">
        <f t="shared" si="27"/>
        <v>-4.5651090342679126</v>
      </c>
      <c r="W45" s="126">
        <f t="shared" si="10"/>
        <v>-6.2835286460560225</v>
      </c>
      <c r="X45" s="11">
        <f t="shared" si="11"/>
        <v>14</v>
      </c>
      <c r="Y45" s="126">
        <f t="shared" si="12"/>
        <v>0.37141146636813527</v>
      </c>
      <c r="Z45" s="126">
        <f t="shared" si="13"/>
        <v>0.72795309752675452</v>
      </c>
    </row>
    <row r="46" spans="1:26" x14ac:dyDescent="0.25">
      <c r="B46" s="11">
        <v>-30</v>
      </c>
      <c r="C46" s="126">
        <f t="shared" si="14"/>
        <v>-3.9867647058823525</v>
      </c>
      <c r="D46" s="126">
        <f t="shared" si="15"/>
        <v>-5.3423423423423424</v>
      </c>
      <c r="E46" s="126">
        <f t="shared" si="16"/>
        <v>-4.1235119047619042</v>
      </c>
      <c r="F46" s="126">
        <f t="shared" si="17"/>
        <v>-3.6696428571428568</v>
      </c>
      <c r="G46" s="126">
        <f t="shared" si="18"/>
        <v>-3.2598062015503877</v>
      </c>
      <c r="H46" s="126">
        <f t="shared" si="19"/>
        <v>-5.3314079422382674</v>
      </c>
      <c r="I46" s="126">
        <f t="shared" si="20"/>
        <v>-4.903726708074533</v>
      </c>
      <c r="J46" s="126">
        <f t="shared" si="21"/>
        <v>-4.4489130434782611</v>
      </c>
      <c r="K46" s="126">
        <f t="shared" si="22"/>
        <v>-4.7488636363636365</v>
      </c>
      <c r="L46" s="126">
        <f t="shared" si="23"/>
        <v>-3.4645348837209302</v>
      </c>
      <c r="M46" s="126">
        <f t="shared" si="24"/>
        <v>-6.6065743944636681</v>
      </c>
      <c r="N46" s="126">
        <f t="shared" si="25"/>
        <v>-3.2765217391304344</v>
      </c>
      <c r="O46" s="126">
        <f t="shared" si="26"/>
        <v>-4.019172932330827</v>
      </c>
      <c r="P46" s="126">
        <f t="shared" si="27"/>
        <v>-3.0522741433021805</v>
      </c>
      <c r="W46" s="126">
        <f t="shared" si="10"/>
        <v>-4.3024326739130414</v>
      </c>
      <c r="X46" s="11">
        <f t="shared" si="11"/>
        <v>14</v>
      </c>
      <c r="Y46" s="126">
        <f t="shared" si="12"/>
        <v>0.26775863654256016</v>
      </c>
      <c r="Z46" s="126">
        <f t="shared" si="13"/>
        <v>0.52479728417296823</v>
      </c>
    </row>
    <row r="47" spans="1:26" x14ac:dyDescent="0.25">
      <c r="B47" s="11">
        <v>-15</v>
      </c>
      <c r="C47" s="126">
        <f t="shared" si="14"/>
        <v>-1.9772426470588234</v>
      </c>
      <c r="D47" s="126">
        <f t="shared" si="15"/>
        <v>-2.6182582582582588</v>
      </c>
      <c r="E47" s="126">
        <f t="shared" si="16"/>
        <v>-2.1680654761904754</v>
      </c>
      <c r="F47" s="126">
        <f t="shared" si="17"/>
        <v>-1.8791428571428572</v>
      </c>
      <c r="G47" s="126">
        <f t="shared" si="18"/>
        <v>-1.7765503875968993</v>
      </c>
      <c r="H47" s="126">
        <f t="shared" si="19"/>
        <v>-2.6824187725631767</v>
      </c>
      <c r="I47" s="126">
        <f t="shared" si="20"/>
        <v>-2.0857763975155277</v>
      </c>
      <c r="J47" s="126">
        <f t="shared" si="21"/>
        <v>-2.6939130434782608</v>
      </c>
      <c r="K47" s="126">
        <f t="shared" si="22"/>
        <v>-2.6206439393939398</v>
      </c>
      <c r="L47" s="126">
        <f t="shared" si="23"/>
        <v>-1.8204263565891472</v>
      </c>
      <c r="M47" s="126">
        <f t="shared" si="24"/>
        <v>-4.0252595155709345</v>
      </c>
      <c r="N47" s="126">
        <f t="shared" si="25"/>
        <v>-1.6432806324110674</v>
      </c>
      <c r="O47" s="126">
        <f t="shared" si="26"/>
        <v>-2.2793609022556391</v>
      </c>
      <c r="P47" s="126">
        <f t="shared" si="27"/>
        <v>-1.6691277258566979</v>
      </c>
      <c r="W47" s="126">
        <f t="shared" si="10"/>
        <v>-2.2813904937058358</v>
      </c>
      <c r="X47" s="11">
        <f t="shared" si="11"/>
        <v>14</v>
      </c>
      <c r="Y47" s="126">
        <f t="shared" si="12"/>
        <v>0.16830559070140469</v>
      </c>
      <c r="Z47" s="126">
        <f t="shared" si="13"/>
        <v>0.32987289617149251</v>
      </c>
    </row>
    <row r="48" spans="1:26" x14ac:dyDescent="0.25">
      <c r="B48" s="11">
        <v>0</v>
      </c>
      <c r="C48" s="126">
        <f t="shared" si="14"/>
        <v>7.1496323529411765E-2</v>
      </c>
      <c r="D48" s="126">
        <f t="shared" si="15"/>
        <v>-1.7996996996997E-2</v>
      </c>
      <c r="E48" s="126">
        <f t="shared" si="16"/>
        <v>-0.21579166666666669</v>
      </c>
      <c r="F48" s="126">
        <f t="shared" si="17"/>
        <v>-0.13529285714285713</v>
      </c>
      <c r="G48" s="126">
        <f t="shared" si="18"/>
        <v>-0.47596899224806194</v>
      </c>
      <c r="H48" s="126">
        <f t="shared" si="19"/>
        <v>-0.31925270758122742</v>
      </c>
      <c r="I48" s="126">
        <f t="shared" si="20"/>
        <v>0.98826086956521719</v>
      </c>
      <c r="J48" s="126">
        <f t="shared" si="21"/>
        <v>-1.2077536231884058</v>
      </c>
      <c r="K48" s="126">
        <f t="shared" si="22"/>
        <v>-0.66242424242424236</v>
      </c>
      <c r="L48" s="126">
        <f t="shared" si="23"/>
        <v>-0.38731782945736432</v>
      </c>
      <c r="M48" s="126">
        <f t="shared" si="24"/>
        <v>-1.6472664359861593</v>
      </c>
      <c r="N48" s="126">
        <f t="shared" si="25"/>
        <v>0.15759683794466403</v>
      </c>
      <c r="O48" s="126">
        <f t="shared" si="26"/>
        <v>-0.45736842105263154</v>
      </c>
      <c r="P48" s="126">
        <f t="shared" si="27"/>
        <v>-0.35395638629283488</v>
      </c>
      <c r="W48" s="126">
        <f t="shared" si="10"/>
        <v>-0.33307400914272539</v>
      </c>
      <c r="X48" s="11">
        <f t="shared" si="11"/>
        <v>14</v>
      </c>
      <c r="Y48" s="126">
        <f t="shared" si="12"/>
        <v>0.16479394827723215</v>
      </c>
      <c r="Z48" s="126">
        <f t="shared" si="13"/>
        <v>0.32299020349353141</v>
      </c>
    </row>
    <row r="49" spans="1:27" x14ac:dyDescent="0.25">
      <c r="B49" s="11">
        <v>15</v>
      </c>
      <c r="C49" s="126">
        <f t="shared" si="14"/>
        <v>2.2960661764705885</v>
      </c>
      <c r="D49" s="126">
        <f t="shared" si="15"/>
        <v>2.493753753753754</v>
      </c>
      <c r="E49" s="126">
        <f t="shared" si="16"/>
        <v>1.7153273809523808</v>
      </c>
      <c r="F49" s="126">
        <f t="shared" si="17"/>
        <v>1.5192857142857141</v>
      </c>
      <c r="G49" s="126">
        <f t="shared" si="18"/>
        <v>0.69027131782945739</v>
      </c>
      <c r="H49" s="126">
        <f t="shared" si="19"/>
        <v>2.2595667870036102</v>
      </c>
      <c r="I49" s="126">
        <f t="shared" si="20"/>
        <v>4.4319875776397524</v>
      </c>
      <c r="J49" s="126">
        <f t="shared" si="21"/>
        <v>5.4003623188405792E-2</v>
      </c>
      <c r="K49" s="126">
        <f t="shared" si="22"/>
        <v>1.1374242424242427</v>
      </c>
      <c r="L49" s="126">
        <f t="shared" si="23"/>
        <v>1.0650775193798447</v>
      </c>
      <c r="M49" s="126">
        <f t="shared" si="24"/>
        <v>0.8683737024221454</v>
      </c>
      <c r="N49" s="126">
        <f t="shared" si="25"/>
        <v>1.7335177865612645</v>
      </c>
      <c r="O49" s="126">
        <f t="shared" si="26"/>
        <v>1.3581578947368422</v>
      </c>
      <c r="P49" s="126">
        <f t="shared" si="27"/>
        <v>0.98894080996884737</v>
      </c>
      <c r="W49" s="126">
        <f t="shared" si="10"/>
        <v>1.6151253061869182</v>
      </c>
      <c r="X49" s="11">
        <f t="shared" si="11"/>
        <v>14</v>
      </c>
      <c r="Y49" s="126">
        <f t="shared" si="12"/>
        <v>0.28184939351176597</v>
      </c>
      <c r="Z49" s="126">
        <f t="shared" si="13"/>
        <v>0.5524146603475184</v>
      </c>
    </row>
    <row r="50" spans="1:27" x14ac:dyDescent="0.25">
      <c r="B50" s="11">
        <v>30</v>
      </c>
      <c r="C50" s="126">
        <f t="shared" si="14"/>
        <v>4.947058823529412</v>
      </c>
      <c r="D50" s="126">
        <f t="shared" si="15"/>
        <v>5.1933933933933938</v>
      </c>
      <c r="E50" s="126">
        <f t="shared" si="16"/>
        <v>3.9553571428571428</v>
      </c>
      <c r="F50" s="126">
        <f t="shared" si="17"/>
        <v>3.2429642857142857</v>
      </c>
      <c r="G50" s="126">
        <f t="shared" si="18"/>
        <v>1.7686821705426357</v>
      </c>
      <c r="H50" s="126">
        <f t="shared" si="19"/>
        <v>4.7252707581227433</v>
      </c>
      <c r="I50" s="126">
        <f t="shared" si="20"/>
        <v>8.4130434782608674</v>
      </c>
      <c r="J50" s="126">
        <f t="shared" si="21"/>
        <v>1.2259057971014493</v>
      </c>
      <c r="K50" s="126">
        <f t="shared" si="22"/>
        <v>2.9395454545454545</v>
      </c>
      <c r="L50" s="126">
        <f t="shared" si="23"/>
        <v>2.6116666666666668</v>
      </c>
      <c r="M50" s="126">
        <f t="shared" si="24"/>
        <v>3.6771626297577855</v>
      </c>
      <c r="N50" s="126">
        <f t="shared" si="25"/>
        <v>3.560592885375494</v>
      </c>
      <c r="O50" s="126">
        <f t="shared" si="26"/>
        <v>3.2227819548872176</v>
      </c>
      <c r="P50" s="126">
        <f t="shared" si="27"/>
        <v>2.2929906542056075</v>
      </c>
      <c r="W50" s="126">
        <f t="shared" si="10"/>
        <v>3.6983154353542966</v>
      </c>
      <c r="X50" s="11">
        <f t="shared" si="11"/>
        <v>14</v>
      </c>
      <c r="Y50" s="126">
        <f t="shared" si="12"/>
        <v>0.4755831999425667</v>
      </c>
      <c r="Z50" s="126">
        <f t="shared" si="13"/>
        <v>0.93212594353974199</v>
      </c>
    </row>
    <row r="51" spans="1:27" x14ac:dyDescent="0.25">
      <c r="B51" s="11">
        <v>45</v>
      </c>
      <c r="C51" s="126">
        <f t="shared" si="14"/>
        <v>7.6305147058823533</v>
      </c>
      <c r="D51" s="126">
        <f t="shared" si="15"/>
        <v>7.9003003003003007</v>
      </c>
      <c r="E51" s="126">
        <f t="shared" si="16"/>
        <v>6.9244047619047615</v>
      </c>
      <c r="F51" s="126">
        <f t="shared" si="17"/>
        <v>5.0535714285714288</v>
      </c>
      <c r="G51" s="126">
        <f t="shared" si="18"/>
        <v>2.8955813953488372</v>
      </c>
      <c r="H51" s="126">
        <f t="shared" si="19"/>
        <v>7.8743682310469305</v>
      </c>
      <c r="I51" s="126">
        <f t="shared" si="20"/>
        <v>13.152173913043477</v>
      </c>
      <c r="J51" s="126">
        <f t="shared" si="21"/>
        <v>2.3944565217391305</v>
      </c>
      <c r="K51" s="126">
        <f t="shared" si="22"/>
        <v>4.7666666666666666</v>
      </c>
      <c r="L51" s="126">
        <f t="shared" si="23"/>
        <v>4.1368217054263567</v>
      </c>
      <c r="M51" s="126">
        <f t="shared" si="24"/>
        <v>6.9162629757785465</v>
      </c>
      <c r="N51" s="126">
        <f t="shared" si="25"/>
        <v>5.5213438735177851</v>
      </c>
      <c r="O51" s="126">
        <f t="shared" si="26"/>
        <v>4.9706766917293219</v>
      </c>
      <c r="P51" s="126">
        <f t="shared" si="27"/>
        <v>3.8785046728971961</v>
      </c>
      <c r="W51" s="126">
        <f t="shared" si="10"/>
        <v>6.0011177031323637</v>
      </c>
      <c r="X51" s="11">
        <f t="shared" si="11"/>
        <v>14</v>
      </c>
      <c r="Y51" s="126">
        <f t="shared" si="12"/>
        <v>0.72984117886757272</v>
      </c>
      <c r="Z51" s="126">
        <f t="shared" si="13"/>
        <v>1.4304624250146978</v>
      </c>
    </row>
    <row r="52" spans="1:27" ht="15.75" thickBot="1" x14ac:dyDescent="0.3">
      <c r="B52" s="12">
        <v>60</v>
      </c>
      <c r="C52" s="127">
        <f t="shared" si="14"/>
        <v>10.992647058823529</v>
      </c>
      <c r="D52" s="127">
        <f t="shared" si="15"/>
        <v>10.568768768768768</v>
      </c>
      <c r="E52" s="127">
        <f t="shared" si="16"/>
        <v>14.358928571428571</v>
      </c>
      <c r="F52" s="127">
        <f t="shared" si="17"/>
        <v>7.1471428571428577</v>
      </c>
      <c r="G52" s="127">
        <f t="shared" si="18"/>
        <v>4.1635658914728682</v>
      </c>
      <c r="H52" s="127">
        <f t="shared" si="19"/>
        <v>12.824548736462095</v>
      </c>
      <c r="I52" s="127">
        <f t="shared" si="20"/>
        <v>18.310559006211179</v>
      </c>
      <c r="J52" s="127">
        <f t="shared" si="21"/>
        <v>3.540579710144927</v>
      </c>
      <c r="K52" s="127">
        <f t="shared" si="22"/>
        <v>6.8359848484848484</v>
      </c>
      <c r="L52" s="127">
        <f t="shared" si="23"/>
        <v>6.0217054263565899</v>
      </c>
      <c r="M52" s="127">
        <f t="shared" si="24"/>
        <v>10.472664359861593</v>
      </c>
      <c r="N52" s="127">
        <f t="shared" si="25"/>
        <v>7.1660079051383399</v>
      </c>
      <c r="O52" s="127">
        <f t="shared" si="26"/>
        <v>7.0018796992481196</v>
      </c>
      <c r="P52" s="127">
        <f t="shared" si="27"/>
        <v>5.5021806853582556</v>
      </c>
      <c r="W52" s="127">
        <f t="shared" si="10"/>
        <v>8.9219402517787536</v>
      </c>
      <c r="X52" s="12">
        <f t="shared" si="11"/>
        <v>14</v>
      </c>
      <c r="Y52" s="127">
        <f t="shared" si="12"/>
        <v>1.1200478434340717</v>
      </c>
      <c r="Z52" s="127">
        <f t="shared" si="13"/>
        <v>2.1952534340925371</v>
      </c>
    </row>
    <row r="53" spans="1:27" ht="15.75" thickBot="1" x14ac:dyDescent="0.3">
      <c r="B53" s="27" t="s">
        <v>127</v>
      </c>
      <c r="C53" s="128" t="s">
        <v>125</v>
      </c>
      <c r="D53" s="129" t="s">
        <v>125</v>
      </c>
      <c r="E53" s="129" t="s">
        <v>125</v>
      </c>
      <c r="F53" s="129" t="s">
        <v>125</v>
      </c>
      <c r="G53" s="129" t="s">
        <v>125</v>
      </c>
      <c r="H53" s="129" t="s">
        <v>125</v>
      </c>
      <c r="I53" s="129" t="s">
        <v>125</v>
      </c>
      <c r="J53" s="129" t="s">
        <v>125</v>
      </c>
      <c r="K53" s="129" t="s">
        <v>125</v>
      </c>
      <c r="L53" s="129" t="s">
        <v>125</v>
      </c>
      <c r="M53" s="129" t="s">
        <v>125</v>
      </c>
      <c r="N53" s="129" t="s">
        <v>125</v>
      </c>
      <c r="O53" s="129" t="s">
        <v>125</v>
      </c>
      <c r="P53" s="130" t="s">
        <v>125</v>
      </c>
      <c r="W53" s="4"/>
      <c r="Y53" s="4"/>
      <c r="Z53" s="131"/>
    </row>
    <row r="54" spans="1:27" ht="15.75" thickBot="1" x14ac:dyDescent="0.3">
      <c r="A54" s="23" t="s">
        <v>126</v>
      </c>
      <c r="C54" s="131"/>
      <c r="D54" s="131"/>
      <c r="E54" s="131"/>
      <c r="F54" s="131"/>
      <c r="G54" s="131"/>
      <c r="H54" s="131"/>
      <c r="I54" s="131"/>
      <c r="J54" s="131"/>
      <c r="K54" s="131"/>
      <c r="L54" s="131"/>
      <c r="M54" s="131"/>
      <c r="N54" s="131"/>
      <c r="O54" s="131"/>
      <c r="P54" s="131"/>
      <c r="W54" s="23"/>
      <c r="X54" s="43" t="s">
        <v>1</v>
      </c>
      <c r="Y54" s="43" t="s">
        <v>2</v>
      </c>
      <c r="Z54" s="149" t="s">
        <v>3</v>
      </c>
      <c r="AA54" s="4"/>
    </row>
    <row r="55" spans="1:27" x14ac:dyDescent="0.25">
      <c r="B55" s="10">
        <v>-150</v>
      </c>
      <c r="C55" s="125">
        <f t="shared" si="14"/>
        <v>-26.788602941176471</v>
      </c>
      <c r="D55" s="132" t="s">
        <v>128</v>
      </c>
      <c r="E55" s="125">
        <f t="shared" si="16"/>
        <v>-52.410714285714285</v>
      </c>
      <c r="F55" s="125">
        <f t="shared" si="17"/>
        <v>-49.246428571428574</v>
      </c>
      <c r="G55" s="125">
        <f t="shared" si="18"/>
        <v>-74.833333333333343</v>
      </c>
      <c r="H55" s="125">
        <f t="shared" si="19"/>
        <v>-42.19855595667871</v>
      </c>
      <c r="I55" s="125">
        <f t="shared" si="20"/>
        <v>-51.919254658385086</v>
      </c>
      <c r="J55" s="125">
        <f t="shared" si="21"/>
        <v>-82.115942028985501</v>
      </c>
      <c r="K55" s="125">
        <f t="shared" si="22"/>
        <v>-86.477272727272734</v>
      </c>
      <c r="L55" s="125">
        <f t="shared" si="23"/>
        <v>-60.096899224806201</v>
      </c>
      <c r="M55" s="125">
        <f>M20/$M$2*1000000000000</f>
        <v>-93.117647058823536</v>
      </c>
      <c r="N55" s="125">
        <f>N20/$N$2*1000000000000</f>
        <v>-70.64822134387353</v>
      </c>
      <c r="O55" s="125">
        <f t="shared" si="26"/>
        <v>-33.443984962406013</v>
      </c>
      <c r="P55" s="125">
        <f t="shared" si="27"/>
        <v>-88.015576323987545</v>
      </c>
      <c r="W55" s="125">
        <f t="shared" si="10"/>
        <v>-62.408648724374729</v>
      </c>
      <c r="X55" s="10">
        <f t="shared" si="11"/>
        <v>13</v>
      </c>
      <c r="Y55" s="125">
        <f t="shared" si="12"/>
        <v>6.0412355987522908</v>
      </c>
      <c r="Z55" s="125">
        <f t="shared" si="13"/>
        <v>11.840604195675756</v>
      </c>
    </row>
    <row r="56" spans="1:27" x14ac:dyDescent="0.25">
      <c r="B56" s="11">
        <v>-135</v>
      </c>
      <c r="C56" s="126">
        <f t="shared" si="14"/>
        <v>-22.835661764705883</v>
      </c>
      <c r="D56" s="133" t="s">
        <v>128</v>
      </c>
      <c r="E56" s="126">
        <f t="shared" si="16"/>
        <v>-42.19345238095238</v>
      </c>
      <c r="F56" s="126">
        <f t="shared" si="17"/>
        <v>-38.571428571428584</v>
      </c>
      <c r="G56" s="126">
        <f t="shared" si="18"/>
        <v>-60.527131782945744</v>
      </c>
      <c r="H56" s="126">
        <f t="shared" si="19"/>
        <v>-33.905054151624547</v>
      </c>
      <c r="I56" s="126">
        <f t="shared" si="20"/>
        <v>-42.5</v>
      </c>
      <c r="J56" s="126">
        <f t="shared" si="21"/>
        <v>-65.800724637681157</v>
      </c>
      <c r="K56" s="126">
        <f t="shared" si="22"/>
        <v>-71.367424242424249</v>
      </c>
      <c r="L56" s="126">
        <f t="shared" si="23"/>
        <v>-47.937984496124024</v>
      </c>
      <c r="M56" s="126">
        <f t="shared" ref="M56:M69" si="28">M21/$M$2*1000000000000</f>
        <v>-76.03806228373702</v>
      </c>
      <c r="N56" s="126">
        <f t="shared" ref="N56:N69" si="29">N21/$N$2*1000000000000</f>
        <v>-56.628458498023726</v>
      </c>
      <c r="O56" s="126">
        <f t="shared" si="26"/>
        <v>-27.479699248120301</v>
      </c>
      <c r="P56" s="126">
        <f t="shared" si="27"/>
        <v>-71.115264797507791</v>
      </c>
      <c r="W56" s="126">
        <f t="shared" si="10"/>
        <v>-50.530795911944253</v>
      </c>
      <c r="X56" s="11">
        <f t="shared" si="11"/>
        <v>13</v>
      </c>
      <c r="Y56" s="126">
        <f t="shared" si="12"/>
        <v>4.8946123839284645</v>
      </c>
      <c r="Z56" s="126">
        <f t="shared" si="13"/>
        <v>9.5932639907835249</v>
      </c>
    </row>
    <row r="57" spans="1:27" x14ac:dyDescent="0.25">
      <c r="B57" s="11">
        <v>-120</v>
      </c>
      <c r="C57" s="126">
        <f t="shared" si="14"/>
        <v>-19.918014705882353</v>
      </c>
      <c r="D57" s="133" t="s">
        <v>128</v>
      </c>
      <c r="E57" s="126">
        <f t="shared" si="16"/>
        <v>-32.24404761904762</v>
      </c>
      <c r="F57" s="126">
        <f t="shared" si="17"/>
        <v>-30.319999999999997</v>
      </c>
      <c r="G57" s="126">
        <f t="shared" si="18"/>
        <v>-48.434108527131784</v>
      </c>
      <c r="H57" s="126">
        <f t="shared" si="19"/>
        <v>-32.476534296028881</v>
      </c>
      <c r="I57" s="126">
        <f t="shared" si="20"/>
        <v>-34.496894409937894</v>
      </c>
      <c r="J57" s="126">
        <f t="shared" si="21"/>
        <v>-53.231884057971016</v>
      </c>
      <c r="K57" s="126">
        <f t="shared" si="22"/>
        <v>-57.075757575757578</v>
      </c>
      <c r="L57" s="126">
        <f t="shared" si="23"/>
        <v>-37.86705426356589</v>
      </c>
      <c r="M57" s="126">
        <f t="shared" si="28"/>
        <v>-60.003460207612463</v>
      </c>
      <c r="N57" s="126">
        <f t="shared" si="29"/>
        <v>-44.217391304347828</v>
      </c>
      <c r="O57" s="126">
        <f t="shared" si="26"/>
        <v>-21.54210526315789</v>
      </c>
      <c r="P57" s="126">
        <f t="shared" si="27"/>
        <v>-56.669781931464179</v>
      </c>
      <c r="W57" s="126">
        <f t="shared" si="10"/>
        <v>-40.65361801245426</v>
      </c>
      <c r="X57" s="11">
        <f t="shared" si="11"/>
        <v>13</v>
      </c>
      <c r="Y57" s="126">
        <f t="shared" si="12"/>
        <v>3.7700952493955957</v>
      </c>
      <c r="Z57" s="126">
        <f t="shared" si="13"/>
        <v>7.3892509071009185</v>
      </c>
    </row>
    <row r="58" spans="1:27" x14ac:dyDescent="0.25">
      <c r="B58" s="11">
        <v>-105</v>
      </c>
      <c r="C58" s="126">
        <f t="shared" si="14"/>
        <v>-16.543382352941176</v>
      </c>
      <c r="D58" s="133" t="s">
        <v>128</v>
      </c>
      <c r="E58" s="126">
        <f t="shared" si="16"/>
        <v>-25.383630952380951</v>
      </c>
      <c r="F58" s="126">
        <f t="shared" si="17"/>
        <v>-23.625</v>
      </c>
      <c r="G58" s="126">
        <f t="shared" si="18"/>
        <v>-37.764728682170542</v>
      </c>
      <c r="H58" s="126">
        <f t="shared" si="19"/>
        <v>-24.426353790613717</v>
      </c>
      <c r="I58" s="126">
        <f t="shared" si="20"/>
        <v>-27.177329192546583</v>
      </c>
      <c r="J58" s="126">
        <f t="shared" si="21"/>
        <v>-42.275362318840585</v>
      </c>
      <c r="K58" s="126">
        <f t="shared" si="22"/>
        <v>-45.102272727272741</v>
      </c>
      <c r="L58" s="126">
        <f t="shared" si="23"/>
        <v>-29.686434108527131</v>
      </c>
      <c r="M58" s="126">
        <f t="shared" si="28"/>
        <v>-46.484429065743939</v>
      </c>
      <c r="N58" s="126">
        <f t="shared" si="29"/>
        <v>-34.398814229249005</v>
      </c>
      <c r="O58" s="126">
        <f t="shared" si="26"/>
        <v>-16.9390977443609</v>
      </c>
      <c r="P58" s="126">
        <f t="shared" si="27"/>
        <v>-43.305295950155759</v>
      </c>
      <c r="W58" s="126">
        <f t="shared" si="10"/>
        <v>-31.777856239600233</v>
      </c>
      <c r="X58" s="11">
        <f t="shared" si="11"/>
        <v>13</v>
      </c>
      <c r="Y58" s="126">
        <f t="shared" si="12"/>
        <v>2.9075846171164899</v>
      </c>
      <c r="Z58" s="126">
        <f t="shared" si="13"/>
        <v>5.6987611315510014</v>
      </c>
    </row>
    <row r="59" spans="1:27" x14ac:dyDescent="0.25">
      <c r="B59" s="11">
        <v>-90</v>
      </c>
      <c r="C59" s="126">
        <f t="shared" si="14"/>
        <v>-14.503308823529412</v>
      </c>
      <c r="D59" s="133" t="s">
        <v>128</v>
      </c>
      <c r="E59" s="126">
        <f t="shared" si="16"/>
        <v>-19.881249999999998</v>
      </c>
      <c r="F59" s="126">
        <f t="shared" si="17"/>
        <v>-18.18357142857143</v>
      </c>
      <c r="G59" s="126">
        <f t="shared" si="18"/>
        <v>-29.563565891472866</v>
      </c>
      <c r="H59" s="126">
        <f t="shared" si="19"/>
        <v>-19.183032490974732</v>
      </c>
      <c r="I59" s="126">
        <f t="shared" si="20"/>
        <v>-21.359316770186332</v>
      </c>
      <c r="J59" s="126">
        <f t="shared" si="21"/>
        <v>-32.734420289855073</v>
      </c>
      <c r="K59" s="126">
        <f t="shared" si="22"/>
        <v>-35.006818181818176</v>
      </c>
      <c r="L59" s="126">
        <f t="shared" si="23"/>
        <v>-22.763565891472865</v>
      </c>
      <c r="M59" s="126">
        <f t="shared" si="28"/>
        <v>-36.951557093425613</v>
      </c>
      <c r="N59" s="126">
        <f t="shared" si="29"/>
        <v>-26.280632411067192</v>
      </c>
      <c r="O59" s="126">
        <f t="shared" si="26"/>
        <v>-13.146992481203005</v>
      </c>
      <c r="P59" s="126">
        <f t="shared" si="27"/>
        <v>-33.274143302180683</v>
      </c>
      <c r="W59" s="126">
        <f t="shared" si="10"/>
        <v>-24.83324423505826</v>
      </c>
      <c r="X59" s="11">
        <f t="shared" si="11"/>
        <v>13</v>
      </c>
      <c r="Y59" s="126">
        <f t="shared" si="12"/>
        <v>2.2199509454432493</v>
      </c>
      <c r="Z59" s="126">
        <f t="shared" si="13"/>
        <v>4.3510239005144102</v>
      </c>
    </row>
    <row r="60" spans="1:27" x14ac:dyDescent="0.25">
      <c r="B60" s="11">
        <v>-75</v>
      </c>
      <c r="C60" s="126">
        <f t="shared" si="14"/>
        <v>-11.050735294117645</v>
      </c>
      <c r="D60" s="133" t="s">
        <v>128</v>
      </c>
      <c r="E60" s="126">
        <f t="shared" si="16"/>
        <v>-15.076785714285712</v>
      </c>
      <c r="F60" s="126">
        <f t="shared" si="17"/>
        <v>-14.071785714285713</v>
      </c>
      <c r="G60" s="126">
        <f t="shared" si="18"/>
        <v>-22.86472868217054</v>
      </c>
      <c r="H60" s="126">
        <f t="shared" si="19"/>
        <v>-14.959927797833936</v>
      </c>
      <c r="I60" s="126">
        <f t="shared" si="20"/>
        <v>-16.601242236024842</v>
      </c>
      <c r="J60" s="126">
        <f t="shared" si="21"/>
        <v>-25.293115942028987</v>
      </c>
      <c r="K60" s="126">
        <f t="shared" si="22"/>
        <v>-26.72462121212121</v>
      </c>
      <c r="L60" s="126">
        <f t="shared" si="23"/>
        <v>-17.282558139534881</v>
      </c>
      <c r="M60" s="126">
        <f t="shared" si="28"/>
        <v>-29.676816608996539</v>
      </c>
      <c r="N60" s="126">
        <f t="shared" si="29"/>
        <v>-19.757312252964425</v>
      </c>
      <c r="O60" s="126">
        <f t="shared" si="26"/>
        <v>-10.025187969924813</v>
      </c>
      <c r="P60" s="126">
        <f t="shared" si="27"/>
        <v>-24.894080996884732</v>
      </c>
      <c r="W60" s="126">
        <f t="shared" si="10"/>
        <v>-19.098376812397998</v>
      </c>
      <c r="X60" s="11">
        <f t="shared" si="11"/>
        <v>13</v>
      </c>
      <c r="Y60" s="126">
        <f t="shared" si="12"/>
        <v>1.7391316650955877</v>
      </c>
      <c r="Z60" s="126">
        <f t="shared" si="13"/>
        <v>3.408635427960526</v>
      </c>
    </row>
    <row r="61" spans="1:27" x14ac:dyDescent="0.25">
      <c r="B61" s="11">
        <v>-60</v>
      </c>
      <c r="C61" s="126">
        <f t="shared" si="14"/>
        <v>-8.7628676470588243</v>
      </c>
      <c r="D61" s="133" t="s">
        <v>128</v>
      </c>
      <c r="E61" s="126">
        <f t="shared" si="16"/>
        <v>-11.284821428571428</v>
      </c>
      <c r="F61" s="126">
        <f t="shared" si="17"/>
        <v>-10.277142857142858</v>
      </c>
      <c r="G61" s="126">
        <f t="shared" si="18"/>
        <v>-16.865891472868217</v>
      </c>
      <c r="H61" s="126">
        <f t="shared" si="19"/>
        <v>-11.750180505415162</v>
      </c>
      <c r="I61" s="126">
        <f t="shared" si="20"/>
        <v>-12.543478260869563</v>
      </c>
      <c r="J61" s="126">
        <f t="shared" si="21"/>
        <v>-18.88695652173913</v>
      </c>
      <c r="K61" s="126">
        <f t="shared" si="22"/>
        <v>-19.70871212121212</v>
      </c>
      <c r="L61" s="126">
        <f t="shared" si="23"/>
        <v>-12.634883720930233</v>
      </c>
      <c r="M61" s="126">
        <f t="shared" si="28"/>
        <v>-20.88477508650519</v>
      </c>
      <c r="N61" s="126">
        <f t="shared" si="29"/>
        <v>-14.287747035573123</v>
      </c>
      <c r="O61" s="126">
        <f t="shared" si="26"/>
        <v>-7.1394736842105262</v>
      </c>
      <c r="P61" s="126">
        <f t="shared" si="27"/>
        <v>-18.22928348909657</v>
      </c>
      <c r="W61" s="126">
        <f t="shared" si="10"/>
        <v>-14.096631833168685</v>
      </c>
      <c r="X61" s="11">
        <f t="shared" si="11"/>
        <v>13</v>
      </c>
      <c r="Y61" s="126">
        <f t="shared" si="12"/>
        <v>1.2265920303191338</v>
      </c>
      <c r="Z61" s="126">
        <f t="shared" si="13"/>
        <v>2.4040762031493639</v>
      </c>
    </row>
    <row r="62" spans="1:27" x14ac:dyDescent="0.25">
      <c r="B62" s="11">
        <v>-45</v>
      </c>
      <c r="C62" s="126">
        <f t="shared" si="14"/>
        <v>-6.6272058823529409</v>
      </c>
      <c r="D62" s="133" t="s">
        <v>128</v>
      </c>
      <c r="E62" s="126">
        <f t="shared" si="16"/>
        <v>-7.9324404761904743</v>
      </c>
      <c r="F62" s="126">
        <f t="shared" si="17"/>
        <v>-7.1653571428571423</v>
      </c>
      <c r="G62" s="126">
        <f t="shared" si="18"/>
        <v>-12.265891472868216</v>
      </c>
      <c r="H62" s="126">
        <f t="shared" si="19"/>
        <v>-8.8667870036101082</v>
      </c>
      <c r="I62" s="126">
        <f t="shared" si="20"/>
        <v>-8.8431677018633525</v>
      </c>
      <c r="J62" s="126">
        <f t="shared" si="21"/>
        <v>-13.695652173913043</v>
      </c>
      <c r="K62" s="126">
        <f t="shared" si="22"/>
        <v>-14.011363636363637</v>
      </c>
      <c r="L62" s="126">
        <f t="shared" si="23"/>
        <v>-8.7616279069767451</v>
      </c>
      <c r="M62" s="126">
        <f t="shared" si="28"/>
        <v>-15.564705882352943</v>
      </c>
      <c r="N62" s="126">
        <f t="shared" si="29"/>
        <v>-9.9691699604743071</v>
      </c>
      <c r="O62" s="126">
        <f t="shared" si="26"/>
        <v>-5.0097744360902254</v>
      </c>
      <c r="P62" s="126">
        <f t="shared" si="27"/>
        <v>-12.755451713395637</v>
      </c>
      <c r="W62" s="126">
        <f t="shared" si="10"/>
        <v>-10.112968876100673</v>
      </c>
      <c r="X62" s="11">
        <f t="shared" si="11"/>
        <v>13</v>
      </c>
      <c r="Y62" s="126">
        <f t="shared" si="12"/>
        <v>0.89879103257130577</v>
      </c>
      <c r="Z62" s="126">
        <f t="shared" si="13"/>
        <v>1.7615980534673255</v>
      </c>
    </row>
    <row r="63" spans="1:27" x14ac:dyDescent="0.25">
      <c r="B63" s="11">
        <v>-30</v>
      </c>
      <c r="C63" s="126">
        <f t="shared" si="14"/>
        <v>-4.5930147058823536</v>
      </c>
      <c r="D63" s="133" t="s">
        <v>128</v>
      </c>
      <c r="E63" s="126">
        <f t="shared" si="16"/>
        <v>-5.0916666666666668</v>
      </c>
      <c r="F63" s="126">
        <f t="shared" si="17"/>
        <v>-4.6432142857142855</v>
      </c>
      <c r="G63" s="126">
        <f t="shared" si="18"/>
        <v>-8.2720930232558114</v>
      </c>
      <c r="H63" s="126">
        <f t="shared" si="19"/>
        <v>-5.5902527075812269</v>
      </c>
      <c r="I63" s="126">
        <f t="shared" si="20"/>
        <v>-5.6062111801242231</v>
      </c>
      <c r="J63" s="126">
        <f t="shared" si="21"/>
        <v>-9.3351449275362306</v>
      </c>
      <c r="K63" s="126">
        <f t="shared" si="22"/>
        <v>-9.1121212121212114</v>
      </c>
      <c r="L63" s="126">
        <f t="shared" si="23"/>
        <v>-5.611627906976743</v>
      </c>
      <c r="M63" s="126">
        <f t="shared" si="28"/>
        <v>-10.701730103806229</v>
      </c>
      <c r="N63" s="126">
        <f t="shared" si="29"/>
        <v>-6.3067193675889319</v>
      </c>
      <c r="O63" s="126">
        <f t="shared" si="26"/>
        <v>-3.1946240601503755</v>
      </c>
      <c r="P63" s="126">
        <f t="shared" si="27"/>
        <v>-8.3822429906542055</v>
      </c>
      <c r="W63" s="126">
        <f t="shared" si="10"/>
        <v>-6.6492817798506536</v>
      </c>
      <c r="X63" s="11">
        <f t="shared" si="11"/>
        <v>13</v>
      </c>
      <c r="Y63" s="126">
        <f t="shared" si="12"/>
        <v>0.62713955075638406</v>
      </c>
      <c r="Z63" s="126">
        <f t="shared" si="13"/>
        <v>1.2291709327631417</v>
      </c>
    </row>
    <row r="64" spans="1:27" x14ac:dyDescent="0.25">
      <c r="B64" s="11">
        <v>-15</v>
      </c>
      <c r="C64" s="126">
        <f t="shared" si="14"/>
        <v>-2.5222794117647056</v>
      </c>
      <c r="D64" s="133" t="s">
        <v>128</v>
      </c>
      <c r="E64" s="126">
        <f t="shared" si="16"/>
        <v>-2.54264880952381</v>
      </c>
      <c r="F64" s="126">
        <f t="shared" si="17"/>
        <v>-2.3832142857142857</v>
      </c>
      <c r="G64" s="126">
        <f t="shared" si="18"/>
        <v>-4.8434108527131778</v>
      </c>
      <c r="H64" s="126">
        <f t="shared" si="19"/>
        <v>-2.8165342960288813</v>
      </c>
      <c r="I64" s="126">
        <f t="shared" si="20"/>
        <v>-2.5432919254658386</v>
      </c>
      <c r="J64" s="126">
        <f t="shared" si="21"/>
        <v>-5.6826086956521733</v>
      </c>
      <c r="K64" s="126">
        <f t="shared" si="22"/>
        <v>-5.0356060606060602</v>
      </c>
      <c r="L64" s="126">
        <f t="shared" si="23"/>
        <v>-2.9323255813953488</v>
      </c>
      <c r="M64" s="126">
        <f t="shared" si="28"/>
        <v>-6.7346020761245677</v>
      </c>
      <c r="N64" s="126">
        <f t="shared" si="29"/>
        <v>-3.3060474308300396</v>
      </c>
      <c r="O64" s="126">
        <f t="shared" si="26"/>
        <v>-1.6353383458646613</v>
      </c>
      <c r="P64" s="126">
        <f t="shared" si="27"/>
        <v>-4.6778816199376942</v>
      </c>
      <c r="W64" s="126">
        <f t="shared" si="10"/>
        <v>-3.6658299532016345</v>
      </c>
      <c r="X64" s="11">
        <f t="shared" si="11"/>
        <v>13</v>
      </c>
      <c r="Y64" s="126">
        <f t="shared" si="12"/>
        <v>0.42935625992423226</v>
      </c>
      <c r="Z64" s="126">
        <f t="shared" si="13"/>
        <v>0.84152280598831319</v>
      </c>
    </row>
    <row r="65" spans="2:26" x14ac:dyDescent="0.25">
      <c r="B65" s="11">
        <v>0</v>
      </c>
      <c r="C65" s="126">
        <f t="shared" si="14"/>
        <v>-0.4671323529411765</v>
      </c>
      <c r="D65" s="133" t="s">
        <v>128</v>
      </c>
      <c r="E65" s="126">
        <f t="shared" si="16"/>
        <v>-0.20356249999999998</v>
      </c>
      <c r="F65" s="126">
        <f t="shared" si="17"/>
        <v>-0.32666785714285707</v>
      </c>
      <c r="G65" s="126">
        <f t="shared" si="18"/>
        <v>-1.5925193798449615</v>
      </c>
      <c r="H65" s="126">
        <f t="shared" si="19"/>
        <v>-0.40956678700361016</v>
      </c>
      <c r="I65" s="126">
        <f t="shared" si="20"/>
        <v>0.39695652173913043</v>
      </c>
      <c r="J65" s="126">
        <f t="shared" si="21"/>
        <v>-2.4834420289855075</v>
      </c>
      <c r="K65" s="126">
        <f t="shared" si="22"/>
        <v>-1.4075</v>
      </c>
      <c r="L65" s="126">
        <f t="shared" si="23"/>
        <v>-0.52527131782945735</v>
      </c>
      <c r="M65" s="126">
        <f t="shared" si="28"/>
        <v>-3.2364013840830448</v>
      </c>
      <c r="N65" s="126">
        <f t="shared" si="29"/>
        <v>-0.66150197628458496</v>
      </c>
      <c r="O65" s="126">
        <f t="shared" si="26"/>
        <v>-0.42676691729323307</v>
      </c>
      <c r="P65" s="126">
        <f t="shared" si="27"/>
        <v>-1.5568535825545171</v>
      </c>
      <c r="W65" s="126">
        <f t="shared" si="10"/>
        <v>-0.99232535094029362</v>
      </c>
      <c r="X65" s="11">
        <f t="shared" si="11"/>
        <v>13</v>
      </c>
      <c r="Y65" s="126">
        <f t="shared" si="12"/>
        <v>0.28158010175254744</v>
      </c>
      <c r="Z65" s="126">
        <f t="shared" si="13"/>
        <v>0.55188685819811656</v>
      </c>
    </row>
    <row r="66" spans="2:26" x14ac:dyDescent="0.25">
      <c r="B66" s="11">
        <v>15</v>
      </c>
      <c r="C66" s="126">
        <f t="shared" si="14"/>
        <v>1.7188970588235293</v>
      </c>
      <c r="D66" s="133" t="s">
        <v>128</v>
      </c>
      <c r="E66" s="126">
        <f t="shared" si="16"/>
        <v>2.1346726190476186</v>
      </c>
      <c r="F66" s="126">
        <f t="shared" si="17"/>
        <v>1.6978214285714286</v>
      </c>
      <c r="G66" s="126">
        <f t="shared" si="18"/>
        <v>1.585891472868217</v>
      </c>
      <c r="H66" s="126">
        <f t="shared" si="19"/>
        <v>1.7266425992779784</v>
      </c>
      <c r="I66" s="126">
        <f t="shared" si="20"/>
        <v>3.4841614906832294</v>
      </c>
      <c r="J66" s="126">
        <f t="shared" si="21"/>
        <v>0.42347826086956525</v>
      </c>
      <c r="K66" s="126">
        <f t="shared" si="22"/>
        <v>2.0684090909090909</v>
      </c>
      <c r="L66" s="126">
        <f t="shared" si="23"/>
        <v>1.7034883720930234</v>
      </c>
      <c r="M66" s="126">
        <f t="shared" si="28"/>
        <v>-0.11344982698961939</v>
      </c>
      <c r="N66" s="126">
        <f t="shared" si="29"/>
        <v>1.9542687747035572</v>
      </c>
      <c r="O66" s="126">
        <f t="shared" si="26"/>
        <v>0.68439849624060134</v>
      </c>
      <c r="P66" s="126">
        <f t="shared" si="27"/>
        <v>1.249595015576324</v>
      </c>
      <c r="W66" s="126">
        <f t="shared" si="10"/>
        <v>1.5629442194365035</v>
      </c>
      <c r="X66" s="11">
        <f t="shared" si="11"/>
        <v>13</v>
      </c>
      <c r="Y66" s="126">
        <f t="shared" si="12"/>
        <v>0.24670752869546148</v>
      </c>
      <c r="Z66" s="126">
        <f t="shared" si="13"/>
        <v>0.48353787095798628</v>
      </c>
    </row>
    <row r="67" spans="2:26" x14ac:dyDescent="0.25">
      <c r="B67" s="11">
        <v>30</v>
      </c>
      <c r="C67" s="126">
        <f t="shared" si="14"/>
        <v>3.8661764705882344</v>
      </c>
      <c r="D67" s="133" t="s">
        <v>128</v>
      </c>
      <c r="E67" s="126">
        <f t="shared" si="16"/>
        <v>4.5485119047619049</v>
      </c>
      <c r="F67" s="126">
        <f t="shared" si="17"/>
        <v>3.9017857142857144</v>
      </c>
      <c r="G67" s="126">
        <f t="shared" si="18"/>
        <v>4.9286821705426362</v>
      </c>
      <c r="H67" s="126">
        <f t="shared" si="19"/>
        <v>3.9956678700361015</v>
      </c>
      <c r="I67" s="126">
        <f t="shared" si="20"/>
        <v>6.6866459627329187</v>
      </c>
      <c r="J67" s="126">
        <f t="shared" si="21"/>
        <v>3.1076811594202902</v>
      </c>
      <c r="K67" s="126">
        <f t="shared" si="22"/>
        <v>5.435227272727273</v>
      </c>
      <c r="L67" s="126">
        <f t="shared" si="23"/>
        <v>3.7893798449612404</v>
      </c>
      <c r="M67" s="126">
        <f t="shared" si="28"/>
        <v>3.0131141868512108</v>
      </c>
      <c r="N67" s="126">
        <f t="shared" si="29"/>
        <v>4.5411067193675887</v>
      </c>
      <c r="O67" s="126">
        <f t="shared" si="26"/>
        <v>1.7498496240601504</v>
      </c>
      <c r="P67" s="126">
        <f t="shared" si="27"/>
        <v>4.053582554517134</v>
      </c>
      <c r="W67" s="126">
        <f t="shared" si="10"/>
        <v>4.1244162657578771</v>
      </c>
      <c r="X67" s="11">
        <f t="shared" si="11"/>
        <v>13</v>
      </c>
      <c r="Y67" s="126">
        <f t="shared" si="12"/>
        <v>0.33436682078447183</v>
      </c>
      <c r="Z67" s="126">
        <f t="shared" si="13"/>
        <v>0.6553469263627234</v>
      </c>
    </row>
    <row r="68" spans="2:26" x14ac:dyDescent="0.25">
      <c r="B68" s="11">
        <v>45</v>
      </c>
      <c r="C68" s="126">
        <f t="shared" si="14"/>
        <v>6.401470588235294</v>
      </c>
      <c r="D68" s="133" t="s">
        <v>128</v>
      </c>
      <c r="E68" s="126">
        <f t="shared" si="16"/>
        <v>7.7767857142857153</v>
      </c>
      <c r="F68" s="126">
        <f t="shared" si="17"/>
        <v>6.36</v>
      </c>
      <c r="G68" s="126">
        <f t="shared" si="18"/>
        <v>8.5302325581395344</v>
      </c>
      <c r="H68" s="126">
        <f t="shared" si="19"/>
        <v>6.2494584837545135</v>
      </c>
      <c r="I68" s="126">
        <f t="shared" si="20"/>
        <v>10.100310559006211</v>
      </c>
      <c r="J68" s="126">
        <f t="shared" si="21"/>
        <v>5.8862318840579704</v>
      </c>
      <c r="K68" s="126">
        <f t="shared" si="22"/>
        <v>8.9443181818181827</v>
      </c>
      <c r="L68" s="126">
        <f t="shared" si="23"/>
        <v>6.0341085271317825</v>
      </c>
      <c r="M68" s="126">
        <f t="shared" si="28"/>
        <v>6.0567474048442902</v>
      </c>
      <c r="N68" s="126">
        <f t="shared" si="29"/>
        <v>7.3731225296442684</v>
      </c>
      <c r="O68" s="126">
        <f t="shared" si="26"/>
        <v>2.7230075187969929</v>
      </c>
      <c r="P68" s="126">
        <f t="shared" si="27"/>
        <v>6.90809968847352</v>
      </c>
      <c r="W68" s="126">
        <f t="shared" si="10"/>
        <v>6.8726072029375587</v>
      </c>
      <c r="X68" s="11">
        <f t="shared" si="11"/>
        <v>13</v>
      </c>
      <c r="Y68" s="126">
        <f t="shared" si="12"/>
        <v>0.49974969677396652</v>
      </c>
      <c r="Z68" s="126">
        <f t="shared" si="13"/>
        <v>0.97949140696178705</v>
      </c>
    </row>
    <row r="69" spans="2:26" ht="15.75" thickBot="1" x14ac:dyDescent="0.3">
      <c r="B69" s="12">
        <v>60</v>
      </c>
      <c r="C69" s="127">
        <f t="shared" si="14"/>
        <v>8.9055147058823536</v>
      </c>
      <c r="D69" s="134" t="s">
        <v>128</v>
      </c>
      <c r="E69" s="127">
        <f t="shared" si="16"/>
        <v>10.881845238095238</v>
      </c>
      <c r="F69" s="127">
        <f t="shared" si="17"/>
        <v>9.1167857142857134</v>
      </c>
      <c r="G69" s="127">
        <f t="shared" si="18"/>
        <v>12.518992248062014</v>
      </c>
      <c r="H69" s="127">
        <f t="shared" si="19"/>
        <v>8.897472924187726</v>
      </c>
      <c r="I69" s="127">
        <f t="shared" si="20"/>
        <v>14.079192546583849</v>
      </c>
      <c r="J69" s="127">
        <f t="shared" si="21"/>
        <v>8.6905797101449274</v>
      </c>
      <c r="K69" s="127">
        <f t="shared" si="22"/>
        <v>12.908712121212123</v>
      </c>
      <c r="L69" s="127">
        <f t="shared" si="23"/>
        <v>8.3593023255813943</v>
      </c>
      <c r="M69" s="127">
        <f t="shared" si="28"/>
        <v>9.6629757785467127</v>
      </c>
      <c r="N69" s="127">
        <f t="shared" si="29"/>
        <v>10.512648221343873</v>
      </c>
      <c r="O69" s="127">
        <f t="shared" si="26"/>
        <v>3.8251879699248112</v>
      </c>
      <c r="P69" s="127">
        <f t="shared" si="27"/>
        <v>9.9560747663551386</v>
      </c>
      <c r="W69" s="127">
        <f t="shared" si="10"/>
        <v>9.8704064823235278</v>
      </c>
      <c r="X69" s="12">
        <f t="shared" si="11"/>
        <v>13</v>
      </c>
      <c r="Y69" s="127">
        <f t="shared" si="12"/>
        <v>0.70761286662737588</v>
      </c>
      <c r="Z69" s="127">
        <f t="shared" si="13"/>
        <v>1.3868957335868011</v>
      </c>
    </row>
    <row r="70" spans="2:26" ht="15.75" thickBot="1" x14ac:dyDescent="0.3">
      <c r="B70" s="27" t="s">
        <v>127</v>
      </c>
      <c r="C70" s="78" t="s">
        <v>125</v>
      </c>
      <c r="D70" s="28" t="s">
        <v>125</v>
      </c>
      <c r="E70" s="28" t="s">
        <v>125</v>
      </c>
      <c r="F70" s="28" t="s">
        <v>125</v>
      </c>
      <c r="G70" s="28" t="s">
        <v>125</v>
      </c>
      <c r="H70" s="28" t="s">
        <v>125</v>
      </c>
      <c r="I70" s="28" t="s">
        <v>125</v>
      </c>
      <c r="J70" s="28" t="s">
        <v>125</v>
      </c>
      <c r="K70" s="28" t="s">
        <v>125</v>
      </c>
      <c r="L70" s="28" t="s">
        <v>125</v>
      </c>
      <c r="M70" s="28" t="s">
        <v>125</v>
      </c>
      <c r="N70" s="28" t="s">
        <v>125</v>
      </c>
      <c r="O70" s="28" t="s">
        <v>125</v>
      </c>
      <c r="P70" s="29" t="s">
        <v>125</v>
      </c>
      <c r="W70" s="36" t="s">
        <v>125</v>
      </c>
      <c r="Y70" s="36" t="s">
        <v>125</v>
      </c>
      <c r="Z70" s="29" t="s">
        <v>125</v>
      </c>
    </row>
    <row r="71" spans="2:26" x14ac:dyDescent="0.25"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</row>
    <row r="73" spans="2:26" x14ac:dyDescent="0.25">
      <c r="W73" s="131"/>
    </row>
  </sheetData>
  <phoneticPr fontId="1" type="noConversion"/>
  <pageMargins left="0.7" right="0.7" top="0.78740157499999996" bottom="0.78740157499999996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>
      <selection activeCell="O33" sqref="O33"/>
    </sheetView>
  </sheetViews>
  <sheetFormatPr baseColWidth="10" defaultRowHeight="15" x14ac:dyDescent="0.25"/>
  <sheetData>
    <row r="1" spans="1:12" x14ac:dyDescent="0.25">
      <c r="A1" s="158" t="s">
        <v>164</v>
      </c>
      <c r="B1" s="159"/>
      <c r="C1" s="159"/>
      <c r="D1" s="159"/>
      <c r="E1" s="159"/>
      <c r="F1" s="159"/>
      <c r="G1" s="159"/>
      <c r="H1" s="159"/>
      <c r="I1" s="159"/>
      <c r="J1" s="159"/>
      <c r="K1" s="159"/>
      <c r="L1" s="160"/>
    </row>
    <row r="2" spans="1:12" x14ac:dyDescent="0.25">
      <c r="A2" s="161" t="s">
        <v>199</v>
      </c>
      <c r="B2" s="162"/>
      <c r="C2" s="162"/>
      <c r="D2" s="162"/>
      <c r="E2" s="162"/>
      <c r="F2" s="162"/>
      <c r="G2" s="162"/>
      <c r="H2" s="162"/>
      <c r="I2" s="162"/>
      <c r="J2" s="162"/>
      <c r="K2" s="162"/>
      <c r="L2" s="163"/>
    </row>
    <row r="3" spans="1:12" x14ac:dyDescent="0.25">
      <c r="A3" s="161"/>
      <c r="B3" s="162"/>
      <c r="C3" s="162"/>
      <c r="D3" s="162" t="s">
        <v>221</v>
      </c>
      <c r="E3" s="162" t="s">
        <v>222</v>
      </c>
      <c r="F3" s="162"/>
      <c r="G3" s="162"/>
      <c r="H3" s="162"/>
      <c r="I3" s="162"/>
      <c r="J3" s="162"/>
      <c r="K3" s="162"/>
      <c r="L3" s="163"/>
    </row>
    <row r="4" spans="1:12" x14ac:dyDescent="0.25">
      <c r="A4" s="161" t="s">
        <v>165</v>
      </c>
      <c r="B4" s="162" t="s">
        <v>166</v>
      </c>
      <c r="C4" s="162" t="s">
        <v>167</v>
      </c>
      <c r="D4" s="162" t="s">
        <v>168</v>
      </c>
      <c r="E4" s="162"/>
      <c r="F4" s="162"/>
      <c r="G4" s="162"/>
      <c r="H4" s="162"/>
      <c r="I4" s="162"/>
      <c r="J4" s="162"/>
      <c r="K4" s="162"/>
      <c r="L4" s="163"/>
    </row>
    <row r="5" spans="1:12" x14ac:dyDescent="0.25">
      <c r="A5" s="161" t="s">
        <v>169</v>
      </c>
      <c r="B5" s="162" t="s">
        <v>170</v>
      </c>
      <c r="C5" s="162" t="s">
        <v>171</v>
      </c>
      <c r="D5" s="162" t="s">
        <v>168</v>
      </c>
      <c r="E5" s="162"/>
      <c r="F5" s="162"/>
      <c r="G5" s="162"/>
      <c r="H5" s="162"/>
      <c r="I5" s="162"/>
      <c r="J5" s="162"/>
      <c r="K5" s="162"/>
      <c r="L5" s="163"/>
    </row>
    <row r="6" spans="1:12" x14ac:dyDescent="0.25">
      <c r="A6" s="161" t="s">
        <v>172</v>
      </c>
      <c r="B6" s="162" t="s">
        <v>173</v>
      </c>
      <c r="C6" s="162" t="s">
        <v>174</v>
      </c>
      <c r="D6" s="162" t="s">
        <v>175</v>
      </c>
      <c r="E6" s="162" t="s">
        <v>224</v>
      </c>
      <c r="F6" s="162"/>
      <c r="G6" s="162"/>
      <c r="H6" s="162"/>
      <c r="I6" s="162"/>
      <c r="J6" s="162"/>
      <c r="K6" s="162"/>
      <c r="L6" s="163"/>
    </row>
    <row r="7" spans="1:12" x14ac:dyDescent="0.25">
      <c r="A7" s="161" t="s">
        <v>176</v>
      </c>
      <c r="B7" s="162" t="s">
        <v>177</v>
      </c>
      <c r="C7" s="162" t="s">
        <v>178</v>
      </c>
      <c r="D7" s="162" t="s">
        <v>168</v>
      </c>
      <c r="E7" s="162"/>
      <c r="F7" s="162"/>
      <c r="G7" s="162"/>
      <c r="H7" s="162"/>
      <c r="I7" s="162"/>
      <c r="J7" s="162"/>
      <c r="K7" s="162"/>
      <c r="L7" s="163"/>
    </row>
    <row r="8" spans="1:12" x14ac:dyDescent="0.25">
      <c r="A8" s="161" t="s">
        <v>179</v>
      </c>
      <c r="B8" s="162" t="s">
        <v>180</v>
      </c>
      <c r="C8" s="162" t="s">
        <v>181</v>
      </c>
      <c r="D8" s="162" t="s">
        <v>168</v>
      </c>
      <c r="E8" s="162"/>
      <c r="F8" s="162"/>
      <c r="G8" s="162"/>
      <c r="H8" s="162"/>
      <c r="I8" s="162"/>
      <c r="J8" s="162"/>
      <c r="K8" s="162"/>
      <c r="L8" s="163"/>
    </row>
    <row r="9" spans="1:12" x14ac:dyDescent="0.25">
      <c r="A9" s="161" t="s">
        <v>182</v>
      </c>
      <c r="B9" s="162" t="s">
        <v>183</v>
      </c>
      <c r="C9" s="162" t="s">
        <v>184</v>
      </c>
      <c r="D9" s="162" t="s">
        <v>175</v>
      </c>
      <c r="E9" s="162" t="s">
        <v>223</v>
      </c>
      <c r="F9" s="162"/>
      <c r="G9" s="162"/>
      <c r="H9" s="162"/>
      <c r="I9" s="162"/>
      <c r="J9" s="162"/>
      <c r="K9" s="162"/>
      <c r="L9" s="163"/>
    </row>
    <row r="10" spans="1:12" x14ac:dyDescent="0.25">
      <c r="A10" s="161" t="s">
        <v>185</v>
      </c>
      <c r="B10" s="162" t="s">
        <v>186</v>
      </c>
      <c r="C10" s="162" t="s">
        <v>187</v>
      </c>
      <c r="D10" s="162" t="s">
        <v>168</v>
      </c>
      <c r="E10" s="162"/>
      <c r="F10" s="162"/>
      <c r="G10" s="162"/>
      <c r="H10" s="162"/>
      <c r="I10" s="162"/>
      <c r="J10" s="162"/>
      <c r="K10" s="162"/>
      <c r="L10" s="163"/>
    </row>
    <row r="11" spans="1:12" x14ac:dyDescent="0.25">
      <c r="A11" s="161" t="s">
        <v>188</v>
      </c>
      <c r="B11" s="162" t="s">
        <v>189</v>
      </c>
      <c r="C11" s="162" t="s">
        <v>190</v>
      </c>
      <c r="D11" s="162" t="s">
        <v>168</v>
      </c>
      <c r="E11" s="162"/>
      <c r="F11" s="162"/>
      <c r="G11" s="162"/>
      <c r="H11" s="162"/>
      <c r="I11" s="162"/>
      <c r="J11" s="162"/>
      <c r="K11" s="162"/>
      <c r="L11" s="163"/>
    </row>
    <row r="12" spans="1:12" x14ac:dyDescent="0.25">
      <c r="A12" s="161" t="s">
        <v>191</v>
      </c>
      <c r="B12" s="162" t="s">
        <v>192</v>
      </c>
      <c r="C12" s="162" t="s">
        <v>193</v>
      </c>
      <c r="D12" s="162" t="s">
        <v>168</v>
      </c>
      <c r="E12" s="162"/>
      <c r="F12" s="162"/>
      <c r="G12" s="162"/>
      <c r="H12" s="162"/>
      <c r="I12" s="162"/>
      <c r="J12" s="162"/>
      <c r="K12" s="162"/>
      <c r="L12" s="163"/>
    </row>
    <row r="13" spans="1:12" x14ac:dyDescent="0.25">
      <c r="A13" s="161" t="s">
        <v>194</v>
      </c>
      <c r="B13" s="162" t="s">
        <v>195</v>
      </c>
      <c r="C13" s="162" t="s">
        <v>196</v>
      </c>
      <c r="D13" s="162" t="s">
        <v>175</v>
      </c>
      <c r="E13" s="162" t="s">
        <v>223</v>
      </c>
      <c r="F13" s="162"/>
      <c r="G13" s="162"/>
      <c r="H13" s="162"/>
      <c r="I13" s="162"/>
      <c r="J13" s="162"/>
      <c r="K13" s="162"/>
      <c r="L13" s="163"/>
    </row>
    <row r="14" spans="1:12" x14ac:dyDescent="0.25">
      <c r="A14" s="161"/>
      <c r="B14" s="162"/>
      <c r="C14" s="162"/>
      <c r="D14" s="162"/>
      <c r="E14" s="162"/>
      <c r="F14" s="162"/>
      <c r="G14" s="162"/>
      <c r="H14" s="162"/>
      <c r="I14" s="162"/>
      <c r="J14" s="162"/>
      <c r="K14" s="162"/>
      <c r="L14" s="163"/>
    </row>
    <row r="15" spans="1:12" x14ac:dyDescent="0.25">
      <c r="A15" s="161" t="s">
        <v>197</v>
      </c>
      <c r="B15" s="162"/>
      <c r="C15" s="162"/>
      <c r="D15" s="162"/>
      <c r="E15" s="162"/>
      <c r="F15" s="162"/>
      <c r="G15" s="162"/>
      <c r="H15" s="162"/>
      <c r="I15" s="162"/>
      <c r="J15" s="162"/>
      <c r="K15" s="162"/>
      <c r="L15" s="163"/>
    </row>
    <row r="16" spans="1:12" x14ac:dyDescent="0.25">
      <c r="A16" s="161" t="s">
        <v>198</v>
      </c>
      <c r="B16" s="162"/>
      <c r="C16" s="162"/>
      <c r="D16" s="162"/>
      <c r="E16" s="162"/>
      <c r="F16" s="162"/>
      <c r="G16" s="162"/>
      <c r="H16" s="162"/>
      <c r="I16" s="162"/>
      <c r="J16" s="162"/>
      <c r="K16" s="162"/>
      <c r="L16" s="163"/>
    </row>
    <row r="17" spans="1:12" x14ac:dyDescent="0.25">
      <c r="A17" s="161"/>
      <c r="B17" s="162"/>
      <c r="C17" s="162"/>
      <c r="D17" s="162"/>
      <c r="E17" s="162"/>
      <c r="F17" s="162"/>
      <c r="G17" s="162"/>
      <c r="H17" s="162"/>
      <c r="I17" s="162"/>
      <c r="J17" s="162"/>
      <c r="K17" s="162"/>
      <c r="L17" s="163"/>
    </row>
    <row r="18" spans="1:12" x14ac:dyDescent="0.25">
      <c r="A18" s="161" t="s">
        <v>164</v>
      </c>
      <c r="B18" s="162"/>
      <c r="C18" s="162"/>
      <c r="D18" s="162"/>
      <c r="E18" s="162"/>
      <c r="F18" s="162"/>
      <c r="G18" s="162"/>
      <c r="H18" s="162"/>
      <c r="I18" s="162"/>
      <c r="J18" s="162"/>
      <c r="K18" s="162"/>
      <c r="L18" s="163"/>
    </row>
    <row r="19" spans="1:12" x14ac:dyDescent="0.25">
      <c r="A19" s="161" t="s">
        <v>220</v>
      </c>
      <c r="B19" s="162"/>
      <c r="C19" s="162"/>
      <c r="D19" s="162"/>
      <c r="E19" s="162"/>
      <c r="F19" s="162"/>
      <c r="G19" s="162"/>
      <c r="H19" s="162"/>
      <c r="I19" s="162"/>
      <c r="J19" s="162"/>
      <c r="K19" s="162"/>
      <c r="L19" s="163"/>
    </row>
    <row r="20" spans="1:12" x14ac:dyDescent="0.25">
      <c r="A20" s="161"/>
      <c r="B20" s="162"/>
      <c r="C20" s="162"/>
      <c r="D20" s="162" t="s">
        <v>221</v>
      </c>
      <c r="E20" s="162" t="s">
        <v>222</v>
      </c>
      <c r="F20" s="162"/>
      <c r="G20" s="162"/>
      <c r="H20" s="162"/>
      <c r="I20" s="162"/>
      <c r="J20" s="162"/>
      <c r="K20" s="162"/>
      <c r="L20" s="163"/>
    </row>
    <row r="21" spans="1:12" x14ac:dyDescent="0.25">
      <c r="A21" s="161" t="s">
        <v>165</v>
      </c>
      <c r="B21" s="162" t="s">
        <v>200</v>
      </c>
      <c r="C21" s="162" t="s">
        <v>201</v>
      </c>
      <c r="D21" s="162" t="s">
        <v>168</v>
      </c>
      <c r="E21" s="162"/>
      <c r="F21" s="162"/>
      <c r="G21" s="162"/>
      <c r="H21" s="162"/>
      <c r="I21" s="162"/>
      <c r="J21" s="162"/>
      <c r="K21" s="162"/>
      <c r="L21" s="163"/>
    </row>
    <row r="22" spans="1:12" x14ac:dyDescent="0.25">
      <c r="A22" s="161" t="s">
        <v>169</v>
      </c>
      <c r="B22" s="162" t="s">
        <v>202</v>
      </c>
      <c r="C22" s="162" t="s">
        <v>203</v>
      </c>
      <c r="D22" s="162" t="s">
        <v>168</v>
      </c>
      <c r="E22" s="162"/>
      <c r="F22" s="162"/>
      <c r="G22" s="162"/>
      <c r="H22" s="162"/>
      <c r="I22" s="162"/>
      <c r="J22" s="162"/>
      <c r="K22" s="162"/>
      <c r="L22" s="163"/>
    </row>
    <row r="23" spans="1:12" x14ac:dyDescent="0.25">
      <c r="A23" s="161" t="s">
        <v>204</v>
      </c>
      <c r="B23" s="162" t="s">
        <v>205</v>
      </c>
      <c r="C23" s="162" t="s">
        <v>206</v>
      </c>
      <c r="D23" s="162" t="s">
        <v>175</v>
      </c>
      <c r="E23" s="162" t="s">
        <v>223</v>
      </c>
      <c r="F23" s="162"/>
      <c r="G23" s="162"/>
      <c r="H23" s="162"/>
      <c r="I23" s="162"/>
      <c r="J23" s="162"/>
      <c r="K23" s="162"/>
      <c r="L23" s="163"/>
    </row>
    <row r="24" spans="1:12" x14ac:dyDescent="0.25">
      <c r="A24" s="161" t="s">
        <v>176</v>
      </c>
      <c r="B24" s="162" t="s">
        <v>207</v>
      </c>
      <c r="C24" s="162" t="s">
        <v>208</v>
      </c>
      <c r="D24" s="162" t="s">
        <v>168</v>
      </c>
      <c r="E24" s="162"/>
      <c r="F24" s="162"/>
      <c r="G24" s="162"/>
      <c r="H24" s="162"/>
      <c r="I24" s="162"/>
      <c r="J24" s="162"/>
      <c r="K24" s="162"/>
      <c r="L24" s="163"/>
    </row>
    <row r="25" spans="1:12" x14ac:dyDescent="0.25">
      <c r="A25" s="161" t="s">
        <v>179</v>
      </c>
      <c r="B25" s="162" t="s">
        <v>209</v>
      </c>
      <c r="C25" s="162" t="s">
        <v>210</v>
      </c>
      <c r="D25" s="162" t="s">
        <v>168</v>
      </c>
      <c r="E25" s="162"/>
      <c r="F25" s="162"/>
      <c r="G25" s="162"/>
      <c r="H25" s="162"/>
      <c r="I25" s="162"/>
      <c r="J25" s="162"/>
      <c r="K25" s="162"/>
      <c r="L25" s="163"/>
    </row>
    <row r="26" spans="1:12" x14ac:dyDescent="0.25">
      <c r="A26" s="161" t="s">
        <v>182</v>
      </c>
      <c r="B26" s="162" t="s">
        <v>192</v>
      </c>
      <c r="C26" s="162" t="s">
        <v>211</v>
      </c>
      <c r="D26" s="162" t="s">
        <v>168</v>
      </c>
      <c r="E26" s="162"/>
      <c r="F26" s="162"/>
      <c r="G26" s="162"/>
      <c r="H26" s="162"/>
      <c r="I26" s="162"/>
      <c r="J26" s="162"/>
      <c r="K26" s="162"/>
      <c r="L26" s="163"/>
    </row>
    <row r="27" spans="1:12" x14ac:dyDescent="0.25">
      <c r="A27" s="161" t="s">
        <v>185</v>
      </c>
      <c r="B27" s="162" t="s">
        <v>212</v>
      </c>
      <c r="C27" s="162" t="s">
        <v>213</v>
      </c>
      <c r="D27" s="162" t="s">
        <v>168</v>
      </c>
      <c r="E27" s="162"/>
      <c r="F27" s="162"/>
      <c r="G27" s="162"/>
      <c r="H27" s="162"/>
      <c r="I27" s="162"/>
      <c r="J27" s="162"/>
      <c r="K27" s="162"/>
      <c r="L27" s="163"/>
    </row>
    <row r="28" spans="1:12" x14ac:dyDescent="0.25">
      <c r="A28" s="161" t="s">
        <v>188</v>
      </c>
      <c r="B28" s="162" t="s">
        <v>214</v>
      </c>
      <c r="C28" s="162" t="s">
        <v>215</v>
      </c>
      <c r="D28" s="162" t="s">
        <v>168</v>
      </c>
      <c r="E28" s="162"/>
      <c r="F28" s="162"/>
      <c r="G28" s="162"/>
      <c r="H28" s="162"/>
      <c r="I28" s="162"/>
      <c r="J28" s="162"/>
      <c r="K28" s="162"/>
      <c r="L28" s="163"/>
    </row>
    <row r="29" spans="1:12" x14ac:dyDescent="0.25">
      <c r="A29" s="161" t="s">
        <v>191</v>
      </c>
      <c r="B29" s="162" t="s">
        <v>216</v>
      </c>
      <c r="C29" s="162" t="s">
        <v>217</v>
      </c>
      <c r="D29" s="162" t="s">
        <v>168</v>
      </c>
      <c r="E29" s="162"/>
      <c r="F29" s="162"/>
      <c r="G29" s="162"/>
      <c r="H29" s="162"/>
      <c r="I29" s="162"/>
      <c r="J29" s="162"/>
      <c r="K29" s="162"/>
      <c r="L29" s="163"/>
    </row>
    <row r="30" spans="1:12" x14ac:dyDescent="0.25">
      <c r="A30" s="161" t="s">
        <v>194</v>
      </c>
      <c r="B30" s="162" t="s">
        <v>218</v>
      </c>
      <c r="C30" s="162" t="s">
        <v>219</v>
      </c>
      <c r="D30" s="162" t="s">
        <v>168</v>
      </c>
      <c r="E30" s="162"/>
      <c r="F30" s="162"/>
      <c r="G30" s="162"/>
      <c r="H30" s="162"/>
      <c r="I30" s="162"/>
      <c r="J30" s="162"/>
      <c r="K30" s="162"/>
      <c r="L30" s="163"/>
    </row>
    <row r="31" spans="1:12" x14ac:dyDescent="0.25">
      <c r="A31" s="161"/>
      <c r="B31" s="162"/>
      <c r="C31" s="162"/>
      <c r="D31" s="162"/>
      <c r="E31" s="162"/>
      <c r="F31" s="162"/>
      <c r="G31" s="162"/>
      <c r="H31" s="162"/>
      <c r="I31" s="162"/>
      <c r="J31" s="162"/>
      <c r="K31" s="162"/>
      <c r="L31" s="163"/>
    </row>
    <row r="32" spans="1:12" x14ac:dyDescent="0.25">
      <c r="A32" s="161" t="s">
        <v>197</v>
      </c>
      <c r="B32" s="162"/>
      <c r="C32" s="162"/>
      <c r="D32" s="162"/>
      <c r="E32" s="162"/>
      <c r="F32" s="162"/>
      <c r="G32" s="162"/>
      <c r="H32" s="162"/>
      <c r="I32" s="162"/>
      <c r="J32" s="162"/>
      <c r="K32" s="162"/>
      <c r="L32" s="163"/>
    </row>
    <row r="33" spans="1:12" ht="15.75" thickBot="1" x14ac:dyDescent="0.3">
      <c r="A33" s="164" t="s">
        <v>198</v>
      </c>
      <c r="B33" s="165"/>
      <c r="C33" s="165"/>
      <c r="D33" s="165"/>
      <c r="E33" s="165"/>
      <c r="F33" s="165"/>
      <c r="G33" s="165"/>
      <c r="H33" s="165"/>
      <c r="I33" s="165"/>
      <c r="J33" s="165"/>
      <c r="K33" s="165"/>
      <c r="L33" s="166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75"/>
  <sheetViews>
    <sheetView topLeftCell="M37" workbookViewId="0">
      <selection activeCell="AC35" sqref="AC35:AF35"/>
    </sheetView>
  </sheetViews>
  <sheetFormatPr baseColWidth="10" defaultColWidth="11.42578125" defaultRowHeight="15" x14ac:dyDescent="0.25"/>
  <cols>
    <col min="1" max="1" width="13.42578125" style="2" customWidth="1"/>
    <col min="2" max="3" width="11.5703125" style="2" bestFit="1" customWidth="1"/>
    <col min="4" max="5" width="11.7109375" style="2" bestFit="1" customWidth="1"/>
    <col min="6" max="6" width="11.42578125" style="2" customWidth="1"/>
    <col min="7" max="7" width="11.85546875" style="2" customWidth="1"/>
    <col min="8" max="8" width="13.5703125" style="2" customWidth="1"/>
    <col min="9" max="10" width="15" style="2" customWidth="1"/>
    <col min="11" max="11" width="14.140625" style="2" customWidth="1"/>
    <col min="12" max="12" width="11.140625" style="2" customWidth="1"/>
    <col min="13" max="13" width="10.7109375" style="2" customWidth="1"/>
    <col min="14" max="14" width="12" style="2" customWidth="1"/>
    <col min="15" max="15" width="17" style="2" customWidth="1"/>
    <col min="16" max="16" width="17.140625" style="2" customWidth="1"/>
    <col min="17" max="20" width="1.28515625" style="2" customWidth="1"/>
    <col min="21" max="27" width="1.7109375" style="2" customWidth="1"/>
    <col min="28" max="28" width="2.28515625" style="2" customWidth="1"/>
    <col min="29" max="29" width="12.7109375" style="2" bestFit="1" customWidth="1"/>
    <col min="30" max="30" width="5.85546875" style="2" customWidth="1"/>
    <col min="31" max="32" width="12" style="2" bestFit="1" customWidth="1"/>
    <col min="33" max="16384" width="11.42578125" style="2"/>
  </cols>
  <sheetData>
    <row r="1" spans="1:38" ht="15.75" thickBot="1" x14ac:dyDescent="0.3">
      <c r="A1" s="23" t="s">
        <v>0</v>
      </c>
      <c r="C1" s="19" t="s">
        <v>4</v>
      </c>
      <c r="D1" s="19" t="s">
        <v>5</v>
      </c>
      <c r="E1" s="19" t="s">
        <v>17</v>
      </c>
      <c r="F1" s="19" t="s">
        <v>18</v>
      </c>
      <c r="G1" s="19" t="s">
        <v>19</v>
      </c>
      <c r="H1" s="19" t="s">
        <v>51</v>
      </c>
      <c r="I1" s="19" t="s">
        <v>43</v>
      </c>
      <c r="J1" s="19" t="s">
        <v>44</v>
      </c>
      <c r="K1" s="19" t="s">
        <v>45</v>
      </c>
      <c r="L1" s="19" t="s">
        <v>46</v>
      </c>
    </row>
    <row r="2" spans="1:38" ht="18.75" thickBot="1" x14ac:dyDescent="0.4">
      <c r="B2" s="19" t="s">
        <v>123</v>
      </c>
      <c r="C2" s="12">
        <v>40.1</v>
      </c>
      <c r="D2" s="12">
        <v>36.1</v>
      </c>
      <c r="E2" s="12">
        <v>92.3</v>
      </c>
      <c r="F2" s="12">
        <v>52.3</v>
      </c>
      <c r="G2" s="12">
        <v>18.7</v>
      </c>
      <c r="H2" s="12">
        <v>22.2</v>
      </c>
      <c r="I2" s="12">
        <v>25</v>
      </c>
      <c r="J2" s="12">
        <v>55</v>
      </c>
      <c r="K2" s="12">
        <v>23.4</v>
      </c>
      <c r="L2" s="12">
        <v>39.799999999999997</v>
      </c>
      <c r="M2" s="48" t="s">
        <v>133</v>
      </c>
      <c r="AC2" s="23"/>
      <c r="AD2" s="43" t="s">
        <v>1</v>
      </c>
      <c r="AE2" s="43" t="s">
        <v>2</v>
      </c>
      <c r="AF2" s="44" t="s">
        <v>3</v>
      </c>
    </row>
    <row r="3" spans="1:38" ht="15.75" thickBot="1" x14ac:dyDescent="0.3">
      <c r="A3" s="19" t="s">
        <v>14</v>
      </c>
      <c r="B3" s="13">
        <v>-150</v>
      </c>
      <c r="C3" s="16">
        <v>-8.2958000000000004E-10</v>
      </c>
      <c r="D3" s="10">
        <v>-1.0753E-9</v>
      </c>
      <c r="E3" s="16">
        <v>-7.2088E-10</v>
      </c>
      <c r="F3" s="10">
        <v>-8.8437000000000002E-10</v>
      </c>
      <c r="G3" s="10">
        <v>-3.2589E-10</v>
      </c>
      <c r="H3" s="10">
        <v>-6.1701000000000002E-10</v>
      </c>
      <c r="I3" s="10">
        <v>-3.58E-10</v>
      </c>
      <c r="J3" s="10">
        <v>-8.5601000000000002E-10</v>
      </c>
      <c r="K3" s="16">
        <v>-7.9167000000000002E-10</v>
      </c>
      <c r="L3" s="16">
        <v>-1.3357000000000001E-9</v>
      </c>
      <c r="M3" s="4"/>
      <c r="N3" s="4"/>
      <c r="O3" s="4"/>
      <c r="AC3" s="11">
        <f t="shared" ref="AC3:AC17" si="0">AVERAGE(C3:AA3)</f>
        <v>-7.7944100000000006E-10</v>
      </c>
      <c r="AD3" s="11">
        <f t="shared" ref="AD3:AD17" si="1">COUNT(C3:AA3)</f>
        <v>10</v>
      </c>
      <c r="AE3" s="11">
        <f t="shared" ref="AE3:AE17" si="2">(STDEV(C3:AA3))/SQRT(AD3)</f>
        <v>9.6010835273363234E-11</v>
      </c>
      <c r="AF3" s="11">
        <f t="shared" ref="AF3:AF17" si="3">CONFIDENCE(0.05,(STDEV(C3:AA3)),AD3)</f>
        <v>1.8817777926139973E-10</v>
      </c>
    </row>
    <row r="4" spans="1:38" x14ac:dyDescent="0.25">
      <c r="B4" s="14">
        <f t="shared" ref="B4:B17" si="4">B3+15</f>
        <v>-135</v>
      </c>
      <c r="C4" s="17">
        <v>-6.6150000000000004E-10</v>
      </c>
      <c r="D4" s="11">
        <v>-7.9144000000000001E-10</v>
      </c>
      <c r="E4" s="17">
        <v>-5.7439000000000002E-10</v>
      </c>
      <c r="F4" s="11">
        <v>-6.8128999999999993E-10</v>
      </c>
      <c r="G4" s="11">
        <v>-2.5350999999999999E-10</v>
      </c>
      <c r="H4" s="11">
        <v>-4.6956999999999996E-10</v>
      </c>
      <c r="I4" s="11">
        <v>-2.8174E-10</v>
      </c>
      <c r="J4" s="11">
        <v>-6.5283000000000001E-10</v>
      </c>
      <c r="K4" s="11">
        <v>-6.1273000000000001E-10</v>
      </c>
      <c r="L4" s="11">
        <v>-1.0730999999999999E-9</v>
      </c>
      <c r="AC4" s="11">
        <f t="shared" si="0"/>
        <v>-6.0521000000000002E-10</v>
      </c>
      <c r="AD4" s="11">
        <f t="shared" si="1"/>
        <v>10</v>
      </c>
      <c r="AE4" s="11">
        <f t="shared" si="2"/>
        <v>7.5465770253804461E-11</v>
      </c>
      <c r="AF4" s="11">
        <f t="shared" si="3"/>
        <v>1.4791019176303084E-10</v>
      </c>
      <c r="AL4" s="4"/>
    </row>
    <row r="5" spans="1:38" ht="15.75" thickBot="1" x14ac:dyDescent="0.3">
      <c r="B5" s="14">
        <f t="shared" si="4"/>
        <v>-120</v>
      </c>
      <c r="C5" s="17">
        <v>-5.1740999999999997E-10</v>
      </c>
      <c r="D5" s="11">
        <v>-5.9935E-10</v>
      </c>
      <c r="E5" s="17">
        <v>-4.3919000000000001E-10</v>
      </c>
      <c r="F5" s="11">
        <v>-5.1846999999999997E-10</v>
      </c>
      <c r="G5" s="11">
        <v>-1.9962E-10</v>
      </c>
      <c r="H5" s="11">
        <v>-3.5275999999999998E-10</v>
      </c>
      <c r="I5" s="11">
        <v>-2.1055000000000001E-10</v>
      </c>
      <c r="J5" s="11">
        <v>-5.2438999999999999E-10</v>
      </c>
      <c r="K5" s="11">
        <v>-4.5331999999999999E-10</v>
      </c>
      <c r="L5" s="11">
        <v>-8.7711999999999997E-10</v>
      </c>
      <c r="AC5" s="11">
        <f t="shared" si="0"/>
        <v>-4.6921799999999994E-10</v>
      </c>
      <c r="AD5" s="11">
        <f t="shared" si="1"/>
        <v>10</v>
      </c>
      <c r="AE5" s="11">
        <f t="shared" si="2"/>
        <v>6.1951564033704768E-11</v>
      </c>
      <c r="AF5" s="11">
        <f t="shared" si="3"/>
        <v>1.2142283429198827E-10</v>
      </c>
      <c r="AL5" s="4"/>
    </row>
    <row r="6" spans="1:38" x14ac:dyDescent="0.25">
      <c r="B6" s="14">
        <f t="shared" si="4"/>
        <v>-105</v>
      </c>
      <c r="C6" s="17">
        <v>-4.1137E-10</v>
      </c>
      <c r="D6" s="11">
        <v>-4.5795999999999999E-10</v>
      </c>
      <c r="E6" s="17">
        <v>-3.3801999999999999E-10</v>
      </c>
      <c r="F6" s="11">
        <v>-3.9277999999999996E-10</v>
      </c>
      <c r="G6" s="11">
        <v>-1.5271000000000001E-10</v>
      </c>
      <c r="H6" s="11">
        <v>-2.7980999999999999E-10</v>
      </c>
      <c r="I6" s="11">
        <v>-1.596E-10</v>
      </c>
      <c r="J6" s="11">
        <v>-3.7493000000000002E-10</v>
      </c>
      <c r="K6" s="11">
        <v>-3.3026000000000001E-10</v>
      </c>
      <c r="L6" s="11">
        <v>-7.0303999999999998E-10</v>
      </c>
      <c r="M6" s="52" t="s">
        <v>140</v>
      </c>
      <c r="N6" s="59"/>
      <c r="O6" s="59"/>
      <c r="P6" s="60"/>
      <c r="AC6" s="11">
        <f t="shared" si="0"/>
        <v>-3.6004800000000005E-10</v>
      </c>
      <c r="AD6" s="11">
        <f t="shared" si="1"/>
        <v>10</v>
      </c>
      <c r="AE6" s="11">
        <f t="shared" si="2"/>
        <v>4.9680783067723696E-11</v>
      </c>
      <c r="AF6" s="11">
        <f t="shared" si="3"/>
        <v>9.7372545536485769E-11</v>
      </c>
      <c r="AL6" s="4"/>
    </row>
    <row r="7" spans="1:38" ht="15.75" thickBot="1" x14ac:dyDescent="0.3">
      <c r="B7" s="14">
        <f t="shared" si="4"/>
        <v>-90</v>
      </c>
      <c r="C7" s="17">
        <v>-3.1317000000000002E-10</v>
      </c>
      <c r="D7" s="11">
        <v>-3.4435000000000001E-10</v>
      </c>
      <c r="E7" s="17">
        <v>-2.6533E-10</v>
      </c>
      <c r="F7" s="11">
        <v>-2.9123000000000004E-10</v>
      </c>
      <c r="G7" s="11">
        <v>-1.2060999999999998E-10</v>
      </c>
      <c r="H7" s="11">
        <v>-2.1889999999999999E-10</v>
      </c>
      <c r="I7" s="11">
        <v>-1.2293999999999999E-10</v>
      </c>
      <c r="J7" s="11">
        <v>-2.7986999999999999E-10</v>
      </c>
      <c r="K7" s="11">
        <v>-2.2956999999999999E-10</v>
      </c>
      <c r="L7" s="11">
        <v>-5.6894999999999998E-10</v>
      </c>
      <c r="M7" s="56" t="s">
        <v>145</v>
      </c>
      <c r="N7" s="61"/>
      <c r="O7" s="61"/>
      <c r="P7" s="62"/>
      <c r="AC7" s="11">
        <f t="shared" si="0"/>
        <v>-2.7549199999999996E-10</v>
      </c>
      <c r="AD7" s="11">
        <f t="shared" si="1"/>
        <v>10</v>
      </c>
      <c r="AE7" s="11">
        <f t="shared" si="2"/>
        <v>4.016919806131171E-11</v>
      </c>
      <c r="AF7" s="11">
        <f t="shared" si="3"/>
        <v>7.8730181488027091E-11</v>
      </c>
      <c r="AL7" s="4"/>
    </row>
    <row r="8" spans="1:38" x14ac:dyDescent="0.25">
      <c r="B8" s="14">
        <f t="shared" si="4"/>
        <v>-75</v>
      </c>
      <c r="C8" s="17">
        <v>-2.3736E-10</v>
      </c>
      <c r="D8" s="11">
        <v>-2.5553999999999998E-10</v>
      </c>
      <c r="E8" s="17">
        <v>-1.9624999999999999E-10</v>
      </c>
      <c r="F8" s="11">
        <v>-2.1009E-10</v>
      </c>
      <c r="G8" s="11">
        <v>-9.5424999999999996E-11</v>
      </c>
      <c r="H8" s="11">
        <v>-1.6563E-10</v>
      </c>
      <c r="I8" s="11">
        <v>-9.7006999999999997E-11</v>
      </c>
      <c r="J8" s="11">
        <v>-2.0966E-10</v>
      </c>
      <c r="K8" s="11">
        <v>-1.5648000000000001E-10</v>
      </c>
      <c r="L8" s="11">
        <v>-4.2653000000000003E-10</v>
      </c>
      <c r="AC8" s="11">
        <f t="shared" si="0"/>
        <v>-2.0499720000000003E-10</v>
      </c>
      <c r="AD8" s="11">
        <f t="shared" si="1"/>
        <v>10</v>
      </c>
      <c r="AE8" s="11">
        <f t="shared" si="2"/>
        <v>2.9883950392513741E-11</v>
      </c>
      <c r="AF8" s="11">
        <f t="shared" si="3"/>
        <v>5.8571466485108527E-11</v>
      </c>
      <c r="AL8" s="4"/>
    </row>
    <row r="9" spans="1:38" x14ac:dyDescent="0.25">
      <c r="B9" s="14">
        <f t="shared" si="4"/>
        <v>-60</v>
      </c>
      <c r="C9" s="17">
        <v>-1.7614E-10</v>
      </c>
      <c r="D9" s="11">
        <v>-1.8519999999999999E-10</v>
      </c>
      <c r="E9" s="17">
        <v>-1.4137E-10</v>
      </c>
      <c r="F9" s="11">
        <v>-1.5157E-10</v>
      </c>
      <c r="G9" s="11">
        <v>-7.2573999999999997E-11</v>
      </c>
      <c r="H9" s="11">
        <v>-1.2230999999999999E-10</v>
      </c>
      <c r="I9" s="11">
        <v>-7.0749000000000006E-11</v>
      </c>
      <c r="J9" s="11">
        <v>-1.5069E-10</v>
      </c>
      <c r="K9" s="11">
        <v>-1.0445E-10</v>
      </c>
      <c r="L9" s="11">
        <v>-3.1399000000000002E-10</v>
      </c>
      <c r="AC9" s="11">
        <f t="shared" si="0"/>
        <v>-1.489043E-10</v>
      </c>
      <c r="AD9" s="11">
        <f t="shared" si="1"/>
        <v>10</v>
      </c>
      <c r="AE9" s="11">
        <f t="shared" si="2"/>
        <v>2.2110208072818611E-11</v>
      </c>
      <c r="AF9" s="11">
        <f t="shared" si="3"/>
        <v>4.3335211513411229E-11</v>
      </c>
      <c r="AL9" s="4"/>
    </row>
    <row r="10" spans="1:38" ht="15.75" thickBot="1" x14ac:dyDescent="0.3">
      <c r="B10" s="14">
        <f t="shared" si="4"/>
        <v>-45</v>
      </c>
      <c r="C10" s="17">
        <v>-1.2687E-10</v>
      </c>
      <c r="D10" s="11">
        <v>-1.3051E-10</v>
      </c>
      <c r="E10" s="17">
        <v>-1.0165999999999999E-10</v>
      </c>
      <c r="F10" s="11">
        <v>-1.0373E-10</v>
      </c>
      <c r="G10" s="11">
        <v>-5.2219E-11</v>
      </c>
      <c r="H10" s="11">
        <v>-9.1983999999999997E-11</v>
      </c>
      <c r="I10" s="11">
        <v>-4.7704999999999998E-11</v>
      </c>
      <c r="J10" s="11">
        <v>-1.0511999999999999E-10</v>
      </c>
      <c r="K10" s="11">
        <v>-6.6373999999999995E-11</v>
      </c>
      <c r="L10" s="11">
        <v>-2.1757E-10</v>
      </c>
      <c r="AC10" s="11">
        <f t="shared" si="0"/>
        <v>-1.0437419999999999E-10</v>
      </c>
      <c r="AD10" s="11">
        <f t="shared" si="1"/>
        <v>10</v>
      </c>
      <c r="AE10" s="11">
        <f t="shared" si="2"/>
        <v>1.5470352887449666E-11</v>
      </c>
      <c r="AF10" s="11">
        <f t="shared" si="3"/>
        <v>3.0321334487526572E-11</v>
      </c>
      <c r="AL10" s="4"/>
    </row>
    <row r="11" spans="1:38" ht="19.5" thickBot="1" x14ac:dyDescent="0.35">
      <c r="B11" s="14">
        <f t="shared" si="4"/>
        <v>-30</v>
      </c>
      <c r="C11" s="17">
        <v>-7.5573000000000004E-11</v>
      </c>
      <c r="D11" s="11">
        <v>-8.3344999999999998E-11</v>
      </c>
      <c r="E11" s="17">
        <v>-6.0834000000000007E-11</v>
      </c>
      <c r="F11" s="11">
        <v>-6.4754000000000005E-11</v>
      </c>
      <c r="G11" s="11">
        <v>-3.2765000000000003E-11</v>
      </c>
      <c r="H11" s="11">
        <v>-6.0708999999999994E-11</v>
      </c>
      <c r="I11" s="11">
        <v>-3.1778000000000001E-11</v>
      </c>
      <c r="J11" s="11">
        <v>-6.4318999999999995E-11</v>
      </c>
      <c r="K11" s="11">
        <v>-3.9199000000000002E-11</v>
      </c>
      <c r="L11" s="11">
        <v>-1.339E-10</v>
      </c>
      <c r="N11" s="39" t="s">
        <v>130</v>
      </c>
      <c r="O11" s="40"/>
      <c r="P11" s="41"/>
      <c r="AC11" s="11">
        <f t="shared" si="0"/>
        <v>-6.4717599999999995E-11</v>
      </c>
      <c r="AD11" s="11">
        <f t="shared" si="1"/>
        <v>10</v>
      </c>
      <c r="AE11" s="11">
        <f t="shared" si="2"/>
        <v>9.4513493924295144E-12</v>
      </c>
      <c r="AF11" s="11">
        <f t="shared" si="3"/>
        <v>1.8524304414466366E-11</v>
      </c>
      <c r="AL11" s="4"/>
    </row>
    <row r="12" spans="1:38" x14ac:dyDescent="0.25">
      <c r="B12" s="14">
        <f t="shared" si="4"/>
        <v>-15</v>
      </c>
      <c r="C12" s="17">
        <v>-3.4435999999999997E-11</v>
      </c>
      <c r="D12" s="11">
        <v>-4.1758000000000002E-11</v>
      </c>
      <c r="E12" s="17">
        <v>-2.4233E-11</v>
      </c>
      <c r="F12" s="11">
        <v>-3.2084999999999998E-11</v>
      </c>
      <c r="G12" s="11">
        <v>-1.8094000000000001E-11</v>
      </c>
      <c r="H12" s="11">
        <v>-3.4118999999999999E-11</v>
      </c>
      <c r="I12" s="11">
        <v>-1.4159999999999999E-11</v>
      </c>
      <c r="J12" s="11">
        <v>-3.0203000000000003E-11</v>
      </c>
      <c r="K12" s="11">
        <v>-1.7875999999999999E-11</v>
      </c>
      <c r="L12" s="11">
        <v>-6.2201999999999994E-11</v>
      </c>
      <c r="AC12" s="11">
        <f t="shared" si="0"/>
        <v>-3.0916600000000003E-11</v>
      </c>
      <c r="AD12" s="11">
        <f t="shared" si="1"/>
        <v>10</v>
      </c>
      <c r="AE12" s="11">
        <f t="shared" si="2"/>
        <v>4.4481689171563109E-12</v>
      </c>
      <c r="AF12" s="11">
        <f t="shared" si="3"/>
        <v>8.7182508747768996E-12</v>
      </c>
      <c r="AL12" s="4"/>
    </row>
    <row r="13" spans="1:38" x14ac:dyDescent="0.25">
      <c r="B13" s="14">
        <f t="shared" si="4"/>
        <v>0</v>
      </c>
      <c r="C13" s="17">
        <v>2.8510999999999998E-12</v>
      </c>
      <c r="D13" s="11">
        <v>-1.2839E-12</v>
      </c>
      <c r="E13" s="17">
        <v>1.6078999999999999E-11</v>
      </c>
      <c r="F13" s="11">
        <v>4.5343999999999999E-10</v>
      </c>
      <c r="G13" s="11">
        <v>1.8371999999999999E-12</v>
      </c>
      <c r="H13" s="11">
        <v>-7.9558999999999992E-12</v>
      </c>
      <c r="I13" s="11">
        <v>-3.024E-13</v>
      </c>
      <c r="J13" s="11">
        <v>1.5418E-12</v>
      </c>
      <c r="K13" s="11">
        <v>1.0596E-13</v>
      </c>
      <c r="L13" s="11">
        <v>-8.2748000000000002E-13</v>
      </c>
      <c r="AC13" s="11">
        <f t="shared" si="0"/>
        <v>4.6548538000000006E-11</v>
      </c>
      <c r="AD13" s="11">
        <f t="shared" si="1"/>
        <v>10</v>
      </c>
      <c r="AE13" s="11">
        <f t="shared" si="2"/>
        <v>4.5249716672454614E-11</v>
      </c>
      <c r="AF13" s="11">
        <f t="shared" si="3"/>
        <v>8.8687814988652638E-11</v>
      </c>
      <c r="AL13" s="4"/>
    </row>
    <row r="14" spans="1:38" x14ac:dyDescent="0.25">
      <c r="B14" s="14">
        <f t="shared" si="4"/>
        <v>15</v>
      </c>
      <c r="C14" s="17">
        <v>4.2390000000000002E-11</v>
      </c>
      <c r="D14" s="11">
        <v>3.9523999999999998E-11</v>
      </c>
      <c r="E14" s="17">
        <v>5.5683999999999997E-11</v>
      </c>
      <c r="F14" s="11">
        <v>3.0269999999999996E-11</v>
      </c>
      <c r="G14" s="11">
        <v>2.1181E-11</v>
      </c>
      <c r="H14" s="11">
        <v>1.7674000000000001E-11</v>
      </c>
      <c r="I14" s="11">
        <v>1.3604999999999999E-11</v>
      </c>
      <c r="J14" s="11">
        <v>3.3180999999999998E-11</v>
      </c>
      <c r="K14" s="11">
        <v>1.6480000000000001E-11</v>
      </c>
      <c r="L14" s="11">
        <v>5.4260000000000002E-11</v>
      </c>
      <c r="AC14" s="11">
        <f t="shared" si="0"/>
        <v>3.2424900000000001E-11</v>
      </c>
      <c r="AD14" s="11">
        <f t="shared" si="1"/>
        <v>10</v>
      </c>
      <c r="AE14" s="11">
        <f t="shared" si="2"/>
        <v>4.8592590369085867E-12</v>
      </c>
      <c r="AF14" s="11">
        <f t="shared" si="3"/>
        <v>9.5239727038916172E-12</v>
      </c>
      <c r="AL14" s="4"/>
    </row>
    <row r="15" spans="1:38" x14ac:dyDescent="0.25">
      <c r="B15" s="14">
        <f t="shared" si="4"/>
        <v>30</v>
      </c>
      <c r="C15" s="17">
        <v>8.5488999999999998E-11</v>
      </c>
      <c r="D15" s="11">
        <v>8.2119000000000001E-11</v>
      </c>
      <c r="E15" s="17">
        <v>1.0765E-10</v>
      </c>
      <c r="F15" s="11">
        <v>6.0648000000000001E-11</v>
      </c>
      <c r="G15" s="11">
        <v>2.8213000000000002E-11</v>
      </c>
      <c r="H15" s="11">
        <v>5.2269999999999998E-11</v>
      </c>
      <c r="I15" s="11">
        <v>2.88E-11</v>
      </c>
      <c r="J15" s="11">
        <v>6.7042E-11</v>
      </c>
      <c r="K15" s="11">
        <v>3.4179000000000003E-11</v>
      </c>
      <c r="L15" s="11">
        <v>1.0331E-10</v>
      </c>
      <c r="AC15" s="11">
        <f t="shared" si="0"/>
        <v>6.4972000000000001E-11</v>
      </c>
      <c r="AD15" s="11">
        <f t="shared" si="1"/>
        <v>10</v>
      </c>
      <c r="AE15" s="11">
        <f t="shared" si="2"/>
        <v>9.308508664418569E-12</v>
      </c>
      <c r="AF15" s="11">
        <f t="shared" si="3"/>
        <v>1.8244341732039431E-11</v>
      </c>
      <c r="AL15" s="4"/>
    </row>
    <row r="16" spans="1:38" x14ac:dyDescent="0.25">
      <c r="B16" s="14">
        <f t="shared" si="4"/>
        <v>45</v>
      </c>
      <c r="C16" s="17">
        <v>1.3134999999999999E-10</v>
      </c>
      <c r="D16" s="11">
        <v>1.3353E-10</v>
      </c>
      <c r="E16" s="17">
        <v>1.5661000000000002E-10</v>
      </c>
      <c r="F16" s="11">
        <v>9.7363E-11</v>
      </c>
      <c r="G16" s="11">
        <v>4.3975999999999998E-11</v>
      </c>
      <c r="H16" s="11">
        <v>7.6197000000000006E-11</v>
      </c>
      <c r="I16" s="11">
        <v>4.6424000000000002E-11</v>
      </c>
      <c r="J16" s="11">
        <v>1.0516E-10</v>
      </c>
      <c r="K16" s="11">
        <v>5.4886000000000002E-11</v>
      </c>
      <c r="L16" s="11">
        <v>1.5442E-10</v>
      </c>
      <c r="AC16" s="11">
        <f t="shared" si="0"/>
        <v>9.9991600000000001E-11</v>
      </c>
      <c r="AD16" s="11">
        <f t="shared" si="1"/>
        <v>10</v>
      </c>
      <c r="AE16" s="11">
        <f t="shared" si="2"/>
        <v>1.3710426981113476E-11</v>
      </c>
      <c r="AF16" s="11">
        <f t="shared" si="3"/>
        <v>2.6871943095648627E-11</v>
      </c>
      <c r="AL16" s="4"/>
    </row>
    <row r="17" spans="1:38" ht="15.75" thickBot="1" x14ac:dyDescent="0.3">
      <c r="B17" s="14">
        <f t="shared" si="4"/>
        <v>60</v>
      </c>
      <c r="C17" s="17">
        <v>1.8682999999999999E-10</v>
      </c>
      <c r="D17" s="12">
        <v>2.6700999999999999E-10</v>
      </c>
      <c r="E17" s="22">
        <v>2.0963E-10</v>
      </c>
      <c r="F17" s="12">
        <v>1.3666E-10</v>
      </c>
      <c r="G17" s="12">
        <v>6.7233999999999992E-11</v>
      </c>
      <c r="H17" s="12">
        <v>1.1781999999999999E-10</v>
      </c>
      <c r="I17" s="12">
        <v>6.2397999999999995E-11</v>
      </c>
      <c r="J17" s="12">
        <v>1.4696E-10</v>
      </c>
      <c r="K17" s="12">
        <v>7.4872E-11</v>
      </c>
      <c r="L17" s="12">
        <v>2.1023000000000001E-10</v>
      </c>
      <c r="AC17" s="12">
        <f t="shared" si="0"/>
        <v>1.4796440000000001E-10</v>
      </c>
      <c r="AD17" s="12">
        <f t="shared" si="1"/>
        <v>10</v>
      </c>
      <c r="AE17" s="12">
        <f t="shared" si="2"/>
        <v>2.2005309781050569E-11</v>
      </c>
      <c r="AF17" s="12">
        <f t="shared" si="3"/>
        <v>4.3129614639506089E-11</v>
      </c>
      <c r="AL17" s="4"/>
    </row>
    <row r="18" spans="1:38" ht="18.75" thickBot="1" x14ac:dyDescent="0.4">
      <c r="B18" s="18" t="s">
        <v>124</v>
      </c>
      <c r="C18" s="18" t="s">
        <v>132</v>
      </c>
      <c r="D18" s="20" t="s">
        <v>132</v>
      </c>
      <c r="E18" s="20" t="s">
        <v>132</v>
      </c>
      <c r="F18" s="20" t="s">
        <v>132</v>
      </c>
      <c r="G18" s="20" t="s">
        <v>132</v>
      </c>
      <c r="H18" s="20" t="s">
        <v>132</v>
      </c>
      <c r="I18" s="20" t="s">
        <v>132</v>
      </c>
      <c r="J18" s="20" t="s">
        <v>132</v>
      </c>
      <c r="K18" s="20" t="s">
        <v>132</v>
      </c>
      <c r="L18" s="21" t="s">
        <v>132</v>
      </c>
      <c r="AL18" s="4"/>
    </row>
    <row r="19" spans="1:38" ht="15.75" thickBot="1" x14ac:dyDescent="0.3">
      <c r="A19" s="23" t="s">
        <v>126</v>
      </c>
      <c r="AC19" s="23"/>
      <c r="AD19" s="43" t="s">
        <v>1</v>
      </c>
      <c r="AE19" s="43" t="s">
        <v>2</v>
      </c>
      <c r="AF19" s="44" t="s">
        <v>3</v>
      </c>
      <c r="AL19" s="4"/>
    </row>
    <row r="20" spans="1:38" ht="15.75" thickBot="1" x14ac:dyDescent="0.3">
      <c r="A20" s="19" t="s">
        <v>14</v>
      </c>
      <c r="B20" s="10">
        <v>-150</v>
      </c>
      <c r="C20" s="16">
        <v>-2.8860000000000002E-9</v>
      </c>
      <c r="D20" s="10">
        <v>-3.5132999999999999E-9</v>
      </c>
      <c r="E20" s="10">
        <v>-2.2456000000000002E-9</v>
      </c>
      <c r="F20" s="84" t="s">
        <v>128</v>
      </c>
      <c r="G20" s="10">
        <v>-1.1126000000000001E-9</v>
      </c>
      <c r="H20" s="10">
        <v>-9.9788999999999995E-10</v>
      </c>
      <c r="I20" s="24">
        <v>-1.2303E-9</v>
      </c>
      <c r="J20" s="24">
        <v>-3.2409999999999999E-9</v>
      </c>
      <c r="K20" s="63" t="s">
        <v>128</v>
      </c>
      <c r="L20" s="10">
        <v>-3.8454E-9</v>
      </c>
      <c r="AC20" s="10">
        <f t="shared" ref="AC20:AC34" si="5">AVERAGE(C20:AA20)</f>
        <v>-2.3840112499999999E-9</v>
      </c>
      <c r="AD20" s="10">
        <f t="shared" ref="AD20:AD34" si="6">COUNT(C20:AA20)</f>
        <v>8</v>
      </c>
      <c r="AE20" s="10">
        <f t="shared" ref="AE20:AE34" si="7">(STDEV(C20:AA20))/SQRT(AD20)</f>
        <v>4.0719858684254115E-10</v>
      </c>
      <c r="AF20" s="10">
        <f t="shared" ref="AF20:AF34" si="8">CONFIDENCE(0.05,(STDEV(C20:AA20)),AD20)</f>
        <v>7.9809456476698596E-10</v>
      </c>
      <c r="AL20" s="4"/>
    </row>
    <row r="21" spans="1:38" x14ac:dyDescent="0.25">
      <c r="B21" s="11">
        <f>B20+15</f>
        <v>-135</v>
      </c>
      <c r="C21" s="17">
        <v>-2.3472999999999999E-9</v>
      </c>
      <c r="D21" s="11">
        <v>-2.8384E-9</v>
      </c>
      <c r="E21" s="11">
        <v>-1.9086999999999998E-9</v>
      </c>
      <c r="F21" s="85" t="s">
        <v>128</v>
      </c>
      <c r="G21" s="11">
        <v>-8.8757000000000007E-10</v>
      </c>
      <c r="H21" s="11">
        <v>-7.5469999999999999E-10</v>
      </c>
      <c r="I21" s="25">
        <v>-9.5919000000000008E-10</v>
      </c>
      <c r="J21" s="25">
        <v>-2.6133000000000001E-9</v>
      </c>
      <c r="K21" s="64" t="s">
        <v>128</v>
      </c>
      <c r="L21" s="11">
        <v>-3.0883000000000002E-9</v>
      </c>
      <c r="AC21" s="11">
        <f t="shared" si="5"/>
        <v>-1.9246824999999996E-9</v>
      </c>
      <c r="AD21" s="11">
        <f t="shared" si="6"/>
        <v>8</v>
      </c>
      <c r="AE21" s="11">
        <f t="shared" si="7"/>
        <v>3.3323569427417712E-10</v>
      </c>
      <c r="AF21" s="11">
        <f t="shared" si="8"/>
        <v>6.5312995914058729E-10</v>
      </c>
      <c r="AL21" s="4"/>
    </row>
    <row r="22" spans="1:38" x14ac:dyDescent="0.25">
      <c r="B22" s="11">
        <f t="shared" ref="B22:B34" si="9">B21+15</f>
        <v>-120</v>
      </c>
      <c r="C22" s="17">
        <v>-1.8640000000000002E-9</v>
      </c>
      <c r="D22" s="11">
        <v>-2.1200000000000001E-9</v>
      </c>
      <c r="E22" s="11">
        <v>-1.6098E-9</v>
      </c>
      <c r="F22" s="85" t="s">
        <v>128</v>
      </c>
      <c r="G22" s="11">
        <v>-7.0291999999999999E-10</v>
      </c>
      <c r="H22" s="11">
        <v>-6.0903000000000002E-10</v>
      </c>
      <c r="I22" s="25">
        <v>-7.5063000000000002E-10</v>
      </c>
      <c r="J22" s="25">
        <v>-2.0698E-9</v>
      </c>
      <c r="K22" s="64" t="s">
        <v>128</v>
      </c>
      <c r="L22" s="11">
        <v>-2.4456999999999999E-9</v>
      </c>
      <c r="AC22" s="11">
        <f t="shared" si="5"/>
        <v>-1.5214850000000001E-9</v>
      </c>
      <c r="AD22" s="11">
        <f t="shared" si="6"/>
        <v>8</v>
      </c>
      <c r="AE22" s="11">
        <f t="shared" si="7"/>
        <v>2.5825648907626696E-10</v>
      </c>
      <c r="AF22" s="11">
        <f t="shared" si="8"/>
        <v>5.0617341736324501E-10</v>
      </c>
    </row>
    <row r="23" spans="1:38" x14ac:dyDescent="0.25">
      <c r="B23" s="11">
        <f t="shared" si="9"/>
        <v>-105</v>
      </c>
      <c r="C23" s="17">
        <v>-1.4557E-9</v>
      </c>
      <c r="D23" s="11">
        <v>-1.6480000000000001E-9</v>
      </c>
      <c r="E23" s="11">
        <v>-1.3244999999999999E-9</v>
      </c>
      <c r="F23" s="85" t="s">
        <v>128</v>
      </c>
      <c r="G23" s="11">
        <v>-5.5123999999999995E-10</v>
      </c>
      <c r="H23" s="11">
        <v>-4.6338000000000001E-10</v>
      </c>
      <c r="I23" s="25">
        <v>-5.7093000000000001E-10</v>
      </c>
      <c r="J23" s="25">
        <v>-1.6221E-9</v>
      </c>
      <c r="K23" s="64" t="s">
        <v>128</v>
      </c>
      <c r="L23" s="11">
        <v>-1.9004999999999998E-9</v>
      </c>
      <c r="AC23" s="11">
        <f t="shared" si="5"/>
        <v>-1.1920437499999999E-9</v>
      </c>
      <c r="AD23" s="11">
        <f t="shared" si="6"/>
        <v>8</v>
      </c>
      <c r="AE23" s="11">
        <f t="shared" si="7"/>
        <v>2.0306475970854976E-10</v>
      </c>
      <c r="AF23" s="11">
        <f t="shared" si="8"/>
        <v>3.9799961555803772E-10</v>
      </c>
    </row>
    <row r="24" spans="1:38" x14ac:dyDescent="0.25">
      <c r="B24" s="11">
        <f t="shared" si="9"/>
        <v>-90</v>
      </c>
      <c r="C24" s="17">
        <v>-1.1198E-9</v>
      </c>
      <c r="D24" s="11">
        <v>-1.2685999999999999E-9</v>
      </c>
      <c r="E24" s="11">
        <v>-1.0621000000000001E-9</v>
      </c>
      <c r="F24" s="85" t="s">
        <v>128</v>
      </c>
      <c r="G24" s="11">
        <v>-4.2848E-10</v>
      </c>
      <c r="H24" s="11">
        <v>-3.6522999999999999E-10</v>
      </c>
      <c r="I24" s="25">
        <v>-4.3596999999999999E-10</v>
      </c>
      <c r="J24" s="25">
        <v>-1.2626E-9</v>
      </c>
      <c r="K24" s="64" t="s">
        <v>128</v>
      </c>
      <c r="L24" s="11">
        <v>-1.4626000000000001E-9</v>
      </c>
      <c r="AC24" s="11">
        <f t="shared" si="5"/>
        <v>-9.2567250000000004E-10</v>
      </c>
      <c r="AD24" s="11">
        <f t="shared" si="6"/>
        <v>8</v>
      </c>
      <c r="AE24" s="11">
        <f t="shared" si="7"/>
        <v>1.5679907617200063E-10</v>
      </c>
      <c r="AF24" s="11">
        <f t="shared" si="8"/>
        <v>3.0732054210627373E-10</v>
      </c>
    </row>
    <row r="25" spans="1:38" x14ac:dyDescent="0.25">
      <c r="B25" s="11">
        <f t="shared" si="9"/>
        <v>-75</v>
      </c>
      <c r="C25" s="17">
        <v>-8.3359000000000001E-10</v>
      </c>
      <c r="D25" s="11">
        <v>-9.4608999999999999E-10</v>
      </c>
      <c r="E25" s="11">
        <v>-8.3388000000000002E-10</v>
      </c>
      <c r="F25" s="85" t="s">
        <v>128</v>
      </c>
      <c r="G25" s="11">
        <v>-3.1987E-10</v>
      </c>
      <c r="H25" s="11">
        <v>-2.7583000000000002E-10</v>
      </c>
      <c r="I25" s="25">
        <v>-3.1934999999999999E-10</v>
      </c>
      <c r="J25" s="25">
        <v>-9.5193000000000004E-10</v>
      </c>
      <c r="K25" s="64" t="s">
        <v>128</v>
      </c>
      <c r="L25" s="11">
        <v>-1.0941E-9</v>
      </c>
      <c r="AC25" s="11">
        <f t="shared" si="5"/>
        <v>-6.9682999999999996E-10</v>
      </c>
      <c r="AD25" s="11">
        <f t="shared" si="6"/>
        <v>8</v>
      </c>
      <c r="AE25" s="11">
        <f t="shared" si="7"/>
        <v>1.1834777765129346E-10</v>
      </c>
      <c r="AF25" s="11">
        <f t="shared" si="8"/>
        <v>2.3195738184688943E-10</v>
      </c>
    </row>
    <row r="26" spans="1:38" x14ac:dyDescent="0.25">
      <c r="B26" s="11">
        <f t="shared" si="9"/>
        <v>-60</v>
      </c>
      <c r="C26" s="17">
        <v>-6.0720000000000003E-10</v>
      </c>
      <c r="D26" s="11">
        <v>-6.7567999999999999E-10</v>
      </c>
      <c r="E26" s="11">
        <v>-6.2995000000000008E-10</v>
      </c>
      <c r="F26" s="85" t="s">
        <v>128</v>
      </c>
      <c r="G26" s="11">
        <v>-2.3638000000000002E-10</v>
      </c>
      <c r="H26" s="11">
        <v>-2.0283000000000001E-10</v>
      </c>
      <c r="I26" s="25">
        <v>-2.3500000000000002E-10</v>
      </c>
      <c r="J26" s="25">
        <v>-6.9154999999999995E-10</v>
      </c>
      <c r="K26" s="64" t="s">
        <v>128</v>
      </c>
      <c r="L26" s="11">
        <v>-8.0146000000000004E-10</v>
      </c>
      <c r="AC26" s="11">
        <f t="shared" si="5"/>
        <v>-5.1000625000000002E-10</v>
      </c>
      <c r="AD26" s="11">
        <f t="shared" si="6"/>
        <v>8</v>
      </c>
      <c r="AE26" s="11">
        <f t="shared" si="7"/>
        <v>8.5986019626479714E-11</v>
      </c>
      <c r="AF26" s="11">
        <f t="shared" si="8"/>
        <v>1.6852950164185444E-10</v>
      </c>
    </row>
    <row r="27" spans="1:38" x14ac:dyDescent="0.25">
      <c r="B27" s="11">
        <f t="shared" si="9"/>
        <v>-45</v>
      </c>
      <c r="C27" s="17">
        <v>-4.1944999999999998E-10</v>
      </c>
      <c r="D27" s="11">
        <v>-4.7320999999999996E-10</v>
      </c>
      <c r="E27" s="11">
        <v>-4.4950999999999998E-10</v>
      </c>
      <c r="F27" s="85" t="s">
        <v>128</v>
      </c>
      <c r="G27" s="11">
        <v>-1.6874999999999999E-10</v>
      </c>
      <c r="H27" s="11">
        <v>-1.4643000000000001E-10</v>
      </c>
      <c r="I27" s="25">
        <v>-1.6241999999999999E-10</v>
      </c>
      <c r="J27" s="25">
        <v>-4.7334000000000004E-10</v>
      </c>
      <c r="K27" s="64" t="s">
        <v>128</v>
      </c>
      <c r="L27" s="11">
        <v>-5.6038999999999996E-10</v>
      </c>
      <c r="AC27" s="11">
        <f t="shared" si="5"/>
        <v>-3.5668750000000002E-10</v>
      </c>
      <c r="AD27" s="11">
        <f t="shared" si="6"/>
        <v>8</v>
      </c>
      <c r="AE27" s="11">
        <f t="shared" si="7"/>
        <v>5.9537463738329134E-11</v>
      </c>
      <c r="AF27" s="11">
        <f t="shared" si="8"/>
        <v>1.1669128465798452E-10</v>
      </c>
    </row>
    <row r="28" spans="1:38" x14ac:dyDescent="0.25">
      <c r="B28" s="11">
        <f t="shared" si="9"/>
        <v>-30</v>
      </c>
      <c r="C28" s="17">
        <v>-2.5890999999999999E-10</v>
      </c>
      <c r="D28" s="11">
        <v>-3.0778E-10</v>
      </c>
      <c r="E28" s="11">
        <v>-2.8961999999999998E-10</v>
      </c>
      <c r="F28" s="85" t="s">
        <v>128</v>
      </c>
      <c r="G28" s="11">
        <v>-1.1012E-10</v>
      </c>
      <c r="H28" s="11">
        <v>-9.1195999999999997E-11</v>
      </c>
      <c r="I28" s="25">
        <v>-1.0633E-10</v>
      </c>
      <c r="J28" s="25">
        <v>-2.9024000000000002E-10</v>
      </c>
      <c r="K28" s="64" t="s">
        <v>128</v>
      </c>
      <c r="L28" s="11">
        <v>-3.5879000000000001E-10</v>
      </c>
      <c r="AC28" s="11">
        <f t="shared" si="5"/>
        <v>-2.2662324999999999E-10</v>
      </c>
      <c r="AD28" s="11">
        <f t="shared" si="6"/>
        <v>8</v>
      </c>
      <c r="AE28" s="11">
        <f t="shared" si="7"/>
        <v>3.7677341805951496E-11</v>
      </c>
      <c r="AF28" s="11">
        <f t="shared" si="8"/>
        <v>7.3846232972870233E-11</v>
      </c>
    </row>
    <row r="29" spans="1:38" x14ac:dyDescent="0.25">
      <c r="B29" s="11">
        <f t="shared" si="9"/>
        <v>-15</v>
      </c>
      <c r="C29" s="17">
        <v>-1.2437000000000001E-10</v>
      </c>
      <c r="D29" s="11">
        <v>-1.5516000000000001E-10</v>
      </c>
      <c r="E29" s="11">
        <v>-1.4684999999999999E-10</v>
      </c>
      <c r="F29" s="85" t="s">
        <v>128</v>
      </c>
      <c r="G29" s="11">
        <v>-6.0344999999999999E-11</v>
      </c>
      <c r="H29" s="11">
        <v>-4.4149999999999997E-11</v>
      </c>
      <c r="I29" s="25">
        <v>-5.8050000000000002E-11</v>
      </c>
      <c r="J29" s="25">
        <v>-1.3376999999999999E-10</v>
      </c>
      <c r="K29" s="64" t="s">
        <v>128</v>
      </c>
      <c r="L29" s="11">
        <v>-1.7945999999999999E-10</v>
      </c>
      <c r="AC29" s="11">
        <f t="shared" si="5"/>
        <v>-1.1276937500000001E-10</v>
      </c>
      <c r="AD29" s="11">
        <f t="shared" si="6"/>
        <v>8</v>
      </c>
      <c r="AE29" s="11">
        <f t="shared" si="7"/>
        <v>1.8142707124880685E-11</v>
      </c>
      <c r="AF29" s="11">
        <f t="shared" si="8"/>
        <v>3.5559052546824365E-11</v>
      </c>
    </row>
    <row r="30" spans="1:38" x14ac:dyDescent="0.25">
      <c r="B30" s="11">
        <f t="shared" si="9"/>
        <v>0</v>
      </c>
      <c r="C30" s="17">
        <v>-3.7626000000000001E-12</v>
      </c>
      <c r="D30" s="11">
        <v>-1.4675E-11</v>
      </c>
      <c r="E30" s="11">
        <v>-1.003E-11</v>
      </c>
      <c r="F30" s="85" t="s">
        <v>128</v>
      </c>
      <c r="G30" s="11">
        <v>-1.2327999999999998E-11</v>
      </c>
      <c r="H30" s="11">
        <v>-1.3418E-12</v>
      </c>
      <c r="I30" s="25">
        <v>-1.3286E-11</v>
      </c>
      <c r="J30" s="25">
        <v>5.7526000000000003E-12</v>
      </c>
      <c r="K30" s="64" t="s">
        <v>128</v>
      </c>
      <c r="L30" s="11">
        <v>-1.8025E-11</v>
      </c>
      <c r="AC30" s="11">
        <f t="shared" si="5"/>
        <v>-8.4619749999999986E-12</v>
      </c>
      <c r="AD30" s="11">
        <f t="shared" si="6"/>
        <v>8</v>
      </c>
      <c r="AE30" s="11">
        <f t="shared" si="7"/>
        <v>2.8207279821344751E-12</v>
      </c>
      <c r="AF30" s="11">
        <f t="shared" si="8"/>
        <v>5.5285252551679112E-12</v>
      </c>
    </row>
    <row r="31" spans="1:38" x14ac:dyDescent="0.25">
      <c r="B31" s="11">
        <f t="shared" si="9"/>
        <v>15</v>
      </c>
      <c r="C31" s="17">
        <v>1.0999999999999999E-10</v>
      </c>
      <c r="D31" s="11">
        <v>1.2877000000000001E-10</v>
      </c>
      <c r="E31" s="11">
        <v>1.2512E-10</v>
      </c>
      <c r="F31" s="85" t="s">
        <v>128</v>
      </c>
      <c r="G31" s="11">
        <v>3.4789000000000001E-11</v>
      </c>
      <c r="H31" s="11">
        <v>4.3850000000000002E-11</v>
      </c>
      <c r="I31" s="25">
        <v>2.7447999999999999E-11</v>
      </c>
      <c r="J31" s="25">
        <v>1.3793000000000001E-10</v>
      </c>
      <c r="K31" s="64" t="s">
        <v>128</v>
      </c>
      <c r="L31" s="11">
        <v>1.4063999999999999E-10</v>
      </c>
      <c r="AC31" s="11">
        <f t="shared" si="5"/>
        <v>9.3568374999999992E-11</v>
      </c>
      <c r="AD31" s="11">
        <f t="shared" si="6"/>
        <v>8</v>
      </c>
      <c r="AE31" s="11">
        <f t="shared" si="7"/>
        <v>1.7416733089123455E-11</v>
      </c>
      <c r="AF31" s="11">
        <f t="shared" si="8"/>
        <v>3.4136169583029004E-11</v>
      </c>
    </row>
    <row r="32" spans="1:38" x14ac:dyDescent="0.25">
      <c r="B32" s="11">
        <f t="shared" si="9"/>
        <v>30</v>
      </c>
      <c r="C32" s="17">
        <v>2.2462E-10</v>
      </c>
      <c r="D32" s="11">
        <v>2.7863999999999998E-10</v>
      </c>
      <c r="E32" s="11">
        <v>2.6260999999999999E-10</v>
      </c>
      <c r="F32" s="85" t="s">
        <v>128</v>
      </c>
      <c r="G32" s="11">
        <v>1.1195999999999999E-10</v>
      </c>
      <c r="H32" s="11">
        <v>8.8994000000000003E-11</v>
      </c>
      <c r="I32" s="25">
        <v>7.0291000000000006E-11</v>
      </c>
      <c r="J32" s="25">
        <v>2.7461E-10</v>
      </c>
      <c r="K32" s="64" t="s">
        <v>128</v>
      </c>
      <c r="L32" s="11">
        <v>3.0258999999999999E-10</v>
      </c>
      <c r="AC32" s="11">
        <f t="shared" si="5"/>
        <v>2.0178937499999999E-10</v>
      </c>
      <c r="AD32" s="11">
        <f t="shared" si="6"/>
        <v>8</v>
      </c>
      <c r="AE32" s="11">
        <f t="shared" si="7"/>
        <v>3.3719946861156173E-11</v>
      </c>
      <c r="AF32" s="11">
        <f t="shared" si="8"/>
        <v>6.6089881408470527E-11</v>
      </c>
    </row>
    <row r="33" spans="1:32" x14ac:dyDescent="0.25">
      <c r="B33" s="11">
        <f t="shared" si="9"/>
        <v>45</v>
      </c>
      <c r="C33" s="17">
        <v>3.4958999999999998E-10</v>
      </c>
      <c r="D33" s="11">
        <v>4.5662000000000002E-10</v>
      </c>
      <c r="E33" s="11">
        <v>4.1392999999999999E-10</v>
      </c>
      <c r="F33" s="85" t="s">
        <v>128</v>
      </c>
      <c r="G33" s="11">
        <v>2.0737999999999999E-10</v>
      </c>
      <c r="H33" s="11">
        <v>1.3823E-10</v>
      </c>
      <c r="I33" s="25">
        <v>1.1847999999999999E-10</v>
      </c>
      <c r="J33" s="25">
        <v>4.1462999999999999E-10</v>
      </c>
      <c r="K33" s="64" t="s">
        <v>128</v>
      </c>
      <c r="L33" s="11">
        <v>4.8027000000000004E-10</v>
      </c>
      <c r="AC33" s="11">
        <f t="shared" si="5"/>
        <v>3.2239125E-10</v>
      </c>
      <c r="AD33" s="11">
        <f t="shared" si="6"/>
        <v>8</v>
      </c>
      <c r="AE33" s="11">
        <f t="shared" si="7"/>
        <v>5.163278828963724E-11</v>
      </c>
      <c r="AF33" s="11">
        <f t="shared" si="8"/>
        <v>1.0119840546907042E-10</v>
      </c>
    </row>
    <row r="34" spans="1:32" ht="15.75" thickBot="1" x14ac:dyDescent="0.3">
      <c r="B34" s="11">
        <f t="shared" si="9"/>
        <v>60</v>
      </c>
      <c r="C34" s="22">
        <v>4.9131000000000003E-10</v>
      </c>
      <c r="D34" s="12">
        <v>6.4309999999999998E-10</v>
      </c>
      <c r="E34" s="12">
        <v>5.8269000000000008E-10</v>
      </c>
      <c r="F34" s="86" t="s">
        <v>128</v>
      </c>
      <c r="G34" s="22">
        <v>2.5000000000000002E-10</v>
      </c>
      <c r="H34" s="12">
        <v>1.9573999999999999E-10</v>
      </c>
      <c r="I34" s="26">
        <v>1.7307E-10</v>
      </c>
      <c r="J34" s="26">
        <v>5.6806999999999998E-10</v>
      </c>
      <c r="K34" s="65" t="s">
        <v>128</v>
      </c>
      <c r="L34" s="12">
        <v>6.7596999999999999E-10</v>
      </c>
      <c r="AC34" s="12">
        <f t="shared" si="5"/>
        <v>4.4749375000000008E-10</v>
      </c>
      <c r="AD34" s="12">
        <f t="shared" si="6"/>
        <v>8</v>
      </c>
      <c r="AE34" s="12">
        <f t="shared" si="7"/>
        <v>7.3544429014456962E-11</v>
      </c>
      <c r="AF34" s="12">
        <f t="shared" si="8"/>
        <v>1.4414443213189819E-10</v>
      </c>
    </row>
    <row r="35" spans="1:32" ht="18.75" thickBot="1" x14ac:dyDescent="0.4">
      <c r="B35" s="19" t="s">
        <v>124</v>
      </c>
      <c r="C35" s="18" t="s">
        <v>132</v>
      </c>
      <c r="D35" s="20" t="s">
        <v>132</v>
      </c>
      <c r="E35" s="20" t="s">
        <v>132</v>
      </c>
      <c r="F35" s="20" t="s">
        <v>132</v>
      </c>
      <c r="G35" s="20" t="s">
        <v>132</v>
      </c>
      <c r="H35" s="20" t="s">
        <v>132</v>
      </c>
      <c r="I35" s="20" t="s">
        <v>132</v>
      </c>
      <c r="J35" s="20" t="s">
        <v>132</v>
      </c>
      <c r="K35" s="20" t="s">
        <v>132</v>
      </c>
      <c r="L35" s="21" t="s">
        <v>132</v>
      </c>
      <c r="AC35" s="19" t="s">
        <v>132</v>
      </c>
      <c r="AE35" s="19" t="s">
        <v>132</v>
      </c>
      <c r="AF35" s="21" t="s">
        <v>132</v>
      </c>
    </row>
    <row r="36" spans="1:32" s="9" customFormat="1" ht="15.75" thickBot="1" x14ac:dyDescent="0.3">
      <c r="C36" s="37"/>
      <c r="D36" s="37"/>
      <c r="E36" s="37"/>
      <c r="F36" s="37"/>
      <c r="G36" s="37"/>
      <c r="H36" s="37"/>
      <c r="I36" s="37"/>
      <c r="J36" s="37"/>
      <c r="K36" s="37"/>
      <c r="L36" s="37"/>
    </row>
    <row r="37" spans="1:32" ht="15.75" thickBot="1" x14ac:dyDescent="0.3">
      <c r="A37" s="23" t="s">
        <v>0</v>
      </c>
      <c r="AC37" s="23"/>
      <c r="AD37" s="43" t="s">
        <v>1</v>
      </c>
      <c r="AE37" s="43" t="s">
        <v>2</v>
      </c>
      <c r="AF37" s="44" t="s">
        <v>3</v>
      </c>
    </row>
    <row r="38" spans="1:32" x14ac:dyDescent="0.25">
      <c r="A38" s="10" t="s">
        <v>71</v>
      </c>
      <c r="B38" s="13">
        <v>-150</v>
      </c>
      <c r="C38" s="16">
        <f>C3/$C$2*1000000000000</f>
        <v>-20.687780548628428</v>
      </c>
      <c r="D38" s="31">
        <f>D3/$D$2*1000000000000</f>
        <v>-29.786703601108034</v>
      </c>
      <c r="E38" s="16">
        <f>E3/$E$2*1000000000000</f>
        <v>-7.8101841820151678</v>
      </c>
      <c r="F38" s="16">
        <f>F3/$F$2*1000000000000</f>
        <v>-16.909560229445507</v>
      </c>
      <c r="G38" s="16">
        <f>G3/$G$2*1000000000000</f>
        <v>-17.427272727272726</v>
      </c>
      <c r="H38" s="16">
        <f>H3/$H$2*1000000000000</f>
        <v>-27.793243243243243</v>
      </c>
      <c r="I38" s="16">
        <f>I3/$I$2*1000000000000</f>
        <v>-14.32</v>
      </c>
      <c r="J38" s="16">
        <f>J3/$J$2*1000000000000</f>
        <v>-15.563818181818181</v>
      </c>
      <c r="K38" s="16">
        <f>K3/$K$2*1000000000000</f>
        <v>-33.832051282051282</v>
      </c>
      <c r="L38" s="16">
        <f>L3/$L$2*1000000000000</f>
        <v>-33.560301507537694</v>
      </c>
      <c r="M38" s="4"/>
      <c r="N38" s="4"/>
      <c r="AC38" s="10">
        <f t="shared" ref="AC38" si="10">AVERAGE(C38:AA38)</f>
        <v>-21.769091550312027</v>
      </c>
      <c r="AD38" s="10">
        <f t="shared" ref="AD38" si="11">COUNT(C38:AA38)</f>
        <v>10</v>
      </c>
      <c r="AE38" s="10">
        <f t="shared" ref="AE38" si="12">(STDEV(C38:AA38))/SQRT(AD38)</f>
        <v>2.8237116681058856</v>
      </c>
      <c r="AF38" s="10">
        <f t="shared" ref="AF38" si="13">CONFIDENCE(0.05,(STDEV(C38:AA38)),AD38)</f>
        <v>5.5343731722130531</v>
      </c>
    </row>
    <row r="39" spans="1:32" x14ac:dyDescent="0.25">
      <c r="A39" s="11" t="s">
        <v>72</v>
      </c>
      <c r="B39" s="14">
        <v>-135</v>
      </c>
      <c r="C39" s="17">
        <f t="shared" ref="C39:C69" si="14">C4/$C$2*1000000000000</f>
        <v>-16.496259351620949</v>
      </c>
      <c r="D39" s="32">
        <f t="shared" ref="D39:D69" si="15">D4/$D$2*1000000000000</f>
        <v>-21.92354570637119</v>
      </c>
      <c r="E39" s="17">
        <f t="shared" ref="E39:E69" si="16">E4/$E$2*1000000000000</f>
        <v>-6.2230769230769232</v>
      </c>
      <c r="F39" s="17">
        <f t="shared" ref="F39:F52" si="17">F4/$F$2*1000000000000</f>
        <v>-13.026577437858508</v>
      </c>
      <c r="G39" s="17">
        <f t="shared" ref="G39:G69" si="18">G4/$G$2*1000000000000</f>
        <v>-13.55668449197861</v>
      </c>
      <c r="H39" s="17">
        <f t="shared" ref="H39:H69" si="19">H4/$H$2*1000000000000</f>
        <v>-21.151801801801803</v>
      </c>
      <c r="I39" s="17">
        <f t="shared" ref="I39:I69" si="20">I4/$I$2*1000000000000</f>
        <v>-11.269600000000001</v>
      </c>
      <c r="J39" s="17">
        <f t="shared" ref="J39:J69" si="21">J4/$J$2*1000000000000</f>
        <v>-11.869636363636364</v>
      </c>
      <c r="K39" s="17">
        <f t="shared" ref="K39:K52" si="22">K4/$K$2*1000000000000</f>
        <v>-26.185042735042739</v>
      </c>
      <c r="L39" s="17">
        <f t="shared" ref="L39:L69" si="23">L4/$L$2*1000000000000</f>
        <v>-26.962311557788944</v>
      </c>
      <c r="M39" s="4"/>
      <c r="AC39" s="11">
        <f t="shared" ref="AC39:AC69" si="24">AVERAGE(C39:AA39)</f>
        <v>-16.866453636917601</v>
      </c>
      <c r="AD39" s="11">
        <f t="shared" ref="AD39:AD69" si="25">COUNT(C39:AA39)</f>
        <v>10</v>
      </c>
      <c r="AE39" s="11">
        <f t="shared" ref="AE39:AE69" si="26">(STDEV(C39:AA39))/SQRT(AD39)</f>
        <v>2.1810077314689167</v>
      </c>
      <c r="AF39" s="11">
        <f t="shared" ref="AF39:AF69" si="27">CONFIDENCE(0.05,(STDEV(C39:AA39)),AD39)</f>
        <v>4.2746966036824814</v>
      </c>
    </row>
    <row r="40" spans="1:32" ht="15.75" thickBot="1" x14ac:dyDescent="0.3">
      <c r="A40" s="12" t="s">
        <v>73</v>
      </c>
      <c r="B40" s="14">
        <v>-120</v>
      </c>
      <c r="C40" s="17">
        <f t="shared" si="14"/>
        <v>-12.902992518703241</v>
      </c>
      <c r="D40" s="32">
        <f t="shared" si="15"/>
        <v>-16.602493074792243</v>
      </c>
      <c r="E40" s="17">
        <f t="shared" si="16"/>
        <v>-4.7582881906825572</v>
      </c>
      <c r="F40" s="17">
        <f t="shared" si="17"/>
        <v>-9.9133843212237096</v>
      </c>
      <c r="G40" s="17">
        <f t="shared" si="18"/>
        <v>-10.674866310160429</v>
      </c>
      <c r="H40" s="17">
        <f t="shared" si="19"/>
        <v>-15.890090090090089</v>
      </c>
      <c r="I40" s="17">
        <f t="shared" si="20"/>
        <v>-8.4220000000000006</v>
      </c>
      <c r="J40" s="17">
        <f t="shared" si="21"/>
        <v>-9.5343636363636346</v>
      </c>
      <c r="K40" s="17">
        <f t="shared" si="22"/>
        <v>-19.372649572649575</v>
      </c>
      <c r="L40" s="17">
        <f t="shared" si="23"/>
        <v>-22.038190954773871</v>
      </c>
      <c r="M40" s="4"/>
      <c r="N40" s="4"/>
      <c r="AC40" s="11">
        <f t="shared" si="24"/>
        <v>-13.010931866943935</v>
      </c>
      <c r="AD40" s="11">
        <f t="shared" si="25"/>
        <v>10</v>
      </c>
      <c r="AE40" s="11">
        <f t="shared" si="26"/>
        <v>1.6979279096222766</v>
      </c>
      <c r="AF40" s="11">
        <f t="shared" si="27"/>
        <v>3.3278775512050411</v>
      </c>
    </row>
    <row r="41" spans="1:32" x14ac:dyDescent="0.25">
      <c r="B41" s="14">
        <v>-105</v>
      </c>
      <c r="C41" s="17">
        <f t="shared" si="14"/>
        <v>-10.25860349127182</v>
      </c>
      <c r="D41" s="32">
        <f t="shared" si="15"/>
        <v>-12.685872576177285</v>
      </c>
      <c r="E41" s="17">
        <f t="shared" si="16"/>
        <v>-3.6621885157096421</v>
      </c>
      <c r="F41" s="17">
        <f t="shared" si="17"/>
        <v>-7.5101338432122366</v>
      </c>
      <c r="G41" s="17">
        <f t="shared" si="18"/>
        <v>-8.166310160427809</v>
      </c>
      <c r="H41" s="17">
        <f t="shared" si="19"/>
        <v>-12.604054054054053</v>
      </c>
      <c r="I41" s="17">
        <f t="shared" si="20"/>
        <v>-6.3840000000000003</v>
      </c>
      <c r="J41" s="17">
        <f t="shared" si="21"/>
        <v>-6.8169090909090908</v>
      </c>
      <c r="K41" s="17">
        <f t="shared" si="22"/>
        <v>-14.113675213675215</v>
      </c>
      <c r="L41" s="17">
        <f t="shared" si="23"/>
        <v>-17.664321608040204</v>
      </c>
      <c r="M41" s="52" t="s">
        <v>140</v>
      </c>
      <c r="N41" s="53"/>
      <c r="O41" s="53"/>
      <c r="P41" s="54"/>
      <c r="Q41" s="54"/>
      <c r="R41" s="54"/>
      <c r="S41" s="55"/>
      <c r="AC41" s="11">
        <f t="shared" si="24"/>
        <v>-9.9866068553477358</v>
      </c>
      <c r="AD41" s="11">
        <f t="shared" si="25"/>
        <v>10</v>
      </c>
      <c r="AE41" s="11">
        <f t="shared" si="26"/>
        <v>1.3443770574831826</v>
      </c>
      <c r="AF41" s="11">
        <f t="shared" si="27"/>
        <v>2.6349306143089715</v>
      </c>
    </row>
    <row r="42" spans="1:32" ht="15.75" thickBot="1" x14ac:dyDescent="0.3">
      <c r="B42" s="14">
        <v>-90</v>
      </c>
      <c r="C42" s="17">
        <f t="shared" si="14"/>
        <v>-7.8097256857855362</v>
      </c>
      <c r="D42" s="32">
        <f t="shared" si="15"/>
        <v>-9.5387811634349013</v>
      </c>
      <c r="E42" s="17">
        <f t="shared" si="16"/>
        <v>-2.8746478873239441</v>
      </c>
      <c r="F42" s="17">
        <f t="shared" si="17"/>
        <v>-5.5684512428298287</v>
      </c>
      <c r="G42" s="17">
        <f t="shared" si="18"/>
        <v>-6.4497326203208551</v>
      </c>
      <c r="H42" s="17">
        <f t="shared" si="19"/>
        <v>-9.8603603603603602</v>
      </c>
      <c r="I42" s="17">
        <f t="shared" si="20"/>
        <v>-4.9176000000000002</v>
      </c>
      <c r="J42" s="17">
        <f t="shared" si="21"/>
        <v>-5.0885454545454545</v>
      </c>
      <c r="K42" s="17">
        <f t="shared" si="22"/>
        <v>-9.8106837606837622</v>
      </c>
      <c r="L42" s="17">
        <f t="shared" si="23"/>
        <v>-14.295226130653267</v>
      </c>
      <c r="M42" s="56" t="s">
        <v>145</v>
      </c>
      <c r="N42" s="34"/>
      <c r="O42" s="34"/>
      <c r="P42" s="57"/>
      <c r="Q42" s="57"/>
      <c r="R42" s="57"/>
      <c r="S42" s="58"/>
      <c r="AC42" s="11">
        <f t="shared" si="24"/>
        <v>-7.6213754305937913</v>
      </c>
      <c r="AD42" s="11">
        <f t="shared" si="25"/>
        <v>10</v>
      </c>
      <c r="AE42" s="11">
        <f t="shared" si="26"/>
        <v>1.0535792141385323</v>
      </c>
      <c r="AF42" s="11">
        <f t="shared" si="27"/>
        <v>2.0649773145715362</v>
      </c>
    </row>
    <row r="43" spans="1:32" x14ac:dyDescent="0.25">
      <c r="B43" s="14">
        <v>-75</v>
      </c>
      <c r="C43" s="17">
        <f t="shared" si="14"/>
        <v>-5.919201995012469</v>
      </c>
      <c r="D43" s="32">
        <f t="shared" si="15"/>
        <v>-7.0786703601108023</v>
      </c>
      <c r="E43" s="17">
        <f t="shared" si="16"/>
        <v>-2.1262188515709641</v>
      </c>
      <c r="F43" s="17">
        <f t="shared" si="17"/>
        <v>-4.0170172084130016</v>
      </c>
      <c r="G43" s="17">
        <f t="shared" si="18"/>
        <v>-5.1029411764705888</v>
      </c>
      <c r="H43" s="17">
        <f t="shared" si="19"/>
        <v>-7.4608108108108118</v>
      </c>
      <c r="I43" s="17">
        <f t="shared" si="20"/>
        <v>-3.8802799999999995</v>
      </c>
      <c r="J43" s="17">
        <f t="shared" si="21"/>
        <v>-3.8120000000000003</v>
      </c>
      <c r="K43" s="17">
        <f t="shared" si="22"/>
        <v>-6.6871794871794883</v>
      </c>
      <c r="L43" s="17">
        <f t="shared" si="23"/>
        <v>-10.716834170854273</v>
      </c>
      <c r="M43" s="4"/>
      <c r="N43" s="4"/>
      <c r="AC43" s="11">
        <f t="shared" si="24"/>
        <v>-5.6801154060422387</v>
      </c>
      <c r="AD43" s="11">
        <f t="shared" si="25"/>
        <v>10</v>
      </c>
      <c r="AE43" s="11">
        <f t="shared" si="26"/>
        <v>0.77477722637415969</v>
      </c>
      <c r="AF43" s="11">
        <f t="shared" si="27"/>
        <v>1.5185354597351892</v>
      </c>
    </row>
    <row r="44" spans="1:32" x14ac:dyDescent="0.25">
      <c r="B44" s="14">
        <v>-60</v>
      </c>
      <c r="C44" s="17">
        <f t="shared" si="14"/>
        <v>-4.3925187032418949</v>
      </c>
      <c r="D44" s="32">
        <f t="shared" si="15"/>
        <v>-5.1301939058171744</v>
      </c>
      <c r="E44" s="17">
        <f t="shared" si="16"/>
        <v>-1.5316359696641388</v>
      </c>
      <c r="F44" s="17">
        <f t="shared" si="17"/>
        <v>-2.898087954110899</v>
      </c>
      <c r="G44" s="17">
        <f t="shared" si="18"/>
        <v>-3.8809625668449197</v>
      </c>
      <c r="H44" s="17">
        <f t="shared" si="19"/>
        <v>-5.5094594594594595</v>
      </c>
      <c r="I44" s="17">
        <f t="shared" si="20"/>
        <v>-2.8299600000000003</v>
      </c>
      <c r="J44" s="17">
        <f t="shared" si="21"/>
        <v>-2.7398181818181815</v>
      </c>
      <c r="K44" s="17">
        <f t="shared" si="22"/>
        <v>-4.4636752136752138</v>
      </c>
      <c r="L44" s="17">
        <f t="shared" si="23"/>
        <v>-7.8891959798994993</v>
      </c>
      <c r="M44" s="4"/>
      <c r="N44" s="4"/>
      <c r="AC44" s="11">
        <f t="shared" si="24"/>
        <v>-4.1265507934531387</v>
      </c>
      <c r="AD44" s="11">
        <f t="shared" si="25"/>
        <v>10</v>
      </c>
      <c r="AE44" s="11">
        <f t="shared" si="26"/>
        <v>0.56929604647220189</v>
      </c>
      <c r="AF44" s="11">
        <f t="shared" si="27"/>
        <v>1.1157997476265564</v>
      </c>
    </row>
    <row r="45" spans="1:32" ht="15.75" thickBot="1" x14ac:dyDescent="0.3">
      <c r="B45" s="14">
        <v>-45</v>
      </c>
      <c r="C45" s="17">
        <f t="shared" si="14"/>
        <v>-3.1638403990024937</v>
      </c>
      <c r="D45" s="32">
        <f t="shared" si="15"/>
        <v>-3.6152354570637115</v>
      </c>
      <c r="E45" s="17">
        <f t="shared" si="16"/>
        <v>-1.1014084507042252</v>
      </c>
      <c r="F45" s="17">
        <f t="shared" si="17"/>
        <v>-1.9833652007648184</v>
      </c>
      <c r="G45" s="17">
        <f t="shared" si="18"/>
        <v>-2.7924598930481284</v>
      </c>
      <c r="H45" s="17">
        <f t="shared" si="19"/>
        <v>-4.1434234234234237</v>
      </c>
      <c r="I45" s="17">
        <f t="shared" si="20"/>
        <v>-1.9081999999999999</v>
      </c>
      <c r="J45" s="17">
        <f t="shared" si="21"/>
        <v>-1.9112727272727275</v>
      </c>
      <c r="K45" s="17">
        <f t="shared" si="22"/>
        <v>-2.8364957264957265</v>
      </c>
      <c r="L45" s="17">
        <f t="shared" si="23"/>
        <v>-5.4665829145728653</v>
      </c>
      <c r="M45" s="4"/>
      <c r="N45" s="4"/>
      <c r="AC45" s="11">
        <f t="shared" si="24"/>
        <v>-2.8922284192348124</v>
      </c>
      <c r="AD45" s="11">
        <f t="shared" si="25"/>
        <v>10</v>
      </c>
      <c r="AE45" s="11">
        <f t="shared" si="26"/>
        <v>0.40505166544754539</v>
      </c>
      <c r="AF45" s="11">
        <f t="shared" si="27"/>
        <v>0.79388667615515585</v>
      </c>
    </row>
    <row r="46" spans="1:32" ht="19.5" thickBot="1" x14ac:dyDescent="0.35">
      <c r="B46" s="14">
        <v>-30</v>
      </c>
      <c r="C46" s="17">
        <f t="shared" si="14"/>
        <v>-1.8846134663341647</v>
      </c>
      <c r="D46" s="32">
        <f t="shared" si="15"/>
        <v>-2.3087257617728527</v>
      </c>
      <c r="E46" s="17">
        <f t="shared" si="16"/>
        <v>-0.65908992416034673</v>
      </c>
      <c r="F46" s="17">
        <f t="shared" si="17"/>
        <v>-1.2381261950286808</v>
      </c>
      <c r="G46" s="17">
        <f t="shared" si="18"/>
        <v>-1.7521390374331554</v>
      </c>
      <c r="H46" s="17">
        <f t="shared" si="19"/>
        <v>-2.7346396396396395</v>
      </c>
      <c r="I46" s="17">
        <f t="shared" si="20"/>
        <v>-1.2711200000000002</v>
      </c>
      <c r="J46" s="17">
        <f t="shared" si="21"/>
        <v>-1.1694363636363636</v>
      </c>
      <c r="K46" s="17">
        <f t="shared" si="22"/>
        <v>-1.6751709401709403</v>
      </c>
      <c r="L46" s="17">
        <f t="shared" si="23"/>
        <v>-3.3643216080402012</v>
      </c>
      <c r="M46" s="4"/>
      <c r="N46" s="38" t="s">
        <v>129</v>
      </c>
      <c r="O46" s="20"/>
      <c r="P46" s="20"/>
      <c r="Q46" s="20"/>
      <c r="R46" s="20"/>
      <c r="S46" s="20"/>
      <c r="T46" s="21"/>
      <c r="AC46" s="11">
        <f t="shared" si="24"/>
        <v>-1.8057382936216342</v>
      </c>
      <c r="AD46" s="11">
        <f t="shared" si="25"/>
        <v>10</v>
      </c>
      <c r="AE46" s="11">
        <f t="shared" si="26"/>
        <v>0.2560134740875073</v>
      </c>
      <c r="AF46" s="11">
        <f t="shared" si="27"/>
        <v>0.50177718876849253</v>
      </c>
    </row>
    <row r="47" spans="1:32" x14ac:dyDescent="0.25">
      <c r="B47" s="14">
        <v>-15</v>
      </c>
      <c r="C47" s="17">
        <f t="shared" si="14"/>
        <v>-0.85875311720698244</v>
      </c>
      <c r="D47" s="32">
        <f t="shared" si="15"/>
        <v>-1.1567313019390582</v>
      </c>
      <c r="E47" s="17">
        <f t="shared" si="16"/>
        <v>-0.26254604550379201</v>
      </c>
      <c r="F47" s="17">
        <f t="shared" si="17"/>
        <v>-0.61347992351816449</v>
      </c>
      <c r="G47" s="17">
        <f t="shared" si="18"/>
        <v>-0.9675935828877007</v>
      </c>
      <c r="H47" s="17">
        <f t="shared" si="19"/>
        <v>-1.5368918918918919</v>
      </c>
      <c r="I47" s="17">
        <f t="shared" si="20"/>
        <v>-0.56640000000000001</v>
      </c>
      <c r="J47" s="17">
        <f t="shared" si="21"/>
        <v>-0.5491454545454546</v>
      </c>
      <c r="K47" s="17">
        <f t="shared" si="22"/>
        <v>-0.76393162393162395</v>
      </c>
      <c r="L47" s="17">
        <f t="shared" si="23"/>
        <v>-1.5628643216080402</v>
      </c>
      <c r="M47" s="4"/>
      <c r="N47" s="4"/>
      <c r="AC47" s="11">
        <f t="shared" si="24"/>
        <v>-0.88383372630327095</v>
      </c>
      <c r="AD47" s="11">
        <f t="shared" si="25"/>
        <v>10</v>
      </c>
      <c r="AE47" s="11">
        <f t="shared" si="26"/>
        <v>0.13564380803786627</v>
      </c>
      <c r="AF47" s="11">
        <f t="shared" si="27"/>
        <v>0.26585697848008255</v>
      </c>
    </row>
    <row r="48" spans="1:32" x14ac:dyDescent="0.25">
      <c r="B48" s="14">
        <v>0</v>
      </c>
      <c r="C48" s="17">
        <f t="shared" si="14"/>
        <v>7.1099750623441399E-2</v>
      </c>
      <c r="D48" s="32">
        <f t="shared" si="15"/>
        <v>-3.556509695290859E-2</v>
      </c>
      <c r="E48" s="17">
        <f t="shared" si="16"/>
        <v>0.17420368364030336</v>
      </c>
      <c r="F48" s="17">
        <f t="shared" si="17"/>
        <v>8.6699808795411091</v>
      </c>
      <c r="G48" s="17">
        <f t="shared" si="18"/>
        <v>9.8245989304812834E-2</v>
      </c>
      <c r="H48" s="17">
        <f t="shared" si="19"/>
        <v>-0.35837387387387387</v>
      </c>
      <c r="I48" s="17">
        <f t="shared" si="20"/>
        <v>-1.2096000000000001E-2</v>
      </c>
      <c r="J48" s="17">
        <f t="shared" si="21"/>
        <v>2.8032727272727272E-2</v>
      </c>
      <c r="K48" s="17">
        <f t="shared" si="22"/>
        <v>4.5282051282051284E-3</v>
      </c>
      <c r="L48" s="17">
        <f t="shared" si="23"/>
        <v>-2.0790954773869351E-2</v>
      </c>
      <c r="M48" s="4"/>
      <c r="N48" s="4"/>
      <c r="AC48" s="11">
        <f t="shared" si="24"/>
        <v>0.86192653099099492</v>
      </c>
      <c r="AD48" s="11">
        <f t="shared" si="25"/>
        <v>10</v>
      </c>
      <c r="AE48" s="11">
        <f t="shared" si="26"/>
        <v>0.86868694655750922</v>
      </c>
      <c r="AF48" s="11">
        <f t="shared" si="27"/>
        <v>1.7025951290927883</v>
      </c>
    </row>
    <row r="49" spans="1:32" x14ac:dyDescent="0.25">
      <c r="B49" s="14">
        <v>15</v>
      </c>
      <c r="C49" s="17">
        <f t="shared" si="14"/>
        <v>1.0571072319201995</v>
      </c>
      <c r="D49" s="32">
        <f t="shared" si="15"/>
        <v>1.0948476454293627</v>
      </c>
      <c r="E49" s="17">
        <f t="shared" si="16"/>
        <v>0.60329360780065</v>
      </c>
      <c r="F49" s="17">
        <f t="shared" si="17"/>
        <v>0.57877629063097513</v>
      </c>
      <c r="G49" s="17">
        <f t="shared" si="18"/>
        <v>1.132673796791444</v>
      </c>
      <c r="H49" s="17">
        <f t="shared" si="19"/>
        <v>0.79612612612612621</v>
      </c>
      <c r="I49" s="17">
        <f t="shared" si="20"/>
        <v>0.54419999999999991</v>
      </c>
      <c r="J49" s="17">
        <f t="shared" si="21"/>
        <v>0.6032909090909091</v>
      </c>
      <c r="K49" s="17">
        <f t="shared" si="22"/>
        <v>0.70427350427350432</v>
      </c>
      <c r="L49" s="17">
        <f t="shared" si="23"/>
        <v>1.363316582914573</v>
      </c>
      <c r="M49" s="4"/>
      <c r="N49" s="4"/>
      <c r="AC49" s="11">
        <f t="shared" si="24"/>
        <v>0.84779056949777465</v>
      </c>
      <c r="AD49" s="11">
        <f t="shared" si="25"/>
        <v>10</v>
      </c>
      <c r="AE49" s="11">
        <f t="shared" si="26"/>
        <v>9.1841488730317611E-2</v>
      </c>
      <c r="AF49" s="11">
        <f t="shared" si="27"/>
        <v>0.18000601019796372</v>
      </c>
    </row>
    <row r="50" spans="1:32" x14ac:dyDescent="0.25">
      <c r="B50" s="14">
        <v>30</v>
      </c>
      <c r="C50" s="17">
        <f t="shared" si="14"/>
        <v>2.1318952618453864</v>
      </c>
      <c r="D50" s="32">
        <f t="shared" si="15"/>
        <v>2.2747645429362882</v>
      </c>
      <c r="E50" s="17">
        <f t="shared" si="16"/>
        <v>1.1663055254604551</v>
      </c>
      <c r="F50" s="17">
        <f t="shared" si="17"/>
        <v>1.1596175908221797</v>
      </c>
      <c r="G50" s="17">
        <f t="shared" si="18"/>
        <v>1.5087165775401072</v>
      </c>
      <c r="H50" s="17">
        <f t="shared" si="19"/>
        <v>2.3545045045045043</v>
      </c>
      <c r="I50" s="17">
        <f t="shared" si="20"/>
        <v>1.1519999999999999</v>
      </c>
      <c r="J50" s="17">
        <f t="shared" si="21"/>
        <v>1.2189454545454546</v>
      </c>
      <c r="K50" s="17">
        <f t="shared" si="22"/>
        <v>1.4606410256410258</v>
      </c>
      <c r="L50" s="17">
        <f t="shared" si="23"/>
        <v>2.5957286432160807</v>
      </c>
      <c r="M50" s="4"/>
      <c r="N50" s="4"/>
      <c r="AC50" s="11">
        <f t="shared" si="24"/>
        <v>1.7023119126511481</v>
      </c>
      <c r="AD50" s="11">
        <f t="shared" si="25"/>
        <v>10</v>
      </c>
      <c r="AE50" s="11">
        <f t="shared" si="26"/>
        <v>0.18104581306748763</v>
      </c>
      <c r="AF50" s="11">
        <f t="shared" si="27"/>
        <v>0.35484327316404674</v>
      </c>
    </row>
    <row r="51" spans="1:32" x14ac:dyDescent="0.25">
      <c r="B51" s="14">
        <v>45</v>
      </c>
      <c r="C51" s="17">
        <f t="shared" si="14"/>
        <v>3.2755610972568574</v>
      </c>
      <c r="D51" s="32">
        <f t="shared" si="15"/>
        <v>3.6988919667590023</v>
      </c>
      <c r="E51" s="17">
        <f t="shared" si="16"/>
        <v>1.6967497291440956</v>
      </c>
      <c r="F51" s="17">
        <f t="shared" si="17"/>
        <v>1.8616252390057362</v>
      </c>
      <c r="G51" s="17">
        <f t="shared" si="18"/>
        <v>2.3516577540106951</v>
      </c>
      <c r="H51" s="17">
        <f t="shared" si="19"/>
        <v>3.4322972972972976</v>
      </c>
      <c r="I51" s="17">
        <f t="shared" si="20"/>
        <v>1.8569600000000002</v>
      </c>
      <c r="J51" s="17">
        <f t="shared" si="21"/>
        <v>1.9119999999999999</v>
      </c>
      <c r="K51" s="17">
        <f t="shared" si="22"/>
        <v>2.3455555555555558</v>
      </c>
      <c r="L51" s="17">
        <f t="shared" si="23"/>
        <v>3.879899497487437</v>
      </c>
      <c r="M51" s="4"/>
      <c r="N51" s="4"/>
      <c r="AC51" s="11">
        <f t="shared" si="24"/>
        <v>2.6311198136516678</v>
      </c>
      <c r="AD51" s="11">
        <f t="shared" si="25"/>
        <v>10</v>
      </c>
      <c r="AE51" s="11">
        <f t="shared" si="26"/>
        <v>0.26870161197466391</v>
      </c>
      <c r="AF51" s="11">
        <f t="shared" si="27"/>
        <v>0.52664548205819761</v>
      </c>
    </row>
    <row r="52" spans="1:32" ht="15.75" thickBot="1" x14ac:dyDescent="0.3">
      <c r="B52" s="14">
        <v>60</v>
      </c>
      <c r="C52" s="22">
        <f t="shared" si="14"/>
        <v>4.6591022443890271</v>
      </c>
      <c r="D52" s="33">
        <f t="shared" si="15"/>
        <v>7.3963988919667587</v>
      </c>
      <c r="E52" s="22">
        <f t="shared" si="16"/>
        <v>2.2711809317443121</v>
      </c>
      <c r="F52" s="22">
        <f t="shared" si="17"/>
        <v>2.6130019120458892</v>
      </c>
      <c r="G52" s="22">
        <f t="shared" si="18"/>
        <v>3.5954010695187164</v>
      </c>
      <c r="H52" s="22">
        <f t="shared" si="19"/>
        <v>5.307207207207207</v>
      </c>
      <c r="I52" s="22">
        <f t="shared" si="20"/>
        <v>2.4959199999999999</v>
      </c>
      <c r="J52" s="22">
        <f t="shared" si="21"/>
        <v>2.6719999999999997</v>
      </c>
      <c r="K52" s="22">
        <f t="shared" si="22"/>
        <v>3.1996581196581197</v>
      </c>
      <c r="L52" s="22">
        <f t="shared" si="23"/>
        <v>5.2821608040201014</v>
      </c>
      <c r="M52" s="4"/>
      <c r="N52" s="4"/>
      <c r="AC52" s="12">
        <f t="shared" si="24"/>
        <v>3.9492031180550127</v>
      </c>
      <c r="AD52" s="12">
        <f t="shared" si="25"/>
        <v>10</v>
      </c>
      <c r="AE52" s="12">
        <f t="shared" si="26"/>
        <v>0.52746281715003784</v>
      </c>
      <c r="AF52" s="12">
        <f t="shared" si="27"/>
        <v>1.0338081247981099</v>
      </c>
    </row>
    <row r="53" spans="1:32" ht="15.75" thickBot="1" x14ac:dyDescent="0.3">
      <c r="B53" s="30" t="s">
        <v>127</v>
      </c>
      <c r="C53" s="28" t="s">
        <v>125</v>
      </c>
      <c r="D53" s="28" t="s">
        <v>125</v>
      </c>
      <c r="E53" s="34" t="s">
        <v>125</v>
      </c>
      <c r="F53" s="34" t="s">
        <v>125</v>
      </c>
      <c r="G53" s="34" t="s">
        <v>125</v>
      </c>
      <c r="H53" s="34" t="s">
        <v>125</v>
      </c>
      <c r="I53" s="34" t="s">
        <v>125</v>
      </c>
      <c r="J53" s="34" t="s">
        <v>125</v>
      </c>
      <c r="K53" s="34" t="s">
        <v>125</v>
      </c>
      <c r="L53" s="35" t="s">
        <v>125</v>
      </c>
      <c r="M53" s="4"/>
      <c r="N53" s="4"/>
    </row>
    <row r="54" spans="1:32" ht="15.75" thickBot="1" x14ac:dyDescent="0.3">
      <c r="A54" s="23" t="s">
        <v>126</v>
      </c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AC54" s="23"/>
      <c r="AD54" s="43" t="s">
        <v>1</v>
      </c>
      <c r="AE54" s="43" t="s">
        <v>2</v>
      </c>
      <c r="AF54" s="44" t="s">
        <v>3</v>
      </c>
    </row>
    <row r="55" spans="1:32" x14ac:dyDescent="0.25">
      <c r="B55" s="13">
        <v>-150</v>
      </c>
      <c r="C55" s="16">
        <f t="shared" si="14"/>
        <v>-71.970074812967582</v>
      </c>
      <c r="D55" s="16">
        <f t="shared" si="15"/>
        <v>-97.3213296398892</v>
      </c>
      <c r="E55" s="16">
        <f t="shared" si="16"/>
        <v>-24.329360780065009</v>
      </c>
      <c r="F55" s="63" t="s">
        <v>128</v>
      </c>
      <c r="G55" s="16">
        <f t="shared" si="18"/>
        <v>-59.497326203208559</v>
      </c>
      <c r="H55" s="16">
        <f t="shared" si="19"/>
        <v>-44.949999999999996</v>
      </c>
      <c r="I55" s="16">
        <f t="shared" si="20"/>
        <v>-49.212000000000003</v>
      </c>
      <c r="J55" s="16">
        <f t="shared" si="21"/>
        <v>-58.927272727272729</v>
      </c>
      <c r="K55" s="63" t="s">
        <v>128</v>
      </c>
      <c r="L55" s="16">
        <f t="shared" si="23"/>
        <v>-96.618090452261313</v>
      </c>
      <c r="M55" s="4"/>
      <c r="N55" s="4"/>
      <c r="AC55" s="10">
        <f t="shared" si="24"/>
        <v>-62.85318182695805</v>
      </c>
      <c r="AD55" s="10">
        <f t="shared" si="25"/>
        <v>8</v>
      </c>
      <c r="AE55" s="10">
        <f t="shared" si="26"/>
        <v>8.8928192182274532</v>
      </c>
      <c r="AF55" s="10">
        <f t="shared" si="27"/>
        <v>17.429605388751444</v>
      </c>
    </row>
    <row r="56" spans="1:32" x14ac:dyDescent="0.25">
      <c r="B56" s="14">
        <v>-135</v>
      </c>
      <c r="C56" s="17">
        <f t="shared" si="14"/>
        <v>-58.536159600997507</v>
      </c>
      <c r="D56" s="17">
        <f t="shared" si="15"/>
        <v>-78.62603878116343</v>
      </c>
      <c r="E56" s="17">
        <f t="shared" si="16"/>
        <v>-20.679306608884072</v>
      </c>
      <c r="F56" s="64" t="s">
        <v>128</v>
      </c>
      <c r="G56" s="17">
        <f t="shared" si="18"/>
        <v>-47.463636363636368</v>
      </c>
      <c r="H56" s="17">
        <f t="shared" si="19"/>
        <v>-33.995495495495497</v>
      </c>
      <c r="I56" s="17">
        <f t="shared" si="20"/>
        <v>-38.367600000000003</v>
      </c>
      <c r="J56" s="17">
        <f t="shared" si="21"/>
        <v>-47.514545454545456</v>
      </c>
      <c r="K56" s="64" t="s">
        <v>128</v>
      </c>
      <c r="L56" s="17">
        <f t="shared" si="23"/>
        <v>-77.595477386934689</v>
      </c>
      <c r="M56" s="4"/>
      <c r="N56" s="4"/>
      <c r="AC56" s="11">
        <f t="shared" si="24"/>
        <v>-50.347282461457127</v>
      </c>
      <c r="AD56" s="11">
        <f t="shared" si="25"/>
        <v>8</v>
      </c>
      <c r="AE56" s="11">
        <f t="shared" si="26"/>
        <v>7.2168357583238709</v>
      </c>
      <c r="AF56" s="11">
        <f t="shared" si="27"/>
        <v>14.144738168655593</v>
      </c>
    </row>
    <row r="57" spans="1:32" x14ac:dyDescent="0.25">
      <c r="B57" s="14">
        <v>-120</v>
      </c>
      <c r="C57" s="17">
        <f t="shared" si="14"/>
        <v>-46.483790523690772</v>
      </c>
      <c r="D57" s="17">
        <f t="shared" si="15"/>
        <v>-58.72576177285319</v>
      </c>
      <c r="E57" s="17">
        <f t="shared" si="16"/>
        <v>-17.440953412784399</v>
      </c>
      <c r="F57" s="64" t="s">
        <v>128</v>
      </c>
      <c r="G57" s="17">
        <f t="shared" si="18"/>
        <v>-37.589304812834229</v>
      </c>
      <c r="H57" s="17">
        <f t="shared" si="19"/>
        <v>-27.433783783783785</v>
      </c>
      <c r="I57" s="17">
        <f t="shared" si="20"/>
        <v>-30.025200000000002</v>
      </c>
      <c r="J57" s="17">
        <f t="shared" si="21"/>
        <v>-37.632727272727273</v>
      </c>
      <c r="K57" s="64" t="s">
        <v>128</v>
      </c>
      <c r="L57" s="17">
        <f t="shared" si="23"/>
        <v>-61.449748743718594</v>
      </c>
      <c r="M57" s="4"/>
      <c r="N57" s="4"/>
      <c r="AC57" s="11">
        <f t="shared" si="24"/>
        <v>-39.597658790299029</v>
      </c>
      <c r="AD57" s="11">
        <f t="shared" si="25"/>
        <v>8</v>
      </c>
      <c r="AE57" s="11">
        <f t="shared" si="26"/>
        <v>5.3938172715765074</v>
      </c>
      <c r="AF57" s="11">
        <f t="shared" si="27"/>
        <v>10.571687591480051</v>
      </c>
    </row>
    <row r="58" spans="1:32" x14ac:dyDescent="0.25">
      <c r="B58" s="14">
        <v>-105</v>
      </c>
      <c r="C58" s="17">
        <f t="shared" si="14"/>
        <v>-36.301745635910223</v>
      </c>
      <c r="D58" s="17">
        <f t="shared" si="15"/>
        <v>-45.65096952908587</v>
      </c>
      <c r="E58" s="17">
        <f t="shared" si="16"/>
        <v>-14.349945828819068</v>
      </c>
      <c r="F58" s="64" t="s">
        <v>128</v>
      </c>
      <c r="G58" s="17">
        <f t="shared" si="18"/>
        <v>-29.478074866310155</v>
      </c>
      <c r="H58" s="17">
        <f t="shared" si="19"/>
        <v>-20.872972972972974</v>
      </c>
      <c r="I58" s="17">
        <f t="shared" si="20"/>
        <v>-22.837200000000003</v>
      </c>
      <c r="J58" s="17">
        <f t="shared" si="21"/>
        <v>-29.492727272727276</v>
      </c>
      <c r="K58" s="64" t="s">
        <v>128</v>
      </c>
      <c r="L58" s="17">
        <f t="shared" si="23"/>
        <v>-47.751256281407038</v>
      </c>
      <c r="M58" s="4"/>
      <c r="N58" s="4"/>
      <c r="AC58" s="11">
        <f t="shared" si="24"/>
        <v>-30.841861548404076</v>
      </c>
      <c r="AD58" s="11">
        <f t="shared" si="25"/>
        <v>8</v>
      </c>
      <c r="AE58" s="11">
        <f t="shared" si="26"/>
        <v>4.1708262951311621</v>
      </c>
      <c r="AF58" s="11">
        <f t="shared" si="27"/>
        <v>8.1746693242297024</v>
      </c>
    </row>
    <row r="59" spans="1:32" x14ac:dyDescent="0.25">
      <c r="B59" s="14">
        <v>-90</v>
      </c>
      <c r="C59" s="17">
        <f t="shared" si="14"/>
        <v>-27.92518703241895</v>
      </c>
      <c r="D59" s="17">
        <f t="shared" si="15"/>
        <v>-35.14127423822714</v>
      </c>
      <c r="E59" s="17">
        <f t="shared" si="16"/>
        <v>-11.507042253521128</v>
      </c>
      <c r="F59" s="64" t="s">
        <v>128</v>
      </c>
      <c r="G59" s="17">
        <f t="shared" si="18"/>
        <v>-22.91336898395722</v>
      </c>
      <c r="H59" s="17">
        <f t="shared" si="19"/>
        <v>-16.4518018018018</v>
      </c>
      <c r="I59" s="17">
        <f t="shared" si="20"/>
        <v>-17.438800000000001</v>
      </c>
      <c r="J59" s="17">
        <f t="shared" si="21"/>
        <v>-22.956363636363637</v>
      </c>
      <c r="K59" s="64" t="s">
        <v>128</v>
      </c>
      <c r="L59" s="17">
        <f t="shared" si="23"/>
        <v>-36.748743718592969</v>
      </c>
      <c r="M59" s="4"/>
      <c r="N59" s="4"/>
      <c r="AC59" s="11">
        <f t="shared" si="24"/>
        <v>-23.885322708110358</v>
      </c>
      <c r="AD59" s="11">
        <f t="shared" si="25"/>
        <v>8</v>
      </c>
      <c r="AE59" s="11">
        <f t="shared" si="26"/>
        <v>3.1632062249348696</v>
      </c>
      <c r="AF59" s="11">
        <f t="shared" si="27"/>
        <v>6.199770276545248</v>
      </c>
    </row>
    <row r="60" spans="1:32" x14ac:dyDescent="0.25">
      <c r="B60" s="14">
        <v>-75</v>
      </c>
      <c r="C60" s="17">
        <f t="shared" si="14"/>
        <v>-20.78778054862843</v>
      </c>
      <c r="D60" s="17">
        <f t="shared" si="15"/>
        <v>-26.20747922437673</v>
      </c>
      <c r="E60" s="17">
        <f t="shared" si="16"/>
        <v>-9.03445287107259</v>
      </c>
      <c r="F60" s="64" t="s">
        <v>128</v>
      </c>
      <c r="G60" s="17">
        <f t="shared" si="18"/>
        <v>-17.105347593582888</v>
      </c>
      <c r="H60" s="17">
        <f t="shared" si="19"/>
        <v>-12.424774774774775</v>
      </c>
      <c r="I60" s="17">
        <f t="shared" si="20"/>
        <v>-12.774000000000001</v>
      </c>
      <c r="J60" s="17">
        <f t="shared" si="21"/>
        <v>-17.307818181818181</v>
      </c>
      <c r="K60" s="64" t="s">
        <v>128</v>
      </c>
      <c r="L60" s="17">
        <f t="shared" si="23"/>
        <v>-27.489949748743722</v>
      </c>
      <c r="M60" s="4"/>
      <c r="N60" s="4"/>
      <c r="AC60" s="11">
        <f t="shared" si="24"/>
        <v>-17.891450367874665</v>
      </c>
      <c r="AD60" s="11">
        <f t="shared" si="25"/>
        <v>8</v>
      </c>
      <c r="AE60" s="11">
        <f t="shared" si="26"/>
        <v>2.3343478895508443</v>
      </c>
      <c r="AF60" s="11">
        <f t="shared" si="27"/>
        <v>4.5752377909067379</v>
      </c>
    </row>
    <row r="61" spans="1:32" x14ac:dyDescent="0.25">
      <c r="B61" s="14">
        <v>-60</v>
      </c>
      <c r="C61" s="17">
        <f t="shared" si="14"/>
        <v>-15.142144638403991</v>
      </c>
      <c r="D61" s="17">
        <f t="shared" si="15"/>
        <v>-18.716897506925207</v>
      </c>
      <c r="E61" s="17">
        <f t="shared" si="16"/>
        <v>-6.8250270855904667</v>
      </c>
      <c r="F61" s="64" t="s">
        <v>128</v>
      </c>
      <c r="G61" s="17">
        <f t="shared" si="18"/>
        <v>-12.640641711229948</v>
      </c>
      <c r="H61" s="17">
        <f t="shared" si="19"/>
        <v>-9.1364864864864881</v>
      </c>
      <c r="I61" s="17">
        <f t="shared" si="20"/>
        <v>-9.4</v>
      </c>
      <c r="J61" s="17">
        <f t="shared" si="21"/>
        <v>-12.573636363636362</v>
      </c>
      <c r="K61" s="64" t="s">
        <v>128</v>
      </c>
      <c r="L61" s="17">
        <f t="shared" si="23"/>
        <v>-20.137185929648243</v>
      </c>
      <c r="M61" s="4"/>
      <c r="N61" s="4"/>
      <c r="AC61" s="11">
        <f t="shared" si="24"/>
        <v>-13.071502465240089</v>
      </c>
      <c r="AD61" s="11">
        <f t="shared" si="25"/>
        <v>8</v>
      </c>
      <c r="AE61" s="11">
        <f t="shared" si="26"/>
        <v>1.6609924659217297</v>
      </c>
      <c r="AF61" s="11">
        <f t="shared" si="27"/>
        <v>3.2554854117989627</v>
      </c>
    </row>
    <row r="62" spans="1:32" x14ac:dyDescent="0.25">
      <c r="B62" s="14">
        <v>-45</v>
      </c>
      <c r="C62" s="17">
        <f t="shared" si="14"/>
        <v>-10.46009975062344</v>
      </c>
      <c r="D62" s="17">
        <f t="shared" si="15"/>
        <v>-13.108310249307477</v>
      </c>
      <c r="E62" s="17">
        <f t="shared" si="16"/>
        <v>-4.870097508125677</v>
      </c>
      <c r="F62" s="64" t="s">
        <v>128</v>
      </c>
      <c r="G62" s="17">
        <f t="shared" si="18"/>
        <v>-9.0240641711229941</v>
      </c>
      <c r="H62" s="17">
        <f t="shared" si="19"/>
        <v>-6.5959459459459469</v>
      </c>
      <c r="I62" s="17">
        <f t="shared" si="20"/>
        <v>-6.4967999999999995</v>
      </c>
      <c r="J62" s="17">
        <f t="shared" si="21"/>
        <v>-8.6061818181818186</v>
      </c>
      <c r="K62" s="64" t="s">
        <v>128</v>
      </c>
      <c r="L62" s="17">
        <f t="shared" si="23"/>
        <v>-14.080150753768844</v>
      </c>
      <c r="M62" s="4"/>
      <c r="N62" s="4"/>
      <c r="AC62" s="11">
        <f t="shared" si="24"/>
        <v>-9.1552062746345246</v>
      </c>
      <c r="AD62" s="11">
        <f t="shared" si="25"/>
        <v>8</v>
      </c>
      <c r="AE62" s="11">
        <f t="shared" si="26"/>
        <v>1.1486216641956144</v>
      </c>
      <c r="AF62" s="11">
        <f t="shared" si="27"/>
        <v>2.2512570936858638</v>
      </c>
    </row>
    <row r="63" spans="1:32" x14ac:dyDescent="0.25">
      <c r="B63" s="14">
        <v>-30</v>
      </c>
      <c r="C63" s="17">
        <f t="shared" si="14"/>
        <v>-6.456608478802992</v>
      </c>
      <c r="D63" s="17">
        <f t="shared" si="15"/>
        <v>-8.5257617728531851</v>
      </c>
      <c r="E63" s="17">
        <f t="shared" si="16"/>
        <v>-3.1378114842903573</v>
      </c>
      <c r="F63" s="64" t="s">
        <v>128</v>
      </c>
      <c r="G63" s="17">
        <f t="shared" si="18"/>
        <v>-5.8887700534759357</v>
      </c>
      <c r="H63" s="17">
        <f t="shared" si="19"/>
        <v>-4.1079279279279284</v>
      </c>
      <c r="I63" s="17">
        <f t="shared" si="20"/>
        <v>-4.2531999999999996</v>
      </c>
      <c r="J63" s="17">
        <f t="shared" si="21"/>
        <v>-5.2770909090909095</v>
      </c>
      <c r="K63" s="64" t="s">
        <v>128</v>
      </c>
      <c r="L63" s="17">
        <f t="shared" si="23"/>
        <v>-9.0148241206030164</v>
      </c>
      <c r="M63" s="4"/>
      <c r="N63" s="4"/>
      <c r="AC63" s="11">
        <f t="shared" si="24"/>
        <v>-5.8327493433805397</v>
      </c>
      <c r="AD63" s="11">
        <f t="shared" si="25"/>
        <v>8</v>
      </c>
      <c r="AE63" s="11">
        <f t="shared" si="26"/>
        <v>0.74176052375017998</v>
      </c>
      <c r="AF63" s="11">
        <f t="shared" si="27"/>
        <v>1.4538239117039198</v>
      </c>
    </row>
    <row r="64" spans="1:32" x14ac:dyDescent="0.25">
      <c r="B64" s="14">
        <v>-15</v>
      </c>
      <c r="C64" s="17">
        <f t="shared" si="14"/>
        <v>-3.1014962593516207</v>
      </c>
      <c r="D64" s="17">
        <f t="shared" si="15"/>
        <v>-4.2980609418282549</v>
      </c>
      <c r="E64" s="17">
        <f t="shared" si="16"/>
        <v>-1.5910075839653304</v>
      </c>
      <c r="F64" s="64" t="s">
        <v>128</v>
      </c>
      <c r="G64" s="17">
        <f t="shared" si="18"/>
        <v>-3.2270053475935829</v>
      </c>
      <c r="H64" s="17">
        <f t="shared" si="19"/>
        <v>-1.988738738738739</v>
      </c>
      <c r="I64" s="17">
        <f t="shared" si="20"/>
        <v>-2.3220000000000001</v>
      </c>
      <c r="J64" s="17">
        <f t="shared" si="21"/>
        <v>-2.4321818181818182</v>
      </c>
      <c r="K64" s="64" t="s">
        <v>128</v>
      </c>
      <c r="L64" s="17">
        <f t="shared" si="23"/>
        <v>-4.5090452261306533</v>
      </c>
      <c r="M64" s="4"/>
      <c r="N64" s="4"/>
      <c r="AC64" s="11">
        <f t="shared" si="24"/>
        <v>-2.9336919894737497</v>
      </c>
      <c r="AD64" s="11">
        <f t="shared" si="25"/>
        <v>8</v>
      </c>
      <c r="AE64" s="11">
        <f t="shared" si="26"/>
        <v>0.37270366096463819</v>
      </c>
      <c r="AF64" s="11">
        <f t="shared" si="27"/>
        <v>0.73048575239691749</v>
      </c>
    </row>
    <row r="65" spans="2:32" x14ac:dyDescent="0.25">
      <c r="B65" s="14">
        <v>0</v>
      </c>
      <c r="C65" s="17">
        <f t="shared" si="14"/>
        <v>-9.3830423940149635E-2</v>
      </c>
      <c r="D65" s="17">
        <f t="shared" si="15"/>
        <v>-0.40650969529085873</v>
      </c>
      <c r="E65" s="17">
        <f t="shared" si="16"/>
        <v>-0.1086673889490791</v>
      </c>
      <c r="F65" s="64" t="s">
        <v>128</v>
      </c>
      <c r="G65" s="17">
        <f t="shared" si="18"/>
        <v>-0.65925133689839566</v>
      </c>
      <c r="H65" s="17">
        <f t="shared" si="19"/>
        <v>-6.0441441441441444E-2</v>
      </c>
      <c r="I65" s="17">
        <f t="shared" si="20"/>
        <v>-0.53144000000000002</v>
      </c>
      <c r="J65" s="17">
        <f t="shared" si="21"/>
        <v>0.10459272727272728</v>
      </c>
      <c r="K65" s="64" t="s">
        <v>128</v>
      </c>
      <c r="L65" s="17">
        <f t="shared" si="23"/>
        <v>-0.45288944723618096</v>
      </c>
      <c r="M65" s="4"/>
      <c r="N65" s="4"/>
      <c r="AC65" s="11">
        <f t="shared" si="24"/>
        <v>-0.27605462581042228</v>
      </c>
      <c r="AD65" s="11">
        <f t="shared" si="25"/>
        <v>8</v>
      </c>
      <c r="AE65" s="11">
        <f t="shared" si="26"/>
        <v>9.5707523910711703E-2</v>
      </c>
      <c r="AF65" s="11">
        <f t="shared" si="27"/>
        <v>0.18758329991450096</v>
      </c>
    </row>
    <row r="66" spans="2:32" x14ac:dyDescent="0.25">
      <c r="B66" s="14">
        <v>15</v>
      </c>
      <c r="C66" s="17">
        <f t="shared" si="14"/>
        <v>2.7431421446384037</v>
      </c>
      <c r="D66" s="17">
        <f t="shared" si="15"/>
        <v>3.5670360110803325</v>
      </c>
      <c r="E66" s="17">
        <f t="shared" si="16"/>
        <v>1.3555796316359698</v>
      </c>
      <c r="F66" s="64" t="s">
        <v>128</v>
      </c>
      <c r="G66" s="17">
        <f t="shared" si="18"/>
        <v>1.8603743315508021</v>
      </c>
      <c r="H66" s="17">
        <f t="shared" si="19"/>
        <v>1.9752252252252254</v>
      </c>
      <c r="I66" s="17">
        <f t="shared" si="20"/>
        <v>1.09792</v>
      </c>
      <c r="J66" s="17">
        <f t="shared" si="21"/>
        <v>2.5078181818181817</v>
      </c>
      <c r="K66" s="64" t="s">
        <v>128</v>
      </c>
      <c r="L66" s="17">
        <f t="shared" si="23"/>
        <v>3.5336683417085428</v>
      </c>
      <c r="M66" s="4"/>
      <c r="N66" s="4"/>
      <c r="AC66" s="11">
        <f t="shared" si="24"/>
        <v>2.3300954834571823</v>
      </c>
      <c r="AD66" s="11">
        <f t="shared" si="25"/>
        <v>8</v>
      </c>
      <c r="AE66" s="11">
        <f t="shared" si="26"/>
        <v>0.32719890259244683</v>
      </c>
      <c r="AF66" s="11">
        <f t="shared" si="27"/>
        <v>0.64129806486222496</v>
      </c>
    </row>
    <row r="67" spans="2:32" x14ac:dyDescent="0.25">
      <c r="B67" s="14">
        <v>30</v>
      </c>
      <c r="C67" s="17">
        <f t="shared" si="14"/>
        <v>5.6014962593516211</v>
      </c>
      <c r="D67" s="17">
        <f t="shared" si="15"/>
        <v>7.7185595567867029</v>
      </c>
      <c r="E67" s="17">
        <f t="shared" si="16"/>
        <v>2.8451787648970748</v>
      </c>
      <c r="F67" s="64" t="s">
        <v>128</v>
      </c>
      <c r="G67" s="17">
        <f t="shared" si="18"/>
        <v>5.9871657754010696</v>
      </c>
      <c r="H67" s="17">
        <f t="shared" si="19"/>
        <v>4.0087387387387388</v>
      </c>
      <c r="I67" s="17">
        <f t="shared" si="20"/>
        <v>2.8116400000000001</v>
      </c>
      <c r="J67" s="17">
        <f t="shared" si="21"/>
        <v>4.992909090909091</v>
      </c>
      <c r="K67" s="64" t="s">
        <v>128</v>
      </c>
      <c r="L67" s="17">
        <f t="shared" si="23"/>
        <v>7.602763819095478</v>
      </c>
      <c r="M67" s="4"/>
      <c r="N67" s="4"/>
      <c r="AC67" s="11">
        <f t="shared" si="24"/>
        <v>5.1960565006474724</v>
      </c>
      <c r="AD67" s="11">
        <f t="shared" si="25"/>
        <v>8</v>
      </c>
      <c r="AE67" s="11">
        <f t="shared" si="26"/>
        <v>0.67623640179457845</v>
      </c>
      <c r="AF67" s="11">
        <f t="shared" si="27"/>
        <v>1.3253989925523306</v>
      </c>
    </row>
    <row r="68" spans="2:32" x14ac:dyDescent="0.25">
      <c r="B68" s="14">
        <v>45</v>
      </c>
      <c r="C68" s="17">
        <f t="shared" si="14"/>
        <v>8.7179551122194496</v>
      </c>
      <c r="D68" s="17">
        <f t="shared" si="15"/>
        <v>12.648753462603878</v>
      </c>
      <c r="E68" s="17">
        <f t="shared" si="16"/>
        <v>4.4846153846153847</v>
      </c>
      <c r="F68" s="64" t="s">
        <v>128</v>
      </c>
      <c r="G68" s="17">
        <f t="shared" si="18"/>
        <v>11.089839572192513</v>
      </c>
      <c r="H68" s="17">
        <f t="shared" si="19"/>
        <v>6.2265765765765764</v>
      </c>
      <c r="I68" s="17">
        <f t="shared" si="20"/>
        <v>4.7391999999999994</v>
      </c>
      <c r="J68" s="17">
        <f t="shared" si="21"/>
        <v>7.5387272727272734</v>
      </c>
      <c r="K68" s="64" t="s">
        <v>128</v>
      </c>
      <c r="L68" s="17">
        <f t="shared" si="23"/>
        <v>12.06708542713568</v>
      </c>
      <c r="M68" s="4"/>
      <c r="N68" s="4"/>
      <c r="AC68" s="11">
        <f t="shared" si="24"/>
        <v>8.4390941010088447</v>
      </c>
      <c r="AD68" s="11">
        <f t="shared" si="25"/>
        <v>8</v>
      </c>
      <c r="AE68" s="11">
        <f t="shared" si="26"/>
        <v>1.1419030209492482</v>
      </c>
      <c r="AF68" s="11">
        <f t="shared" si="27"/>
        <v>2.238088794898013</v>
      </c>
    </row>
    <row r="69" spans="2:32" ht="15.75" thickBot="1" x14ac:dyDescent="0.3">
      <c r="B69" s="14">
        <v>60</v>
      </c>
      <c r="C69" s="22">
        <f t="shared" si="14"/>
        <v>12.25211970074813</v>
      </c>
      <c r="D69" s="22">
        <f t="shared" si="15"/>
        <v>17.814404432132964</v>
      </c>
      <c r="E69" s="22">
        <f t="shared" si="16"/>
        <v>6.3130010834236199</v>
      </c>
      <c r="F69" s="65" t="s">
        <v>128</v>
      </c>
      <c r="G69" s="22">
        <f t="shared" si="18"/>
        <v>13.368983957219253</v>
      </c>
      <c r="H69" s="22">
        <f t="shared" si="19"/>
        <v>8.8171171171171157</v>
      </c>
      <c r="I69" s="22">
        <f t="shared" si="20"/>
        <v>6.9228000000000005</v>
      </c>
      <c r="J69" s="22">
        <f t="shared" si="21"/>
        <v>10.328545454545454</v>
      </c>
      <c r="K69" s="65" t="s">
        <v>128</v>
      </c>
      <c r="L69" s="22">
        <f t="shared" si="23"/>
        <v>16.984170854271358</v>
      </c>
      <c r="M69" s="4"/>
      <c r="N69" s="4"/>
      <c r="AC69" s="12">
        <f t="shared" si="24"/>
        <v>11.600142824932236</v>
      </c>
      <c r="AD69" s="12">
        <f t="shared" si="25"/>
        <v>8</v>
      </c>
      <c r="AE69" s="12">
        <f t="shared" si="26"/>
        <v>1.5256864590874077</v>
      </c>
      <c r="AF69" s="12">
        <f t="shared" si="27"/>
        <v>2.9902905115117613</v>
      </c>
    </row>
    <row r="70" spans="2:32" ht="15.75" thickBot="1" x14ac:dyDescent="0.3">
      <c r="B70" s="30" t="s">
        <v>127</v>
      </c>
      <c r="C70" s="28" t="s">
        <v>125</v>
      </c>
      <c r="D70" s="28" t="s">
        <v>125</v>
      </c>
      <c r="E70" s="28" t="s">
        <v>125</v>
      </c>
      <c r="F70" s="28" t="s">
        <v>125</v>
      </c>
      <c r="G70" s="28" t="s">
        <v>125</v>
      </c>
      <c r="H70" s="28" t="s">
        <v>125</v>
      </c>
      <c r="I70" s="28" t="s">
        <v>125</v>
      </c>
      <c r="J70" s="28" t="s">
        <v>125</v>
      </c>
      <c r="K70" s="28" t="s">
        <v>125</v>
      </c>
      <c r="L70" s="29" t="s">
        <v>125</v>
      </c>
      <c r="AC70" s="36" t="s">
        <v>125</v>
      </c>
      <c r="AE70" s="36" t="s">
        <v>125</v>
      </c>
      <c r="AF70" s="29" t="s">
        <v>125</v>
      </c>
    </row>
    <row r="71" spans="2:32" x14ac:dyDescent="0.25">
      <c r="C71" s="4"/>
      <c r="D71" s="4"/>
      <c r="E71" s="4"/>
      <c r="F71" s="4"/>
      <c r="G71" s="4"/>
      <c r="H71" s="4"/>
      <c r="I71" s="4"/>
      <c r="J71" s="4"/>
      <c r="K71" s="4"/>
      <c r="L71" s="4"/>
    </row>
    <row r="72" spans="2:32" x14ac:dyDescent="0.25">
      <c r="C72" s="4"/>
    </row>
    <row r="73" spans="2:32" x14ac:dyDescent="0.25">
      <c r="C73" s="4"/>
    </row>
    <row r="74" spans="2:32" x14ac:dyDescent="0.25">
      <c r="C74" s="4"/>
    </row>
    <row r="75" spans="2:32" x14ac:dyDescent="0.25">
      <c r="C75" s="4"/>
    </row>
  </sheetData>
  <phoneticPr fontId="1" type="noConversion"/>
  <pageMargins left="0.7" right="0.7" top="0.78740157499999996" bottom="0.78740157499999996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71"/>
  <sheetViews>
    <sheetView topLeftCell="I22" workbookViewId="0">
      <selection activeCell="AE35" sqref="AB35:AE35"/>
    </sheetView>
  </sheetViews>
  <sheetFormatPr baseColWidth="10" defaultColWidth="11.42578125" defaultRowHeight="15" x14ac:dyDescent="0.25"/>
  <cols>
    <col min="1" max="1" width="12.5703125" style="2" customWidth="1"/>
    <col min="2" max="4" width="11.42578125" style="2"/>
    <col min="5" max="5" width="11.42578125" style="1"/>
    <col min="6" max="7" width="11.42578125" style="2"/>
    <col min="8" max="8" width="11.42578125" style="3"/>
    <col min="9" max="9" width="13.85546875" style="2" customWidth="1"/>
    <col min="10" max="10" width="13.42578125" style="7" customWidth="1"/>
    <col min="11" max="11" width="14.7109375" style="2" customWidth="1"/>
    <col min="12" max="12" width="13" customWidth="1"/>
    <col min="13" max="15" width="13" style="2" customWidth="1"/>
    <col min="16" max="21" width="1.5703125" style="2" customWidth="1"/>
    <col min="22" max="22" width="2.7109375" style="2" customWidth="1"/>
    <col min="23" max="27" width="1.7109375" style="2" customWidth="1"/>
    <col min="28" max="28" width="11.42578125" style="2"/>
    <col min="29" max="29" width="4" style="2" customWidth="1"/>
    <col min="30" max="30" width="11.42578125" style="2"/>
    <col min="31" max="31" width="12" style="2" bestFit="1" customWidth="1"/>
    <col min="32" max="16384" width="11.42578125" style="2"/>
  </cols>
  <sheetData>
    <row r="1" spans="1:37" ht="15.75" thickBot="1" x14ac:dyDescent="0.3">
      <c r="A1" s="23" t="s">
        <v>0</v>
      </c>
      <c r="C1" s="19" t="s">
        <v>94</v>
      </c>
      <c r="D1" s="19" t="s">
        <v>95</v>
      </c>
      <c r="E1" s="48" t="s">
        <v>96</v>
      </c>
      <c r="F1" s="19" t="s">
        <v>101</v>
      </c>
      <c r="G1" s="19" t="s">
        <v>102</v>
      </c>
      <c r="H1" s="19" t="s">
        <v>103</v>
      </c>
      <c r="I1" s="19" t="s">
        <v>106</v>
      </c>
      <c r="J1" s="19" t="s">
        <v>107</v>
      </c>
      <c r="K1" s="19" t="s">
        <v>108</v>
      </c>
    </row>
    <row r="2" spans="1:37" ht="18.75" thickBot="1" x14ac:dyDescent="0.4">
      <c r="B2" s="13" t="s">
        <v>123</v>
      </c>
      <c r="C2" s="19">
        <v>36.200000000000003</v>
      </c>
      <c r="D2" s="19">
        <v>25.4</v>
      </c>
      <c r="E2" s="19">
        <v>10.199999999999999</v>
      </c>
      <c r="F2" s="19">
        <v>45</v>
      </c>
      <c r="G2" s="19">
        <v>24.2</v>
      </c>
      <c r="H2" s="19">
        <v>29.3</v>
      </c>
      <c r="I2" s="19">
        <v>33.700000000000003</v>
      </c>
      <c r="J2" s="19">
        <v>28.9</v>
      </c>
      <c r="K2" s="19">
        <v>41.2</v>
      </c>
      <c r="L2" s="48" t="s">
        <v>133</v>
      </c>
      <c r="AB2" s="23"/>
      <c r="AC2" s="43" t="s">
        <v>1</v>
      </c>
      <c r="AD2" s="43" t="s">
        <v>2</v>
      </c>
      <c r="AE2" s="44" t="s">
        <v>3</v>
      </c>
    </row>
    <row r="3" spans="1:37" ht="15.75" thickBot="1" x14ac:dyDescent="0.3">
      <c r="A3" s="19" t="s">
        <v>14</v>
      </c>
      <c r="B3" s="10">
        <v>-150</v>
      </c>
      <c r="C3" s="17">
        <v>-3.7200000000000001E-10</v>
      </c>
      <c r="D3" s="17">
        <v>-2.8799999999999999E-10</v>
      </c>
      <c r="E3" s="46">
        <v>-3.7999999999999998E-10</v>
      </c>
      <c r="F3" s="25">
        <v>-3.9E-10</v>
      </c>
      <c r="G3" s="11">
        <v>-2.3000000000000001E-10</v>
      </c>
      <c r="H3" s="17">
        <v>-3.1999999999999998E-10</v>
      </c>
      <c r="I3" s="17">
        <v>-4.8E-10</v>
      </c>
      <c r="J3" s="17">
        <v>-3E-10</v>
      </c>
      <c r="K3" s="17">
        <v>-5.7E-10</v>
      </c>
      <c r="M3" s="4"/>
      <c r="N3" s="4"/>
      <c r="AB3" s="16">
        <f>AVERAGE(C3:V3)</f>
        <v>-3.6999999999999996E-10</v>
      </c>
      <c r="AC3" s="10">
        <f>COUNT(C3:V3)</f>
        <v>9</v>
      </c>
      <c r="AD3" s="16">
        <f>(STDEV(C3:V3))/SQRT(AC3)</f>
        <v>3.4626579386361573E-11</v>
      </c>
      <c r="AE3" s="10">
        <f>CONFIDENCE(0.05,(STDEV(C3:V3)),AC3)</f>
        <v>6.7866848505085707E-11</v>
      </c>
      <c r="AH3" s="5"/>
    </row>
    <row r="4" spans="1:37" x14ac:dyDescent="0.25">
      <c r="B4" s="11">
        <f>B3+15</f>
        <v>-135</v>
      </c>
      <c r="C4" s="17">
        <v>-3.1699999999999999E-10</v>
      </c>
      <c r="D4" s="17">
        <v>-2.4299999999999999E-10</v>
      </c>
      <c r="E4" s="46">
        <v>-3.0800000000000002E-10</v>
      </c>
      <c r="F4" s="25">
        <v>-3E-10</v>
      </c>
      <c r="G4" s="11">
        <v>-1.8999999999999999E-10</v>
      </c>
      <c r="H4" s="17">
        <v>-2.5999999999999998E-10</v>
      </c>
      <c r="I4" s="17">
        <v>-3.9E-10</v>
      </c>
      <c r="J4" s="17">
        <v>-2.4E-10</v>
      </c>
      <c r="K4" s="17">
        <v>-4.6000000000000001E-10</v>
      </c>
      <c r="M4" s="4"/>
      <c r="N4" s="4"/>
      <c r="AB4" s="17">
        <f t="shared" ref="AB4:AB17" si="0">AVERAGE(C4:V4)</f>
        <v>-3.0088888888888887E-10</v>
      </c>
      <c r="AC4" s="11">
        <f t="shared" ref="AC4:AC17" si="1">COUNT(C4:V4)</f>
        <v>9</v>
      </c>
      <c r="AD4" s="17">
        <f t="shared" ref="AD4:AD17" si="2">(STDEV(C4:V4))/SQRT(AC4)</f>
        <v>2.7536563795779104E-11</v>
      </c>
      <c r="AE4" s="11">
        <f t="shared" ref="AE4:AE17" si="3">CONFIDENCE(0.05,(STDEV(C4:V4)),AC4)</f>
        <v>5.3970673297716594E-11</v>
      </c>
      <c r="AI4" s="4"/>
    </row>
    <row r="5" spans="1:37" ht="15.75" thickBot="1" x14ac:dyDescent="0.3">
      <c r="B5" s="11">
        <f t="shared" ref="B5:B17" si="4">B4+15</f>
        <v>-120</v>
      </c>
      <c r="C5" s="17">
        <v>-2.5699999999999999E-10</v>
      </c>
      <c r="D5" s="17">
        <v>-2.02E-10</v>
      </c>
      <c r="E5" s="46">
        <v>-2.4900000000000002E-10</v>
      </c>
      <c r="F5" s="25">
        <v>-2.4E-10</v>
      </c>
      <c r="G5" s="11">
        <v>-1.5E-10</v>
      </c>
      <c r="H5" s="17">
        <v>-2.1E-10</v>
      </c>
      <c r="I5" s="17">
        <v>-3.1999999999999998E-10</v>
      </c>
      <c r="J5" s="17">
        <v>-2.1E-10</v>
      </c>
      <c r="K5" s="17">
        <v>-3.7000000000000001E-10</v>
      </c>
      <c r="M5" s="4"/>
      <c r="N5" s="4"/>
      <c r="AB5" s="17">
        <f t="shared" si="0"/>
        <v>-2.4533333333333337E-10</v>
      </c>
      <c r="AC5" s="11">
        <f t="shared" si="1"/>
        <v>9</v>
      </c>
      <c r="AD5" s="17">
        <f t="shared" si="2"/>
        <v>2.1971572542719832E-11</v>
      </c>
      <c r="AE5" s="11">
        <f t="shared" si="3"/>
        <v>4.306349086744E-11</v>
      </c>
      <c r="AH5" s="4"/>
      <c r="AI5" s="4"/>
      <c r="AJ5" s="4"/>
      <c r="AK5" s="4"/>
    </row>
    <row r="6" spans="1:37" x14ac:dyDescent="0.25">
      <c r="B6" s="11">
        <f t="shared" si="4"/>
        <v>-105</v>
      </c>
      <c r="C6" s="17">
        <v>-2.02E-10</v>
      </c>
      <c r="D6" s="17">
        <v>-1.6300000000000001E-10</v>
      </c>
      <c r="E6" s="46">
        <v>-2.02E-10</v>
      </c>
      <c r="F6" s="25">
        <v>-1.8E-10</v>
      </c>
      <c r="G6" s="11">
        <v>-1.2E-10</v>
      </c>
      <c r="H6" s="17">
        <v>-1.5999999999999999E-10</v>
      </c>
      <c r="I6" s="17">
        <v>-2.5000000000000002E-10</v>
      </c>
      <c r="J6" s="17">
        <v>-1.4000000000000001E-10</v>
      </c>
      <c r="K6" s="17">
        <v>-2.8999999999999998E-10</v>
      </c>
      <c r="L6" s="52" t="s">
        <v>140</v>
      </c>
      <c r="M6" s="53"/>
      <c r="N6" s="53"/>
      <c r="O6" s="54"/>
      <c r="P6" s="54"/>
      <c r="Q6" s="54"/>
      <c r="R6" s="55"/>
      <c r="AB6" s="17">
        <f t="shared" si="0"/>
        <v>-1.8966666666666666E-10</v>
      </c>
      <c r="AC6" s="11">
        <f t="shared" si="1"/>
        <v>9</v>
      </c>
      <c r="AD6" s="17">
        <f t="shared" si="2"/>
        <v>1.7879224442538515E-11</v>
      </c>
      <c r="AE6" s="11">
        <f t="shared" si="3"/>
        <v>3.5042635978883707E-11</v>
      </c>
      <c r="AH6" s="4"/>
      <c r="AI6" s="4"/>
      <c r="AJ6" s="4"/>
      <c r="AK6" s="4"/>
    </row>
    <row r="7" spans="1:37" ht="15.75" thickBot="1" x14ac:dyDescent="0.3">
      <c r="B7" s="11">
        <f t="shared" si="4"/>
        <v>-90</v>
      </c>
      <c r="C7" s="17">
        <v>-1.5199999999999999E-10</v>
      </c>
      <c r="D7" s="17">
        <v>-1.2999999999999999E-10</v>
      </c>
      <c r="E7" s="46">
        <v>-1.5199999999999999E-10</v>
      </c>
      <c r="F7" s="25">
        <v>-1.4000000000000001E-10</v>
      </c>
      <c r="G7" s="11">
        <v>-8.6999999999999997E-11</v>
      </c>
      <c r="H7" s="17">
        <v>-1.2E-10</v>
      </c>
      <c r="I7" s="17">
        <v>-1.8999999999999999E-10</v>
      </c>
      <c r="J7" s="17">
        <v>-1.0999999999999999E-10</v>
      </c>
      <c r="K7" s="17">
        <v>-2.1999999999999999E-10</v>
      </c>
      <c r="L7" s="56" t="s">
        <v>141</v>
      </c>
      <c r="M7" s="34"/>
      <c r="N7" s="34"/>
      <c r="O7" s="57"/>
      <c r="P7" s="57"/>
      <c r="Q7" s="57"/>
      <c r="R7" s="58"/>
      <c r="AB7" s="17">
        <f t="shared" si="0"/>
        <v>-1.4455555555555558E-10</v>
      </c>
      <c r="AC7" s="11">
        <f t="shared" si="1"/>
        <v>9</v>
      </c>
      <c r="AD7" s="17">
        <f t="shared" si="2"/>
        <v>1.3545305778828888E-11</v>
      </c>
      <c r="AE7" s="11">
        <f t="shared" si="3"/>
        <v>2.6548311486086883E-11</v>
      </c>
      <c r="AH7" s="4"/>
      <c r="AI7" s="4"/>
      <c r="AJ7" s="4"/>
      <c r="AK7" s="4"/>
    </row>
    <row r="8" spans="1:37" x14ac:dyDescent="0.25">
      <c r="B8" s="11">
        <f t="shared" si="4"/>
        <v>-75</v>
      </c>
      <c r="C8" s="17">
        <v>-1.11E-10</v>
      </c>
      <c r="D8" s="17">
        <v>-9.7000000000000001E-11</v>
      </c>
      <c r="E8" s="46">
        <v>-1.15E-10</v>
      </c>
      <c r="F8" s="25">
        <v>-1.0999999999999999E-10</v>
      </c>
      <c r="G8" s="11">
        <v>-6.6000000000000005E-11</v>
      </c>
      <c r="H8" s="17">
        <v>-8.8000000000000006E-11</v>
      </c>
      <c r="I8" s="17">
        <v>-1.4000000000000001E-10</v>
      </c>
      <c r="J8" s="17">
        <v>-9.2000000000000005E-11</v>
      </c>
      <c r="K8" s="17">
        <v>-1.5E-10</v>
      </c>
      <c r="M8" s="4"/>
      <c r="N8" s="4"/>
      <c r="AB8" s="17">
        <f t="shared" si="0"/>
        <v>-1.0766666666666667E-10</v>
      </c>
      <c r="AC8" s="11">
        <f t="shared" si="1"/>
        <v>9</v>
      </c>
      <c r="AD8" s="17">
        <f t="shared" si="2"/>
        <v>8.6522315682782741E-12</v>
      </c>
      <c r="AE8" s="11">
        <f t="shared" si="3"/>
        <v>1.6958062259725922E-11</v>
      </c>
      <c r="AH8" s="4"/>
      <c r="AI8" s="4"/>
      <c r="AJ8" s="4"/>
      <c r="AK8" s="4"/>
    </row>
    <row r="9" spans="1:37" x14ac:dyDescent="0.25">
      <c r="B9" s="11">
        <f t="shared" si="4"/>
        <v>-60</v>
      </c>
      <c r="C9" s="17">
        <v>-8.0599999999999998E-11</v>
      </c>
      <c r="D9" s="17">
        <v>-7.2199999999999994E-11</v>
      </c>
      <c r="E9" s="46">
        <v>-8.3299999999999999E-11</v>
      </c>
      <c r="F9" s="25">
        <v>-8.1000000000000005E-11</v>
      </c>
      <c r="G9" s="11">
        <v>-4.6999999999999999E-11</v>
      </c>
      <c r="H9" s="17">
        <v>-6.3999999999999999E-11</v>
      </c>
      <c r="I9" s="17">
        <v>-9.8999999999999994E-11</v>
      </c>
      <c r="J9" s="17">
        <v>-7.0000000000000004E-11</v>
      </c>
      <c r="K9" s="17">
        <v>-1E-10</v>
      </c>
      <c r="M9" s="4"/>
      <c r="N9" s="4"/>
      <c r="AB9" s="17">
        <f t="shared" si="0"/>
        <v>-7.745555555555555E-11</v>
      </c>
      <c r="AC9" s="11">
        <f t="shared" si="1"/>
        <v>9</v>
      </c>
      <c r="AD9" s="17">
        <f t="shared" si="2"/>
        <v>5.5538052798436989E-12</v>
      </c>
      <c r="AE9" s="11">
        <f t="shared" si="3"/>
        <v>1.0885258325642043E-11</v>
      </c>
      <c r="AH9" s="4"/>
      <c r="AI9" s="4"/>
      <c r="AJ9" s="4"/>
      <c r="AK9" s="4"/>
    </row>
    <row r="10" spans="1:37" ht="15.75" thickBot="1" x14ac:dyDescent="0.3">
      <c r="B10" s="11">
        <f t="shared" si="4"/>
        <v>-45</v>
      </c>
      <c r="C10" s="17">
        <v>-5.4700000000000002E-11</v>
      </c>
      <c r="D10" s="17">
        <v>-5.1200000000000002E-11</v>
      </c>
      <c r="E10" s="46">
        <v>-5.4099999999999999E-11</v>
      </c>
      <c r="F10" s="25">
        <v>-5.6E-11</v>
      </c>
      <c r="G10" s="11">
        <v>-3.1999999999999999E-11</v>
      </c>
      <c r="H10" s="17">
        <v>-4.4000000000000003E-11</v>
      </c>
      <c r="I10" s="17">
        <v>-6.6000000000000005E-11</v>
      </c>
      <c r="J10" s="17">
        <v>-4.1999999999999997E-11</v>
      </c>
      <c r="K10" s="17">
        <v>-6.7999999999999998E-11</v>
      </c>
      <c r="M10" s="4"/>
      <c r="N10" s="4"/>
      <c r="AB10" s="17">
        <f t="shared" si="0"/>
        <v>-5.2000000000000001E-11</v>
      </c>
      <c r="AC10" s="11">
        <f t="shared" si="1"/>
        <v>9</v>
      </c>
      <c r="AD10" s="17">
        <f t="shared" si="2"/>
        <v>3.8085065606116819E-12</v>
      </c>
      <c r="AE10" s="11">
        <f t="shared" si="3"/>
        <v>7.4645356936834069E-12</v>
      </c>
      <c r="AH10" s="4"/>
      <c r="AI10" s="4"/>
      <c r="AJ10" s="4"/>
      <c r="AK10" s="4"/>
    </row>
    <row r="11" spans="1:37" ht="15.75" customHeight="1" thickBot="1" x14ac:dyDescent="0.35">
      <c r="B11" s="11">
        <f t="shared" si="4"/>
        <v>-30</v>
      </c>
      <c r="C11" s="17">
        <v>-3.2899999999999998E-11</v>
      </c>
      <c r="D11" s="17">
        <v>-3.3100000000000001E-11</v>
      </c>
      <c r="E11" s="46">
        <v>-3.1900000000000001E-11</v>
      </c>
      <c r="F11" s="25">
        <v>-3.3999999999999999E-11</v>
      </c>
      <c r="G11" s="11">
        <v>-1.9999999999999999E-11</v>
      </c>
      <c r="H11" s="17">
        <v>-2.7E-11</v>
      </c>
      <c r="I11" s="17">
        <v>-3.9000000000000001E-11</v>
      </c>
      <c r="J11" s="17">
        <v>-2.9E-11</v>
      </c>
      <c r="K11" s="17">
        <v>-4.1999999999999997E-11</v>
      </c>
      <c r="M11" s="39" t="s">
        <v>131</v>
      </c>
      <c r="N11" s="40"/>
      <c r="O11" s="41"/>
      <c r="P11" s="20"/>
      <c r="Q11" s="21"/>
      <c r="AB11" s="17">
        <f t="shared" si="0"/>
        <v>-3.2099999999999998E-11</v>
      </c>
      <c r="AC11" s="11">
        <f t="shared" si="1"/>
        <v>9</v>
      </c>
      <c r="AD11" s="17">
        <f t="shared" si="2"/>
        <v>2.1503875619679971E-12</v>
      </c>
      <c r="AE11" s="11">
        <f t="shared" si="3"/>
        <v>4.2146821742601669E-12</v>
      </c>
      <c r="AH11" s="4"/>
      <c r="AI11" s="4"/>
      <c r="AJ11" s="4"/>
      <c r="AK11" s="4"/>
    </row>
    <row r="12" spans="1:37" x14ac:dyDescent="0.25">
      <c r="B12" s="11">
        <f t="shared" si="4"/>
        <v>-15</v>
      </c>
      <c r="C12" s="17">
        <v>-1.7199999999999999E-11</v>
      </c>
      <c r="D12" s="17">
        <v>-1.6E-11</v>
      </c>
      <c r="E12" s="46">
        <v>-1.43E-11</v>
      </c>
      <c r="F12" s="25">
        <v>-1.6E-11</v>
      </c>
      <c r="G12" s="11">
        <v>-9.0999999999999996E-12</v>
      </c>
      <c r="H12" s="17">
        <v>-1.3E-11</v>
      </c>
      <c r="I12" s="17">
        <v>-1.9999999999999999E-11</v>
      </c>
      <c r="J12" s="17">
        <v>-1.2000000000000001E-11</v>
      </c>
      <c r="K12" s="17">
        <v>-1.7999999999999999E-11</v>
      </c>
      <c r="M12" s="4"/>
      <c r="N12" s="4"/>
      <c r="AB12" s="17">
        <f t="shared" si="0"/>
        <v>-1.5066666666666664E-11</v>
      </c>
      <c r="AC12" s="11">
        <f t="shared" si="1"/>
        <v>9</v>
      </c>
      <c r="AD12" s="17">
        <f t="shared" si="2"/>
        <v>1.1124297730643493E-12</v>
      </c>
      <c r="AE12" s="11">
        <f t="shared" si="3"/>
        <v>2.1803222905361897E-12</v>
      </c>
      <c r="AH12" s="4"/>
      <c r="AI12" s="4"/>
      <c r="AJ12" s="4"/>
      <c r="AK12" s="4"/>
    </row>
    <row r="13" spans="1:37" x14ac:dyDescent="0.25">
      <c r="B13" s="11">
        <f t="shared" si="4"/>
        <v>0</v>
      </c>
      <c r="C13" s="17">
        <v>3.8299999999999998E-13</v>
      </c>
      <c r="D13" s="17">
        <v>8.54E-13</v>
      </c>
      <c r="E13" s="46">
        <v>1.3799999999999999E-13</v>
      </c>
      <c r="F13" s="25">
        <v>3.3000000000000001E-12</v>
      </c>
      <c r="G13" s="11">
        <v>5.4000000000000002E-13</v>
      </c>
      <c r="H13" s="17">
        <v>8.3E-13</v>
      </c>
      <c r="I13" s="17">
        <v>-2.3999999999999999E-12</v>
      </c>
      <c r="J13" s="17">
        <v>-4.5999999999999996E-13</v>
      </c>
      <c r="K13" s="17">
        <v>-1.4000000000000001E-12</v>
      </c>
      <c r="M13" s="4"/>
      <c r="N13" s="4"/>
      <c r="AB13" s="17">
        <f t="shared" si="0"/>
        <v>1.9833333333333339E-13</v>
      </c>
      <c r="AC13" s="11">
        <f t="shared" si="1"/>
        <v>9</v>
      </c>
      <c r="AD13" s="17">
        <f t="shared" si="2"/>
        <v>5.3154810590283255E-13</v>
      </c>
      <c r="AE13" s="11">
        <f t="shared" si="3"/>
        <v>1.041815143620034E-12</v>
      </c>
      <c r="AH13" s="4"/>
      <c r="AI13" s="4"/>
      <c r="AJ13" s="4"/>
      <c r="AK13" s="4"/>
    </row>
    <row r="14" spans="1:37" x14ac:dyDescent="0.25">
      <c r="B14" s="11">
        <f t="shared" si="4"/>
        <v>15</v>
      </c>
      <c r="C14" s="17">
        <v>1.7599999999999999E-11</v>
      </c>
      <c r="D14" s="17">
        <v>1.7300000000000001E-11</v>
      </c>
      <c r="E14" s="46">
        <v>1.42E-11</v>
      </c>
      <c r="F14" s="25">
        <v>2.3000000000000001E-11</v>
      </c>
      <c r="G14" s="11">
        <v>1.2000000000000001E-11</v>
      </c>
      <c r="H14" s="17">
        <v>1.2000000000000001E-11</v>
      </c>
      <c r="I14" s="17">
        <v>1.2000000000000001E-11</v>
      </c>
      <c r="J14" s="17">
        <v>1.4E-11</v>
      </c>
      <c r="K14" s="17">
        <v>1.4E-11</v>
      </c>
      <c r="M14" s="4"/>
      <c r="N14" s="4"/>
      <c r="AB14" s="17">
        <f t="shared" si="0"/>
        <v>1.5122222222222222E-11</v>
      </c>
      <c r="AC14" s="11">
        <f t="shared" si="1"/>
        <v>9</v>
      </c>
      <c r="AD14" s="17">
        <f t="shared" si="2"/>
        <v>1.2108052620946315E-12</v>
      </c>
      <c r="AE14" s="11">
        <f t="shared" si="3"/>
        <v>2.3731347059970577E-12</v>
      </c>
      <c r="AH14" s="4"/>
      <c r="AI14" s="4"/>
      <c r="AJ14" s="4"/>
      <c r="AK14" s="4"/>
    </row>
    <row r="15" spans="1:37" x14ac:dyDescent="0.25">
      <c r="B15" s="11">
        <f t="shared" si="4"/>
        <v>30</v>
      </c>
      <c r="C15" s="17">
        <v>3.1900000000000001E-11</v>
      </c>
      <c r="D15" s="17">
        <v>3.04E-11</v>
      </c>
      <c r="E15" s="46">
        <v>2.6299999999999999E-11</v>
      </c>
      <c r="F15" s="25">
        <v>4.1000000000000001E-11</v>
      </c>
      <c r="G15" s="11">
        <v>2.0999999999999999E-11</v>
      </c>
      <c r="H15" s="17">
        <v>2.5000000000000001E-11</v>
      </c>
      <c r="I15" s="17">
        <v>2.8E-11</v>
      </c>
      <c r="J15" s="17">
        <v>2.5000000000000001E-11</v>
      </c>
      <c r="K15" s="17">
        <v>2.8E-11</v>
      </c>
      <c r="M15" s="4"/>
      <c r="N15" s="4"/>
      <c r="AB15" s="17">
        <f t="shared" si="0"/>
        <v>2.8511111111111109E-11</v>
      </c>
      <c r="AC15" s="11">
        <f t="shared" si="1"/>
        <v>9</v>
      </c>
      <c r="AD15" s="17">
        <f t="shared" si="2"/>
        <v>1.891166926973664E-12</v>
      </c>
      <c r="AE15" s="11">
        <f t="shared" si="3"/>
        <v>3.7066190656216711E-12</v>
      </c>
      <c r="AH15" s="4"/>
      <c r="AI15" s="4"/>
      <c r="AJ15" s="4"/>
      <c r="AK15" s="4"/>
    </row>
    <row r="16" spans="1:37" x14ac:dyDescent="0.25">
      <c r="B16" s="11">
        <f t="shared" si="4"/>
        <v>45</v>
      </c>
      <c r="C16" s="17">
        <v>5.2400000000000001E-11</v>
      </c>
      <c r="D16" s="17">
        <v>4.9399999999999999E-11</v>
      </c>
      <c r="E16" s="46">
        <v>3.9000000000000001E-11</v>
      </c>
      <c r="F16" s="25">
        <v>6.8999999999999994E-11</v>
      </c>
      <c r="G16" s="11">
        <v>3.3000000000000002E-11</v>
      </c>
      <c r="H16" s="17">
        <v>4.1000000000000001E-11</v>
      </c>
      <c r="I16" s="17">
        <v>4.6000000000000003E-11</v>
      </c>
      <c r="J16" s="17">
        <v>4.4000000000000003E-11</v>
      </c>
      <c r="K16" s="17">
        <v>4.5E-11</v>
      </c>
      <c r="M16" s="4"/>
      <c r="N16" s="4"/>
      <c r="AB16" s="17">
        <f t="shared" si="0"/>
        <v>4.6533333333333332E-11</v>
      </c>
      <c r="AC16" s="11">
        <f t="shared" si="1"/>
        <v>9</v>
      </c>
      <c r="AD16" s="17">
        <f t="shared" si="2"/>
        <v>3.3890346052460945E-12</v>
      </c>
      <c r="AE16" s="11">
        <f t="shared" si="3"/>
        <v>6.6423857686422631E-12</v>
      </c>
      <c r="AH16" s="4"/>
      <c r="AI16" s="4"/>
      <c r="AJ16" s="4"/>
      <c r="AK16" s="4"/>
    </row>
    <row r="17" spans="1:37" ht="15.75" thickBot="1" x14ac:dyDescent="0.3">
      <c r="B17" s="12">
        <f t="shared" si="4"/>
        <v>60</v>
      </c>
      <c r="C17" s="22">
        <v>8.0400000000000002E-11</v>
      </c>
      <c r="D17" s="22">
        <v>7.0099999999999996E-11</v>
      </c>
      <c r="E17" s="47">
        <v>5.4999999999999997E-11</v>
      </c>
      <c r="F17" s="26">
        <v>9.7000000000000001E-11</v>
      </c>
      <c r="G17" s="12">
        <v>5.0000000000000002E-11</v>
      </c>
      <c r="H17" s="22">
        <v>5.8E-11</v>
      </c>
      <c r="I17" s="22">
        <v>6.4999999999999995E-11</v>
      </c>
      <c r="J17" s="22">
        <v>6.3999999999999999E-11</v>
      </c>
      <c r="K17" s="22">
        <v>6.6000000000000005E-11</v>
      </c>
      <c r="M17" s="4"/>
      <c r="N17" s="4"/>
      <c r="AB17" s="22">
        <f t="shared" si="0"/>
        <v>6.7277777777777769E-11</v>
      </c>
      <c r="AC17" s="12">
        <f t="shared" si="1"/>
        <v>9</v>
      </c>
      <c r="AD17" s="22">
        <f t="shared" si="2"/>
        <v>4.7382538326598812E-12</v>
      </c>
      <c r="AE17" s="12">
        <f t="shared" si="3"/>
        <v>9.2868068616222409E-12</v>
      </c>
      <c r="AH17" s="4"/>
      <c r="AI17" s="4"/>
      <c r="AJ17" s="4"/>
      <c r="AK17" s="4"/>
    </row>
    <row r="18" spans="1:37" ht="18.75" thickBot="1" x14ac:dyDescent="0.4">
      <c r="B18" s="18" t="s">
        <v>124</v>
      </c>
      <c r="C18" s="18" t="s">
        <v>132</v>
      </c>
      <c r="D18" s="20" t="s">
        <v>132</v>
      </c>
      <c r="E18" s="20" t="s">
        <v>132</v>
      </c>
      <c r="F18" s="20" t="s">
        <v>132</v>
      </c>
      <c r="G18" s="20" t="s">
        <v>132</v>
      </c>
      <c r="H18" s="20" t="s">
        <v>132</v>
      </c>
      <c r="I18" s="20" t="s">
        <v>132</v>
      </c>
      <c r="J18" s="20" t="s">
        <v>132</v>
      </c>
      <c r="K18" s="21" t="s">
        <v>132</v>
      </c>
      <c r="L18" s="42"/>
      <c r="AH18" s="4"/>
      <c r="AI18" s="4"/>
      <c r="AJ18" s="4"/>
      <c r="AK18" s="4"/>
    </row>
    <row r="19" spans="1:37" ht="15.75" thickBot="1" x14ac:dyDescent="0.3">
      <c r="A19" s="23" t="s">
        <v>126</v>
      </c>
      <c r="I19" s="42"/>
      <c r="AB19" s="23"/>
      <c r="AC19" s="43" t="s">
        <v>1</v>
      </c>
      <c r="AD19" s="43" t="s">
        <v>2</v>
      </c>
      <c r="AE19" s="44" t="s">
        <v>3</v>
      </c>
      <c r="AH19" s="4"/>
      <c r="AI19" s="4"/>
      <c r="AJ19" s="4"/>
      <c r="AK19" s="4"/>
    </row>
    <row r="20" spans="1:37" ht="15.75" thickBot="1" x14ac:dyDescent="0.3">
      <c r="A20" s="18" t="s">
        <v>14</v>
      </c>
      <c r="B20" s="10">
        <v>-150</v>
      </c>
      <c r="C20" s="16">
        <v>-2.5200000000000001E-10</v>
      </c>
      <c r="D20" s="16">
        <v>-1.6900000000000001E-10</v>
      </c>
      <c r="E20" s="24">
        <v>-1.4399999999999999E-10</v>
      </c>
      <c r="F20" s="24">
        <v>-3.1000000000000002E-10</v>
      </c>
      <c r="G20" s="16">
        <v>-1.5999999999999999E-10</v>
      </c>
      <c r="H20" s="31">
        <v>-1.8999999999999999E-10</v>
      </c>
      <c r="I20" s="16">
        <v>-2.0000000000000001E-10</v>
      </c>
      <c r="J20" s="50" t="s">
        <v>128</v>
      </c>
      <c r="K20" s="10">
        <v>-1.5999999999999999E-10</v>
      </c>
      <c r="M20" s="4"/>
      <c r="N20" s="4"/>
      <c r="O20" s="4"/>
      <c r="P20" s="4"/>
      <c r="Q20" s="4"/>
      <c r="R20" s="4"/>
      <c r="S20" s="4"/>
      <c r="T20" s="4"/>
      <c r="U20" s="4"/>
      <c r="V20" s="4"/>
      <c r="AB20" s="16">
        <f>AVERAGE(C20:V20)</f>
        <v>-1.98125E-10</v>
      </c>
      <c r="AC20" s="10">
        <f>COUNT(C20:V20)</f>
        <v>8</v>
      </c>
      <c r="AD20" s="16">
        <f>(STDEV(C20:V20))/SQRT(AC20)</f>
        <v>1.9898346575245181E-11</v>
      </c>
      <c r="AE20" s="10">
        <f>CONFIDENCE(0.05,(STDEV(C20:V20)),AC20)</f>
        <v>3.9000042639376472E-11</v>
      </c>
      <c r="AH20" s="4"/>
      <c r="AI20" s="4"/>
      <c r="AJ20" s="4"/>
      <c r="AK20" s="4"/>
    </row>
    <row r="21" spans="1:37" x14ac:dyDescent="0.25">
      <c r="B21" s="11">
        <f>B20+15</f>
        <v>-135</v>
      </c>
      <c r="C21" s="17">
        <v>-2.1199999999999999E-10</v>
      </c>
      <c r="D21" s="17">
        <v>-1.41E-10</v>
      </c>
      <c r="E21" s="46">
        <v>-1.11E-10</v>
      </c>
      <c r="F21" s="25">
        <v>-2.4E-10</v>
      </c>
      <c r="G21" s="17">
        <v>-1.2E-10</v>
      </c>
      <c r="H21" s="32">
        <v>-1.5999999999999999E-10</v>
      </c>
      <c r="I21" s="17">
        <v>-1.5999999999999999E-10</v>
      </c>
      <c r="J21" s="51" t="s">
        <v>128</v>
      </c>
      <c r="K21" s="11">
        <v>-1.2999999999999999E-10</v>
      </c>
      <c r="AB21" s="17">
        <f t="shared" ref="AB21:AB34" si="5">AVERAGE(C21:V21)</f>
        <v>-1.5925000000000002E-10</v>
      </c>
      <c r="AC21" s="11">
        <f t="shared" ref="AC21:AC34" si="6">COUNT(C21:V21)</f>
        <v>8</v>
      </c>
      <c r="AD21" s="17">
        <f t="shared" ref="AD21:AD34" si="7">(STDEV(C21:V21))/SQRT(AC21)</f>
        <v>1.601422358851209E-11</v>
      </c>
      <c r="AE21" s="11">
        <f t="shared" ref="AE21:AE34" si="8">CONFIDENCE(0.05,(STDEV(C21:V21)),AC21)</f>
        <v>3.1387301473855474E-11</v>
      </c>
      <c r="AH21" s="4"/>
    </row>
    <row r="22" spans="1:37" x14ac:dyDescent="0.25">
      <c r="B22" s="11">
        <f t="shared" ref="B22:B34" si="9">B21+15</f>
        <v>-120</v>
      </c>
      <c r="C22" s="17">
        <v>-1.7700000000000001E-10</v>
      </c>
      <c r="D22" s="17">
        <v>-1.1700000000000001E-10</v>
      </c>
      <c r="E22" s="46">
        <v>-8.4700000000000002E-11</v>
      </c>
      <c r="F22" s="25">
        <v>-1.8999999999999999E-10</v>
      </c>
      <c r="G22" s="17">
        <v>-9.3999999999999999E-11</v>
      </c>
      <c r="H22" s="32">
        <v>-1.2E-10</v>
      </c>
      <c r="I22" s="17">
        <v>-1.2E-10</v>
      </c>
      <c r="J22" s="51" t="s">
        <v>128</v>
      </c>
      <c r="K22" s="11">
        <v>-1E-10</v>
      </c>
      <c r="AB22" s="17">
        <f t="shared" si="5"/>
        <v>-1.2533750000000001E-10</v>
      </c>
      <c r="AC22" s="11">
        <f t="shared" si="6"/>
        <v>8</v>
      </c>
      <c r="AD22" s="17">
        <f t="shared" si="7"/>
        <v>1.3530507031730712E-11</v>
      </c>
      <c r="AE22" s="11">
        <f t="shared" si="8"/>
        <v>2.6519306474758141E-11</v>
      </c>
    </row>
    <row r="23" spans="1:37" x14ac:dyDescent="0.25">
      <c r="B23" s="11">
        <f t="shared" si="9"/>
        <v>-105</v>
      </c>
      <c r="C23" s="17">
        <v>-1.3699999999999999E-10</v>
      </c>
      <c r="D23" s="17">
        <v>-9.2500000000000004E-11</v>
      </c>
      <c r="E23" s="46">
        <v>-6.4499999999999997E-11</v>
      </c>
      <c r="F23" s="25">
        <v>-1.4000000000000001E-10</v>
      </c>
      <c r="G23" s="17">
        <v>-7.3000000000000006E-11</v>
      </c>
      <c r="H23" s="32">
        <v>-9.0999999999999996E-11</v>
      </c>
      <c r="I23" s="17">
        <v>-9.3000000000000002E-11</v>
      </c>
      <c r="J23" s="51" t="s">
        <v>128</v>
      </c>
      <c r="K23" s="11">
        <v>-8.2000000000000001E-11</v>
      </c>
      <c r="AB23" s="17">
        <f t="shared" si="5"/>
        <v>-9.6625000000000002E-11</v>
      </c>
      <c r="AC23" s="11">
        <f t="shared" si="6"/>
        <v>8</v>
      </c>
      <c r="AD23" s="17">
        <f t="shared" si="7"/>
        <v>9.7992118852195734E-12</v>
      </c>
      <c r="AE23" s="11">
        <f t="shared" si="8"/>
        <v>1.9206102371907204E-11</v>
      </c>
    </row>
    <row r="24" spans="1:37" x14ac:dyDescent="0.25">
      <c r="B24" s="11">
        <f t="shared" si="9"/>
        <v>-90</v>
      </c>
      <c r="C24" s="17">
        <v>-1.0700000000000001E-10</v>
      </c>
      <c r="D24" s="17">
        <v>-7.4500000000000001E-11</v>
      </c>
      <c r="E24" s="46">
        <v>-5.3799999999999998E-11</v>
      </c>
      <c r="F24" s="25">
        <v>-1.0999999999999999E-10</v>
      </c>
      <c r="G24" s="17">
        <v>-5.8E-11</v>
      </c>
      <c r="H24" s="32">
        <v>-7.1E-11</v>
      </c>
      <c r="I24" s="17">
        <v>-7.1999999999999997E-11</v>
      </c>
      <c r="J24" s="51" t="s">
        <v>128</v>
      </c>
      <c r="K24" s="11">
        <v>-6.0999999999999996E-11</v>
      </c>
      <c r="AB24" s="17">
        <f t="shared" si="5"/>
        <v>-7.5912499999999995E-11</v>
      </c>
      <c r="AC24" s="11">
        <f t="shared" si="6"/>
        <v>8</v>
      </c>
      <c r="AD24" s="17">
        <f t="shared" si="7"/>
        <v>7.5616853162128204E-12</v>
      </c>
      <c r="AE24" s="11">
        <f t="shared" si="8"/>
        <v>1.4820630882202494E-11</v>
      </c>
    </row>
    <row r="25" spans="1:37" x14ac:dyDescent="0.25">
      <c r="B25" s="11">
        <f t="shared" si="9"/>
        <v>-75</v>
      </c>
      <c r="C25" s="17">
        <v>-8.3600000000000001E-11</v>
      </c>
      <c r="D25" s="17">
        <v>-5.8099999999999998E-11</v>
      </c>
      <c r="E25" s="46">
        <v>-4.0500000000000002E-11</v>
      </c>
      <c r="F25" s="25">
        <v>-7.9999999999999995E-11</v>
      </c>
      <c r="G25" s="17">
        <v>-4.3E-11</v>
      </c>
      <c r="H25" s="32">
        <v>-5.4000000000000001E-11</v>
      </c>
      <c r="I25" s="17">
        <v>-5.2000000000000001E-11</v>
      </c>
      <c r="J25" s="51" t="s">
        <v>128</v>
      </c>
      <c r="K25" s="11">
        <v>-4.6000000000000003E-11</v>
      </c>
      <c r="AB25" s="17">
        <f t="shared" si="5"/>
        <v>-5.7149999999999998E-11</v>
      </c>
      <c r="AC25" s="11">
        <f t="shared" si="6"/>
        <v>8</v>
      </c>
      <c r="AD25" s="17">
        <f t="shared" si="7"/>
        <v>5.7644848611376974E-12</v>
      </c>
      <c r="AE25" s="11">
        <f t="shared" si="8"/>
        <v>1.1298182717256259E-11</v>
      </c>
    </row>
    <row r="26" spans="1:37" x14ac:dyDescent="0.25">
      <c r="B26" s="11">
        <f t="shared" si="9"/>
        <v>-60</v>
      </c>
      <c r="C26" s="17">
        <v>-6.1200000000000006E-11</v>
      </c>
      <c r="D26" s="17">
        <v>-4.3599999999999997E-11</v>
      </c>
      <c r="E26" s="46">
        <v>-3.2700000000000001E-11</v>
      </c>
      <c r="F26" s="25">
        <v>-5.9000000000000003E-11</v>
      </c>
      <c r="G26" s="17">
        <v>-3.1999999999999999E-11</v>
      </c>
      <c r="H26" s="32">
        <v>-4.1999999999999997E-11</v>
      </c>
      <c r="I26" s="17">
        <v>-3.9999999999999998E-11</v>
      </c>
      <c r="J26" s="51" t="s">
        <v>128</v>
      </c>
      <c r="K26" s="11">
        <v>-3.5000000000000002E-11</v>
      </c>
      <c r="AB26" s="17">
        <f t="shared" si="5"/>
        <v>-4.3187499999999999E-11</v>
      </c>
      <c r="AC26" s="11">
        <f t="shared" si="6"/>
        <v>8</v>
      </c>
      <c r="AD26" s="17">
        <f t="shared" si="7"/>
        <v>3.9830192020985436E-12</v>
      </c>
      <c r="AE26" s="11">
        <f t="shared" si="8"/>
        <v>7.8065741858446067E-12</v>
      </c>
    </row>
    <row r="27" spans="1:37" x14ac:dyDescent="0.25">
      <c r="B27" s="11">
        <f t="shared" si="9"/>
        <v>-45</v>
      </c>
      <c r="C27" s="17">
        <v>-4.4800000000000003E-11</v>
      </c>
      <c r="D27" s="17">
        <v>-3.2700000000000001E-11</v>
      </c>
      <c r="E27" s="46">
        <v>-2.07E-11</v>
      </c>
      <c r="F27" s="25">
        <v>-4.1000000000000001E-11</v>
      </c>
      <c r="G27" s="17">
        <v>-2.2000000000000002E-11</v>
      </c>
      <c r="H27" s="32">
        <v>-3E-11</v>
      </c>
      <c r="I27" s="17">
        <v>-2.6000000000000001E-11</v>
      </c>
      <c r="J27" s="51" t="s">
        <v>128</v>
      </c>
      <c r="K27" s="11">
        <v>-2.6000000000000001E-11</v>
      </c>
      <c r="AB27" s="17">
        <f t="shared" si="5"/>
        <v>-3.04E-11</v>
      </c>
      <c r="AC27" s="11">
        <f t="shared" si="6"/>
        <v>8</v>
      </c>
      <c r="AD27" s="17">
        <f t="shared" si="7"/>
        <v>3.0721676851555954E-12</v>
      </c>
      <c r="AE27" s="11">
        <f t="shared" si="8"/>
        <v>6.0213380173727533E-12</v>
      </c>
    </row>
    <row r="28" spans="1:37" x14ac:dyDescent="0.25">
      <c r="B28" s="11">
        <f t="shared" si="9"/>
        <v>-30</v>
      </c>
      <c r="C28" s="17">
        <v>-2.8499999999999999E-11</v>
      </c>
      <c r="D28" s="17">
        <v>-1.8599999999999999E-11</v>
      </c>
      <c r="E28" s="46">
        <v>-1.46E-11</v>
      </c>
      <c r="F28" s="25">
        <v>-2.4000000000000001E-11</v>
      </c>
      <c r="G28" s="17">
        <v>-1.5E-11</v>
      </c>
      <c r="H28" s="32">
        <v>-1.9999999999999999E-11</v>
      </c>
      <c r="I28" s="17">
        <v>-1.6999999999999999E-11</v>
      </c>
      <c r="J28" s="51" t="s">
        <v>128</v>
      </c>
      <c r="K28" s="11">
        <v>-1.7999999999999999E-11</v>
      </c>
      <c r="AB28" s="17">
        <f t="shared" si="5"/>
        <v>-1.9462499999999999E-11</v>
      </c>
      <c r="AC28" s="11">
        <f t="shared" si="6"/>
        <v>8</v>
      </c>
      <c r="AD28" s="17">
        <f t="shared" si="7"/>
        <v>1.6640030799250341E-12</v>
      </c>
      <c r="AE28" s="11">
        <f t="shared" si="8"/>
        <v>3.2613861068167913E-12</v>
      </c>
    </row>
    <row r="29" spans="1:37" x14ac:dyDescent="0.25">
      <c r="B29" s="11">
        <f t="shared" si="9"/>
        <v>-15</v>
      </c>
      <c r="C29" s="17">
        <v>-1.37E-11</v>
      </c>
      <c r="D29" s="17">
        <v>-1.0799999999999999E-11</v>
      </c>
      <c r="E29" s="46">
        <v>-6.9799999999999997E-12</v>
      </c>
      <c r="F29" s="25">
        <v>-1.1000000000000001E-11</v>
      </c>
      <c r="G29" s="17">
        <v>-6.9000000000000001E-12</v>
      </c>
      <c r="H29" s="32">
        <v>-7.5999999999999999E-12</v>
      </c>
      <c r="I29" s="17">
        <v>-7.6999999999999999E-12</v>
      </c>
      <c r="J29" s="51" t="s">
        <v>128</v>
      </c>
      <c r="K29" s="11">
        <v>-9.5999999999999995E-12</v>
      </c>
      <c r="AB29" s="17">
        <f t="shared" si="5"/>
        <v>-9.2850000000000001E-12</v>
      </c>
      <c r="AC29" s="11">
        <f t="shared" si="6"/>
        <v>8</v>
      </c>
      <c r="AD29" s="17">
        <f t="shared" si="7"/>
        <v>8.5753592177987329E-13</v>
      </c>
      <c r="AE29" s="11">
        <f t="shared" si="8"/>
        <v>1.6807395221379081E-12</v>
      </c>
    </row>
    <row r="30" spans="1:37" x14ac:dyDescent="0.25">
      <c r="B30" s="11">
        <f t="shared" si="9"/>
        <v>0</v>
      </c>
      <c r="C30" s="17">
        <v>-8.7000000000000003E-13</v>
      </c>
      <c r="D30" s="17">
        <v>9.4600000000000001E-13</v>
      </c>
      <c r="E30" s="46">
        <v>3.85E-14</v>
      </c>
      <c r="F30" s="25">
        <v>3.6E-12</v>
      </c>
      <c r="G30" s="17">
        <v>5.2999999999999996E-13</v>
      </c>
      <c r="H30" s="32">
        <v>-1.1E-13</v>
      </c>
      <c r="I30" s="17">
        <v>9.9999999999999998E-13</v>
      </c>
      <c r="J30" s="51" t="s">
        <v>128</v>
      </c>
      <c r="K30" s="11">
        <v>-1.4000000000000001E-12</v>
      </c>
      <c r="AB30" s="17">
        <f t="shared" si="5"/>
        <v>4.6681249999999994E-13</v>
      </c>
      <c r="AC30" s="11">
        <f t="shared" si="6"/>
        <v>8</v>
      </c>
      <c r="AD30" s="17">
        <f t="shared" si="7"/>
        <v>5.3657290425889141E-13</v>
      </c>
      <c r="AE30" s="11">
        <f t="shared" si="8"/>
        <v>1.0516635674274854E-12</v>
      </c>
    </row>
    <row r="31" spans="1:37" x14ac:dyDescent="0.25">
      <c r="B31" s="11">
        <f t="shared" si="9"/>
        <v>15</v>
      </c>
      <c r="C31" s="17">
        <v>1.9100000000000001E-11</v>
      </c>
      <c r="D31" s="17">
        <v>1.0099999999999999E-11</v>
      </c>
      <c r="E31" s="46">
        <v>7.0299999999999997E-12</v>
      </c>
      <c r="F31" s="25">
        <v>1.8999999999999999E-11</v>
      </c>
      <c r="G31" s="17">
        <v>7.2E-12</v>
      </c>
      <c r="H31" s="32">
        <v>1.1000000000000001E-11</v>
      </c>
      <c r="I31" s="17">
        <v>9.4999999999999995E-12</v>
      </c>
      <c r="J31" s="51" t="s">
        <v>128</v>
      </c>
      <c r="K31" s="11">
        <v>8.1999999999999998E-12</v>
      </c>
      <c r="AB31" s="17">
        <f t="shared" si="5"/>
        <v>1.1391249999999998E-11</v>
      </c>
      <c r="AC31" s="11">
        <f t="shared" si="6"/>
        <v>8</v>
      </c>
      <c r="AD31" s="17">
        <f t="shared" si="7"/>
        <v>1.7396956194157314E-12</v>
      </c>
      <c r="AE31" s="11">
        <f t="shared" si="8"/>
        <v>3.4097407581169335E-12</v>
      </c>
    </row>
    <row r="32" spans="1:37" x14ac:dyDescent="0.25">
      <c r="B32" s="11">
        <f t="shared" si="9"/>
        <v>30</v>
      </c>
      <c r="C32" s="17">
        <v>3.51E-11</v>
      </c>
      <c r="D32" s="17">
        <v>2.1199999999999999E-11</v>
      </c>
      <c r="E32" s="46">
        <v>1.42E-11</v>
      </c>
      <c r="F32" s="25">
        <v>3.7999999999999998E-11</v>
      </c>
      <c r="G32" s="17">
        <v>1.7999999999999999E-11</v>
      </c>
      <c r="H32" s="32">
        <v>2.3000000000000001E-11</v>
      </c>
      <c r="I32" s="17">
        <v>1.8999999999999999E-11</v>
      </c>
      <c r="J32" s="51" t="s">
        <v>128</v>
      </c>
      <c r="K32" s="11">
        <v>1.7999999999999999E-11</v>
      </c>
      <c r="AB32" s="17">
        <f t="shared" si="5"/>
        <v>2.3312499999999997E-11</v>
      </c>
      <c r="AC32" s="11">
        <f t="shared" si="6"/>
        <v>8</v>
      </c>
      <c r="AD32" s="17">
        <f t="shared" si="7"/>
        <v>3.039351287692819E-12</v>
      </c>
      <c r="AE32" s="11">
        <f t="shared" si="8"/>
        <v>5.9570190602433607E-12</v>
      </c>
    </row>
    <row r="33" spans="1:31" x14ac:dyDescent="0.25">
      <c r="B33" s="11">
        <f t="shared" si="9"/>
        <v>45</v>
      </c>
      <c r="C33" s="17">
        <v>5.7100000000000002E-11</v>
      </c>
      <c r="D33" s="17">
        <v>3.2899999999999998E-11</v>
      </c>
      <c r="E33" s="46">
        <v>2.31E-11</v>
      </c>
      <c r="F33" s="25">
        <v>5.4000000000000001E-11</v>
      </c>
      <c r="G33" s="17">
        <v>2.9E-11</v>
      </c>
      <c r="H33" s="32">
        <v>3.5999999999999998E-11</v>
      </c>
      <c r="I33" s="17">
        <v>3.1999999999999999E-11</v>
      </c>
      <c r="J33" s="51" t="s">
        <v>128</v>
      </c>
      <c r="K33" s="11">
        <v>3E-11</v>
      </c>
      <c r="AB33" s="17">
        <f t="shared" si="5"/>
        <v>3.67625E-11</v>
      </c>
      <c r="AC33" s="11">
        <f t="shared" si="6"/>
        <v>8</v>
      </c>
      <c r="AD33" s="17">
        <f t="shared" si="7"/>
        <v>4.3127277372579744E-12</v>
      </c>
      <c r="AE33" s="11">
        <f t="shared" si="8"/>
        <v>8.4527910401525483E-12</v>
      </c>
    </row>
    <row r="34" spans="1:31" ht="15.75" thickBot="1" x14ac:dyDescent="0.3">
      <c r="B34" s="12">
        <f t="shared" si="9"/>
        <v>60</v>
      </c>
      <c r="C34" s="17">
        <v>8.17E-11</v>
      </c>
      <c r="D34" s="17">
        <v>4.4400000000000003E-11</v>
      </c>
      <c r="E34" s="46">
        <v>3.3400000000000002E-11</v>
      </c>
      <c r="F34" s="25">
        <v>8.2000000000000001E-11</v>
      </c>
      <c r="G34" s="17">
        <v>4.5E-11</v>
      </c>
      <c r="H34" s="32">
        <v>5.4999999999999997E-11</v>
      </c>
      <c r="I34" s="17">
        <v>4.1999999999999997E-11</v>
      </c>
      <c r="J34" s="51" t="s">
        <v>128</v>
      </c>
      <c r="K34" s="11">
        <v>4.4000000000000003E-11</v>
      </c>
      <c r="AB34" s="22">
        <f t="shared" si="5"/>
        <v>5.3437500000000009E-11</v>
      </c>
      <c r="AC34" s="12">
        <f t="shared" si="6"/>
        <v>8</v>
      </c>
      <c r="AD34" s="22">
        <f t="shared" si="7"/>
        <v>6.5346313017644687E-12</v>
      </c>
      <c r="AE34" s="12">
        <f t="shared" si="8"/>
        <v>1.2807642003706446E-11</v>
      </c>
    </row>
    <row r="35" spans="1:31" ht="18.75" thickBot="1" x14ac:dyDescent="0.4">
      <c r="B35" s="18" t="s">
        <v>124</v>
      </c>
      <c r="C35" s="18" t="s">
        <v>132</v>
      </c>
      <c r="D35" s="20" t="s">
        <v>132</v>
      </c>
      <c r="E35" s="20" t="s">
        <v>132</v>
      </c>
      <c r="F35" s="20" t="s">
        <v>132</v>
      </c>
      <c r="G35" s="20" t="s">
        <v>132</v>
      </c>
      <c r="H35" s="20" t="s">
        <v>132</v>
      </c>
      <c r="I35" s="20" t="s">
        <v>132</v>
      </c>
      <c r="J35" s="20" t="s">
        <v>132</v>
      </c>
      <c r="K35" s="21" t="s">
        <v>132</v>
      </c>
      <c r="L35" s="42"/>
      <c r="AB35" s="19" t="s">
        <v>132</v>
      </c>
      <c r="AD35" s="19" t="s">
        <v>132</v>
      </c>
      <c r="AE35" s="21" t="s">
        <v>132</v>
      </c>
    </row>
    <row r="36" spans="1:31" ht="15.75" thickBot="1" x14ac:dyDescent="0.3">
      <c r="C36" s="4"/>
      <c r="D36" s="4"/>
      <c r="E36" s="6"/>
      <c r="F36" s="4"/>
      <c r="G36" s="4"/>
      <c r="H36" s="4"/>
      <c r="I36" s="4"/>
      <c r="J36" s="8"/>
      <c r="K36" s="4"/>
    </row>
    <row r="37" spans="1:31" ht="15.75" thickBot="1" x14ac:dyDescent="0.3">
      <c r="A37" s="23" t="s">
        <v>0</v>
      </c>
      <c r="AB37" s="23"/>
      <c r="AC37" s="43" t="s">
        <v>1</v>
      </c>
      <c r="AD37" s="43" t="s">
        <v>2</v>
      </c>
      <c r="AE37" s="44" t="s">
        <v>3</v>
      </c>
    </row>
    <row r="38" spans="1:31" x14ac:dyDescent="0.25">
      <c r="A38" s="13" t="s">
        <v>71</v>
      </c>
      <c r="B38" s="10">
        <v>-150</v>
      </c>
      <c r="C38" s="125">
        <f>C3/$C$2*1000000000000</f>
        <v>-10.27624309392265</v>
      </c>
      <c r="D38" s="125">
        <f>D3/$D$2*1000000000000</f>
        <v>-11.338582677165356</v>
      </c>
      <c r="E38" s="125">
        <f>E3/$E$2*1000000000000</f>
        <v>-37.254901960784316</v>
      </c>
      <c r="F38" s="125">
        <f>F3/$F$2*1000000000000</f>
        <v>-8.6666666666666661</v>
      </c>
      <c r="G38" s="125">
        <f>G3/$G$2*1000000000000</f>
        <v>-9.5041322314049594</v>
      </c>
      <c r="H38" s="125">
        <f>H3/$H$2*1000000000000</f>
        <v>-10.921501706484641</v>
      </c>
      <c r="I38" s="125">
        <f>I3/$I$2*1000000000000</f>
        <v>-14.243323442136498</v>
      </c>
      <c r="J38" s="125">
        <f t="shared" ref="J38:J52" si="10">J3/$J$2*1000000000000</f>
        <v>-10.380622837370243</v>
      </c>
      <c r="K38" s="125">
        <f t="shared" ref="K38:K52" si="11">K3/$K$2*1000000000000</f>
        <v>-13.834951456310678</v>
      </c>
      <c r="AB38" s="125">
        <f t="shared" ref="AB38:AB69" si="12">AVERAGE(C38:V38)</f>
        <v>-14.046769563582888</v>
      </c>
      <c r="AC38" s="10">
        <f t="shared" ref="AC38:AC69" si="13">COUNT(C38:V38)</f>
        <v>9</v>
      </c>
      <c r="AD38" s="16">
        <f t="shared" ref="AD38:AD69" si="14">(STDEV(C38:V38))/SQRT(AC38)</f>
        <v>2.9651706150175596</v>
      </c>
      <c r="AE38" s="10">
        <f t="shared" ref="AE38:AE69" si="15">CONFIDENCE(0.05,(STDEV(C38:V38)),AC38)</f>
        <v>5.8116276134508977</v>
      </c>
    </row>
    <row r="39" spans="1:31" x14ac:dyDescent="0.25">
      <c r="A39" s="14" t="s">
        <v>72</v>
      </c>
      <c r="B39" s="11">
        <v>-135</v>
      </c>
      <c r="C39" s="126">
        <f t="shared" ref="C39:C52" si="16">C4/$C$2*1000000000000</f>
        <v>-8.7569060773480665</v>
      </c>
      <c r="D39" s="126">
        <f t="shared" ref="D39:D52" si="17">D4/$D$2*1000000000000</f>
        <v>-9.5669291338582685</v>
      </c>
      <c r="E39" s="126">
        <f t="shared" ref="E39:E52" si="18">E4/$E$2*1000000000000</f>
        <v>-30.196078431372552</v>
      </c>
      <c r="F39" s="126">
        <f t="shared" ref="F39:F52" si="19">F4/$F$2*1000000000000</f>
        <v>-6.6666666666666661</v>
      </c>
      <c r="G39" s="126">
        <f t="shared" ref="G39:G52" si="20">G4/$G$2*1000000000000</f>
        <v>-7.8512396694214877</v>
      </c>
      <c r="H39" s="126">
        <f t="shared" ref="H39:H52" si="21">H4/$H$2*1000000000000</f>
        <v>-8.8737201365187701</v>
      </c>
      <c r="I39" s="126">
        <f t="shared" ref="I39:I52" si="22">I4/$I$2*1000000000000</f>
        <v>-11.572700296735903</v>
      </c>
      <c r="J39" s="126">
        <f t="shared" si="10"/>
        <v>-8.3044982698961949</v>
      </c>
      <c r="K39" s="126">
        <f t="shared" si="11"/>
        <v>-11.16504854368932</v>
      </c>
      <c r="AB39" s="126">
        <f t="shared" si="12"/>
        <v>-11.439309691723025</v>
      </c>
      <c r="AC39" s="11">
        <f t="shared" si="13"/>
        <v>9</v>
      </c>
      <c r="AD39" s="17">
        <f t="shared" si="14"/>
        <v>2.3998615244575086</v>
      </c>
      <c r="AE39" s="11">
        <f t="shared" si="15"/>
        <v>4.7036421558201056</v>
      </c>
    </row>
    <row r="40" spans="1:31" ht="15.75" thickBot="1" x14ac:dyDescent="0.3">
      <c r="A40" s="15" t="s">
        <v>73</v>
      </c>
      <c r="B40" s="11">
        <v>-120</v>
      </c>
      <c r="C40" s="126">
        <f t="shared" si="16"/>
        <v>-7.0994475138121542</v>
      </c>
      <c r="D40" s="126">
        <f t="shared" si="17"/>
        <v>-7.952755905511812</v>
      </c>
      <c r="E40" s="126">
        <f t="shared" si="18"/>
        <v>-24.411764705882355</v>
      </c>
      <c r="F40" s="126">
        <f t="shared" si="19"/>
        <v>-5.3333333333333339</v>
      </c>
      <c r="G40" s="126">
        <f t="shared" si="20"/>
        <v>-6.1983471074380168</v>
      </c>
      <c r="H40" s="126">
        <f t="shared" si="21"/>
        <v>-7.1672354948805461</v>
      </c>
      <c r="I40" s="126">
        <f t="shared" si="22"/>
        <v>-9.4955489614243316</v>
      </c>
      <c r="J40" s="126">
        <f t="shared" si="10"/>
        <v>-7.2664359861591699</v>
      </c>
      <c r="K40" s="126">
        <f t="shared" si="11"/>
        <v>-8.9805825242718438</v>
      </c>
      <c r="AB40" s="126">
        <f t="shared" si="12"/>
        <v>-9.3228279480792846</v>
      </c>
      <c r="AC40" s="11">
        <f t="shared" si="13"/>
        <v>9</v>
      </c>
      <c r="AD40" s="17">
        <f t="shared" si="14"/>
        <v>1.9336108617141876</v>
      </c>
      <c r="AE40" s="11">
        <f t="shared" si="15"/>
        <v>3.7898076490752657</v>
      </c>
    </row>
    <row r="41" spans="1:31" x14ac:dyDescent="0.25">
      <c r="B41" s="11">
        <v>-105</v>
      </c>
      <c r="C41" s="126">
        <f t="shared" si="16"/>
        <v>-5.5801104972375688</v>
      </c>
      <c r="D41" s="126">
        <f t="shared" si="17"/>
        <v>-6.4173228346456694</v>
      </c>
      <c r="E41" s="126">
        <f t="shared" si="18"/>
        <v>-19.803921568627455</v>
      </c>
      <c r="F41" s="126">
        <f t="shared" si="19"/>
        <v>-4</v>
      </c>
      <c r="G41" s="126">
        <f t="shared" si="20"/>
        <v>-4.9586776859504136</v>
      </c>
      <c r="H41" s="126">
        <f t="shared" si="21"/>
        <v>-5.4607508532423203</v>
      </c>
      <c r="I41" s="126">
        <f t="shared" si="22"/>
        <v>-7.4183976261127604</v>
      </c>
      <c r="J41" s="126">
        <f t="shared" si="10"/>
        <v>-4.8442906574394469</v>
      </c>
      <c r="K41" s="126">
        <f t="shared" si="11"/>
        <v>-7.0388349514563098</v>
      </c>
      <c r="L41" s="52" t="s">
        <v>140</v>
      </c>
      <c r="M41" s="53"/>
      <c r="N41" s="53"/>
      <c r="O41" s="54"/>
      <c r="P41" s="54"/>
      <c r="Q41" s="54"/>
      <c r="R41" s="55"/>
      <c r="AB41" s="126">
        <f t="shared" si="12"/>
        <v>-7.2802562971902161</v>
      </c>
      <c r="AC41" s="11">
        <f t="shared" si="13"/>
        <v>9</v>
      </c>
      <c r="AD41" s="17">
        <f t="shared" si="14"/>
        <v>1.6070549595967112</v>
      </c>
      <c r="AE41" s="11">
        <f t="shared" si="15"/>
        <v>3.1497698419860249</v>
      </c>
    </row>
    <row r="42" spans="1:31" ht="15.75" thickBot="1" x14ac:dyDescent="0.3">
      <c r="B42" s="11">
        <v>-90</v>
      </c>
      <c r="C42" s="126">
        <f t="shared" si="16"/>
        <v>-4.1988950276243093</v>
      </c>
      <c r="D42" s="126">
        <f t="shared" si="17"/>
        <v>-5.1181102362204722</v>
      </c>
      <c r="E42" s="126">
        <f t="shared" si="18"/>
        <v>-14.901960784313724</v>
      </c>
      <c r="F42" s="126">
        <f t="shared" si="19"/>
        <v>-3.1111111111111112</v>
      </c>
      <c r="G42" s="126">
        <f t="shared" si="20"/>
        <v>-3.5950413223140494</v>
      </c>
      <c r="H42" s="126">
        <f t="shared" si="21"/>
        <v>-4.0955631399317403</v>
      </c>
      <c r="I42" s="126">
        <f t="shared" si="22"/>
        <v>-5.6379821958456962</v>
      </c>
      <c r="J42" s="126">
        <f t="shared" si="10"/>
        <v>-3.8062283737024227</v>
      </c>
      <c r="K42" s="126">
        <f t="shared" si="11"/>
        <v>-5.3398058252427179</v>
      </c>
      <c r="L42" s="56" t="s">
        <v>141</v>
      </c>
      <c r="M42" s="34"/>
      <c r="N42" s="34"/>
      <c r="O42" s="57"/>
      <c r="P42" s="57"/>
      <c r="Q42" s="57"/>
      <c r="R42" s="58"/>
      <c r="AB42" s="126">
        <f t="shared" si="12"/>
        <v>-5.5338553351451383</v>
      </c>
      <c r="AC42" s="11">
        <f t="shared" si="13"/>
        <v>9</v>
      </c>
      <c r="AD42" s="17">
        <f t="shared" si="14"/>
        <v>1.2044300694625869</v>
      </c>
      <c r="AE42" s="11">
        <f t="shared" si="15"/>
        <v>2.3606395580437454</v>
      </c>
    </row>
    <row r="43" spans="1:31" x14ac:dyDescent="0.25">
      <c r="B43" s="11">
        <v>-75</v>
      </c>
      <c r="C43" s="126">
        <f t="shared" si="16"/>
        <v>-3.0662983425414363</v>
      </c>
      <c r="D43" s="126">
        <f t="shared" si="17"/>
        <v>-3.8188976377952759</v>
      </c>
      <c r="E43" s="126">
        <f t="shared" si="18"/>
        <v>-11.274509803921571</v>
      </c>
      <c r="F43" s="126">
        <f t="shared" si="19"/>
        <v>-2.4444444444444442</v>
      </c>
      <c r="G43" s="126">
        <f t="shared" si="20"/>
        <v>-2.7272727272727275</v>
      </c>
      <c r="H43" s="126">
        <f t="shared" si="21"/>
        <v>-3.0034129692832767</v>
      </c>
      <c r="I43" s="126">
        <f t="shared" si="22"/>
        <v>-4.1543026706231458</v>
      </c>
      <c r="J43" s="126">
        <f t="shared" si="10"/>
        <v>-3.183391003460208</v>
      </c>
      <c r="K43" s="126">
        <f t="shared" si="11"/>
        <v>-3.6407766990291259</v>
      </c>
      <c r="AB43" s="126">
        <f t="shared" si="12"/>
        <v>-4.1459229220412457</v>
      </c>
      <c r="AC43" s="11">
        <f t="shared" si="13"/>
        <v>9</v>
      </c>
      <c r="AD43" s="17">
        <f t="shared" si="14"/>
        <v>0.90893651761430094</v>
      </c>
      <c r="AE43" s="11">
        <f t="shared" si="15"/>
        <v>1.7814828387572859</v>
      </c>
    </row>
    <row r="44" spans="1:31" x14ac:dyDescent="0.25">
      <c r="B44" s="11">
        <v>-60</v>
      </c>
      <c r="C44" s="126">
        <f t="shared" si="16"/>
        <v>-2.2265193370165743</v>
      </c>
      <c r="D44" s="126">
        <f t="shared" si="17"/>
        <v>-2.8425196850393699</v>
      </c>
      <c r="E44" s="126">
        <f t="shared" si="18"/>
        <v>-8.1666666666666679</v>
      </c>
      <c r="F44" s="126">
        <f t="shared" si="19"/>
        <v>-1.8</v>
      </c>
      <c r="G44" s="126">
        <f t="shared" si="20"/>
        <v>-1.9421487603305785</v>
      </c>
      <c r="H44" s="126">
        <f t="shared" si="21"/>
        <v>-2.1843003412969284</v>
      </c>
      <c r="I44" s="126">
        <f t="shared" si="22"/>
        <v>-2.9376854599406523</v>
      </c>
      <c r="J44" s="126">
        <f t="shared" si="10"/>
        <v>-2.4221453287197234</v>
      </c>
      <c r="K44" s="126">
        <f t="shared" si="11"/>
        <v>-2.4271844660194177</v>
      </c>
      <c r="AB44" s="126">
        <f t="shared" si="12"/>
        <v>-2.9943522272255461</v>
      </c>
      <c r="AC44" s="11">
        <f t="shared" si="13"/>
        <v>9</v>
      </c>
      <c r="AD44" s="17">
        <f t="shared" si="14"/>
        <v>0.65836035484090172</v>
      </c>
      <c r="AE44" s="11">
        <f t="shared" si="15"/>
        <v>1.2903625843371773</v>
      </c>
    </row>
    <row r="45" spans="1:31" ht="15.75" thickBot="1" x14ac:dyDescent="0.3">
      <c r="B45" s="11">
        <v>-45</v>
      </c>
      <c r="C45" s="126">
        <f t="shared" si="16"/>
        <v>-1.511049723756906</v>
      </c>
      <c r="D45" s="126">
        <f t="shared" si="17"/>
        <v>-2.0157480314960634</v>
      </c>
      <c r="E45" s="126">
        <f t="shared" si="18"/>
        <v>-5.3039215686274517</v>
      </c>
      <c r="F45" s="126">
        <f t="shared" si="19"/>
        <v>-1.2444444444444445</v>
      </c>
      <c r="G45" s="126">
        <f t="shared" si="20"/>
        <v>-1.3223140495867769</v>
      </c>
      <c r="H45" s="126">
        <f t="shared" si="21"/>
        <v>-1.5017064846416384</v>
      </c>
      <c r="I45" s="126">
        <f t="shared" si="22"/>
        <v>-1.9584569732937687</v>
      </c>
      <c r="J45" s="126">
        <f t="shared" si="10"/>
        <v>-1.453287197231834</v>
      </c>
      <c r="K45" s="126">
        <f t="shared" si="11"/>
        <v>-1.6504854368932038</v>
      </c>
      <c r="AB45" s="126">
        <f t="shared" si="12"/>
        <v>-1.9957126566635648</v>
      </c>
      <c r="AC45" s="11">
        <f t="shared" si="13"/>
        <v>9</v>
      </c>
      <c r="AD45" s="17">
        <f t="shared" si="14"/>
        <v>0.4225624984499125</v>
      </c>
      <c r="AE45" s="11">
        <f t="shared" si="15"/>
        <v>0.82820727817909079</v>
      </c>
    </row>
    <row r="46" spans="1:31" ht="19.5" thickBot="1" x14ac:dyDescent="0.35">
      <c r="B46" s="11">
        <v>-30</v>
      </c>
      <c r="C46" s="126">
        <f t="shared" si="16"/>
        <v>-0.90883977900552471</v>
      </c>
      <c r="D46" s="126">
        <f t="shared" si="17"/>
        <v>-1.3031496062992127</v>
      </c>
      <c r="E46" s="126">
        <f t="shared" si="18"/>
        <v>-3.1274509803921573</v>
      </c>
      <c r="F46" s="126">
        <f t="shared" si="19"/>
        <v>-0.75555555555555554</v>
      </c>
      <c r="G46" s="126">
        <f t="shared" si="20"/>
        <v>-0.82644628099173556</v>
      </c>
      <c r="H46" s="126">
        <f t="shared" si="21"/>
        <v>-0.92150170648464169</v>
      </c>
      <c r="I46" s="126">
        <f t="shared" si="22"/>
        <v>-1.1572700296735905</v>
      </c>
      <c r="J46" s="126">
        <f t="shared" si="10"/>
        <v>-1.0034602076124568</v>
      </c>
      <c r="K46" s="126">
        <f t="shared" si="11"/>
        <v>-1.0194174757281553</v>
      </c>
      <c r="L46" s="2"/>
      <c r="M46" s="38" t="s">
        <v>159</v>
      </c>
      <c r="N46" s="20"/>
      <c r="O46" s="20"/>
      <c r="P46" s="20"/>
      <c r="Q46" s="20"/>
      <c r="R46" s="20"/>
      <c r="S46" s="21"/>
      <c r="T46" s="20"/>
      <c r="U46" s="20"/>
      <c r="V46" s="21"/>
      <c r="AB46" s="126">
        <f t="shared" si="12"/>
        <v>-1.224787957971448</v>
      </c>
      <c r="AC46" s="11">
        <f t="shared" si="13"/>
        <v>9</v>
      </c>
      <c r="AD46" s="17">
        <f t="shared" si="14"/>
        <v>0.24417234762281922</v>
      </c>
      <c r="AE46" s="11">
        <f t="shared" si="15"/>
        <v>0.47856900736131985</v>
      </c>
    </row>
    <row r="47" spans="1:31" x14ac:dyDescent="0.25">
      <c r="B47" s="11">
        <v>-15</v>
      </c>
      <c r="C47" s="126">
        <f t="shared" si="16"/>
        <v>-0.47513812154696128</v>
      </c>
      <c r="D47" s="126">
        <f t="shared" si="17"/>
        <v>-0.62992125984251979</v>
      </c>
      <c r="E47" s="126">
        <f t="shared" si="18"/>
        <v>-1.4019607843137256</v>
      </c>
      <c r="F47" s="126">
        <f t="shared" si="19"/>
        <v>-0.35555555555555551</v>
      </c>
      <c r="G47" s="126">
        <f t="shared" si="20"/>
        <v>-0.37603305785123969</v>
      </c>
      <c r="H47" s="126">
        <f t="shared" si="21"/>
        <v>-0.44368600682593856</v>
      </c>
      <c r="I47" s="126">
        <f t="shared" si="22"/>
        <v>-0.59347181008902072</v>
      </c>
      <c r="J47" s="126">
        <f t="shared" si="10"/>
        <v>-0.41522491349480972</v>
      </c>
      <c r="K47" s="126">
        <f t="shared" si="11"/>
        <v>-0.43689320388349506</v>
      </c>
      <c r="AB47" s="126">
        <f t="shared" si="12"/>
        <v>-0.56976496815591848</v>
      </c>
      <c r="AC47" s="11">
        <f t="shared" si="13"/>
        <v>9</v>
      </c>
      <c r="AD47" s="17">
        <f t="shared" si="14"/>
        <v>0.10843175494266365</v>
      </c>
      <c r="AE47" s="11">
        <f t="shared" si="15"/>
        <v>0.21252233446809368</v>
      </c>
    </row>
    <row r="48" spans="1:31" x14ac:dyDescent="0.25">
      <c r="B48" s="11">
        <v>0</v>
      </c>
      <c r="C48" s="126">
        <f t="shared" si="16"/>
        <v>1.0580110497237569E-2</v>
      </c>
      <c r="D48" s="126">
        <f t="shared" si="17"/>
        <v>3.362204724409449E-2</v>
      </c>
      <c r="E48" s="126">
        <f t="shared" si="18"/>
        <v>1.3529411764705882E-2</v>
      </c>
      <c r="F48" s="126">
        <f t="shared" si="19"/>
        <v>7.3333333333333334E-2</v>
      </c>
      <c r="G48" s="126">
        <f t="shared" si="20"/>
        <v>2.2314049586776862E-2</v>
      </c>
      <c r="H48" s="126">
        <f t="shared" si="21"/>
        <v>2.8327645051194537E-2</v>
      </c>
      <c r="I48" s="126">
        <f t="shared" si="22"/>
        <v>-7.1216617210682481E-2</v>
      </c>
      <c r="J48" s="126">
        <f t="shared" si="10"/>
        <v>-1.5916955017301039E-2</v>
      </c>
      <c r="K48" s="126">
        <f t="shared" si="11"/>
        <v>-3.3980582524271843E-2</v>
      </c>
      <c r="AB48" s="126">
        <f t="shared" si="12"/>
        <v>6.7324936361208114E-3</v>
      </c>
      <c r="AC48" s="11">
        <f t="shared" si="13"/>
        <v>9</v>
      </c>
      <c r="AD48" s="17">
        <f t="shared" si="14"/>
        <v>1.4031449606451071E-2</v>
      </c>
      <c r="AE48" s="11">
        <f t="shared" si="15"/>
        <v>2.7501135879532807E-2</v>
      </c>
    </row>
    <row r="49" spans="1:31" x14ac:dyDescent="0.25">
      <c r="B49" s="11">
        <v>15</v>
      </c>
      <c r="C49" s="126">
        <f t="shared" si="16"/>
        <v>0.48618784530386733</v>
      </c>
      <c r="D49" s="126">
        <f t="shared" si="17"/>
        <v>0.68110236220472442</v>
      </c>
      <c r="E49" s="126">
        <f t="shared" si="18"/>
        <v>1.3921568627450982</v>
      </c>
      <c r="F49" s="126">
        <f t="shared" si="19"/>
        <v>0.51111111111111107</v>
      </c>
      <c r="G49" s="126">
        <f t="shared" si="20"/>
        <v>0.49586776859504139</v>
      </c>
      <c r="H49" s="126">
        <f t="shared" si="21"/>
        <v>0.40955631399317405</v>
      </c>
      <c r="I49" s="126">
        <f t="shared" si="22"/>
        <v>0.35608308605341249</v>
      </c>
      <c r="J49" s="126">
        <f t="shared" si="10"/>
        <v>0.48442906574394462</v>
      </c>
      <c r="K49" s="126">
        <f t="shared" si="11"/>
        <v>0.33980582524271846</v>
      </c>
      <c r="AB49" s="126">
        <f t="shared" si="12"/>
        <v>0.5729222489992325</v>
      </c>
      <c r="AC49" s="11">
        <f t="shared" si="13"/>
        <v>9</v>
      </c>
      <c r="AD49" s="17">
        <f t="shared" si="14"/>
        <v>0.10775558232313126</v>
      </c>
      <c r="AE49" s="11">
        <f t="shared" si="15"/>
        <v>0.2111970604864781</v>
      </c>
    </row>
    <row r="50" spans="1:31" x14ac:dyDescent="0.25">
      <c r="B50" s="11">
        <v>30</v>
      </c>
      <c r="C50" s="126">
        <f t="shared" si="16"/>
        <v>0.88121546961325969</v>
      </c>
      <c r="D50" s="126">
        <f t="shared" si="17"/>
        <v>1.1968503937007875</v>
      </c>
      <c r="E50" s="126">
        <f t="shared" si="18"/>
        <v>2.5784313725490198</v>
      </c>
      <c r="F50" s="126">
        <f t="shared" si="19"/>
        <v>0.9111111111111112</v>
      </c>
      <c r="G50" s="126">
        <f t="shared" si="20"/>
        <v>0.86776859504132231</v>
      </c>
      <c r="H50" s="126">
        <f t="shared" si="21"/>
        <v>0.85324232081911267</v>
      </c>
      <c r="I50" s="126">
        <f t="shared" si="22"/>
        <v>0.83086053412462901</v>
      </c>
      <c r="J50" s="126">
        <f t="shared" si="10"/>
        <v>0.86505190311418689</v>
      </c>
      <c r="K50" s="126">
        <f t="shared" si="11"/>
        <v>0.67961165048543692</v>
      </c>
      <c r="AB50" s="126">
        <f t="shared" si="12"/>
        <v>1.0737937056176521</v>
      </c>
      <c r="AC50" s="11">
        <f t="shared" si="13"/>
        <v>9</v>
      </c>
      <c r="AD50" s="17">
        <f t="shared" si="14"/>
        <v>0.19335085692155049</v>
      </c>
      <c r="AE50" s="11">
        <f t="shared" si="15"/>
        <v>0.3789607159461959</v>
      </c>
    </row>
    <row r="51" spans="1:31" x14ac:dyDescent="0.25">
      <c r="B51" s="11">
        <v>45</v>
      </c>
      <c r="C51" s="126">
        <f t="shared" si="16"/>
        <v>1.447513812154696</v>
      </c>
      <c r="D51" s="126">
        <f t="shared" si="17"/>
        <v>1.9448818897637796</v>
      </c>
      <c r="E51" s="126">
        <f t="shared" si="18"/>
        <v>3.8235294117647061</v>
      </c>
      <c r="F51" s="126">
        <f t="shared" si="19"/>
        <v>1.5333333333333332</v>
      </c>
      <c r="G51" s="126">
        <f t="shared" si="20"/>
        <v>1.3636363636363638</v>
      </c>
      <c r="H51" s="126">
        <f t="shared" si="21"/>
        <v>1.3993174061433447</v>
      </c>
      <c r="I51" s="126">
        <f t="shared" si="22"/>
        <v>1.3649851632047476</v>
      </c>
      <c r="J51" s="126">
        <f t="shared" si="10"/>
        <v>1.5224913494809691</v>
      </c>
      <c r="K51" s="126">
        <f t="shared" si="11"/>
        <v>1.0922330097087378</v>
      </c>
      <c r="AB51" s="126">
        <f t="shared" si="12"/>
        <v>1.721324637687853</v>
      </c>
      <c r="AC51" s="11">
        <f t="shared" si="13"/>
        <v>9</v>
      </c>
      <c r="AD51" s="17">
        <f t="shared" si="14"/>
        <v>0.27318731334236168</v>
      </c>
      <c r="AE51" s="11">
        <f t="shared" si="15"/>
        <v>0.5354372951842874</v>
      </c>
    </row>
    <row r="52" spans="1:31" ht="15.75" thickBot="1" x14ac:dyDescent="0.3">
      <c r="B52" s="12">
        <v>60</v>
      </c>
      <c r="C52" s="127">
        <f t="shared" si="16"/>
        <v>2.2209944751381214</v>
      </c>
      <c r="D52" s="127">
        <f t="shared" si="17"/>
        <v>2.7598425196850394</v>
      </c>
      <c r="E52" s="127">
        <f t="shared" si="18"/>
        <v>5.3921568627450984</v>
      </c>
      <c r="F52" s="127">
        <f t="shared" si="19"/>
        <v>2.1555555555555554</v>
      </c>
      <c r="G52" s="127">
        <f t="shared" si="20"/>
        <v>2.0661157024793391</v>
      </c>
      <c r="H52" s="127">
        <f t="shared" si="21"/>
        <v>1.979522184300341</v>
      </c>
      <c r="I52" s="127">
        <f t="shared" si="22"/>
        <v>1.9287833827893173</v>
      </c>
      <c r="J52" s="127">
        <f t="shared" si="10"/>
        <v>2.2145328719723185</v>
      </c>
      <c r="K52" s="127">
        <f t="shared" si="11"/>
        <v>1.6019417475728155</v>
      </c>
      <c r="AB52" s="127">
        <f t="shared" si="12"/>
        <v>2.4799383669153272</v>
      </c>
      <c r="AC52" s="12">
        <f t="shared" si="13"/>
        <v>9</v>
      </c>
      <c r="AD52" s="22">
        <f t="shared" si="14"/>
        <v>0.37819737938782211</v>
      </c>
      <c r="AE52" s="12">
        <f t="shared" si="15"/>
        <v>0.7412532426475622</v>
      </c>
    </row>
    <row r="53" spans="1:31" ht="15.75" thickBot="1" x14ac:dyDescent="0.3">
      <c r="B53" s="30" t="s">
        <v>127</v>
      </c>
      <c r="C53" s="129" t="s">
        <v>125</v>
      </c>
      <c r="D53" s="129" t="s">
        <v>125</v>
      </c>
      <c r="E53" s="129" t="s">
        <v>125</v>
      </c>
      <c r="F53" s="129" t="s">
        <v>125</v>
      </c>
      <c r="G53" s="129" t="s">
        <v>125</v>
      </c>
      <c r="H53" s="129" t="s">
        <v>125</v>
      </c>
      <c r="I53" s="129" t="s">
        <v>125</v>
      </c>
      <c r="J53" s="129" t="s">
        <v>125</v>
      </c>
      <c r="K53" s="130" t="s">
        <v>125</v>
      </c>
      <c r="AB53" s="4"/>
      <c r="AD53" s="4"/>
    </row>
    <row r="54" spans="1:31" ht="15.75" thickBot="1" x14ac:dyDescent="0.3">
      <c r="A54" s="23" t="s">
        <v>126</v>
      </c>
      <c r="C54" s="131"/>
      <c r="D54" s="131"/>
      <c r="E54" s="131"/>
      <c r="F54" s="131"/>
      <c r="G54" s="131"/>
      <c r="H54" s="131"/>
      <c r="I54" s="131"/>
      <c r="J54" s="131"/>
      <c r="K54" s="131"/>
      <c r="AB54" s="23"/>
      <c r="AC54" s="43" t="s">
        <v>1</v>
      </c>
      <c r="AD54" s="43" t="s">
        <v>2</v>
      </c>
      <c r="AE54" s="44" t="s">
        <v>3</v>
      </c>
    </row>
    <row r="55" spans="1:31" x14ac:dyDescent="0.25">
      <c r="B55" s="10">
        <v>-150</v>
      </c>
      <c r="C55" s="125">
        <f t="shared" ref="C55:C69" si="23">C20/$C$2*1000000000000</f>
        <v>-6.9613259668508283</v>
      </c>
      <c r="D55" s="125">
        <f t="shared" ref="D55:D69" si="24">D20/$D$2*1000000000000</f>
        <v>-6.6535433070866148</v>
      </c>
      <c r="E55" s="125">
        <f t="shared" ref="E55:E69" si="25">E20/$E$2*1000000000000</f>
        <v>-14.117647058823531</v>
      </c>
      <c r="F55" s="125">
        <f t="shared" ref="F55:F69" si="26">F20/$F$2*1000000000000</f>
        <v>-6.8888888888888893</v>
      </c>
      <c r="G55" s="125">
        <f t="shared" ref="G55:G69" si="27">G20/$G$2*1000000000000</f>
        <v>-6.6115702479338845</v>
      </c>
      <c r="H55" s="125">
        <f t="shared" ref="H55:H69" si="28">H20/$H$2*1000000000000</f>
        <v>-6.4846416382252547</v>
      </c>
      <c r="I55" s="125">
        <f t="shared" ref="I55:I69" si="29">I20/$I$2*1000000000000</f>
        <v>-5.9347181008902075</v>
      </c>
      <c r="J55" s="132" t="s">
        <v>128</v>
      </c>
      <c r="K55" s="125">
        <f t="shared" ref="K55:K69" si="30">K20/$K$2*1000000000000</f>
        <v>-3.8834951456310671</v>
      </c>
      <c r="AB55" s="125">
        <f t="shared" si="12"/>
        <v>-7.1919787942912849</v>
      </c>
      <c r="AC55" s="10">
        <f t="shared" si="13"/>
        <v>8</v>
      </c>
      <c r="AD55" s="16">
        <f t="shared" si="14"/>
        <v>1.0502025853840675</v>
      </c>
      <c r="AE55" s="10">
        <f t="shared" si="15"/>
        <v>2.0583592438236229</v>
      </c>
    </row>
    <row r="56" spans="1:31" x14ac:dyDescent="0.25">
      <c r="B56" s="11">
        <v>-135</v>
      </c>
      <c r="C56" s="126">
        <f t="shared" si="23"/>
        <v>-5.8563535911602207</v>
      </c>
      <c r="D56" s="126">
        <f t="shared" si="24"/>
        <v>-5.5511811023622055</v>
      </c>
      <c r="E56" s="126">
        <f t="shared" si="25"/>
        <v>-10.882352941176473</v>
      </c>
      <c r="F56" s="126">
        <f t="shared" si="26"/>
        <v>-5.3333333333333339</v>
      </c>
      <c r="G56" s="126">
        <f t="shared" si="27"/>
        <v>-4.9586776859504136</v>
      </c>
      <c r="H56" s="126">
        <f t="shared" si="28"/>
        <v>-5.4607508532423203</v>
      </c>
      <c r="I56" s="126">
        <f t="shared" si="29"/>
        <v>-4.7477744807121658</v>
      </c>
      <c r="J56" s="133" t="s">
        <v>128</v>
      </c>
      <c r="K56" s="126">
        <f t="shared" si="30"/>
        <v>-3.1553398058252422</v>
      </c>
      <c r="AB56" s="126">
        <f t="shared" si="12"/>
        <v>-5.7432204742202968</v>
      </c>
      <c r="AC56" s="11">
        <f t="shared" si="13"/>
        <v>8</v>
      </c>
      <c r="AD56" s="17">
        <f t="shared" si="14"/>
        <v>0.79070158445483585</v>
      </c>
      <c r="AE56" s="11">
        <f t="shared" si="15"/>
        <v>1.5497466280502339</v>
      </c>
    </row>
    <row r="57" spans="1:31" x14ac:dyDescent="0.25">
      <c r="B57" s="11">
        <v>-120</v>
      </c>
      <c r="C57" s="126">
        <f t="shared" si="23"/>
        <v>-4.8895027624309391</v>
      </c>
      <c r="D57" s="126">
        <f t="shared" si="24"/>
        <v>-4.6062992125984259</v>
      </c>
      <c r="E57" s="126">
        <f t="shared" si="25"/>
        <v>-8.3039215686274517</v>
      </c>
      <c r="F57" s="126">
        <f t="shared" si="26"/>
        <v>-4.2222222222222223</v>
      </c>
      <c r="G57" s="126">
        <f t="shared" si="27"/>
        <v>-3.884297520661157</v>
      </c>
      <c r="H57" s="126">
        <f t="shared" si="28"/>
        <v>-4.0955631399317403</v>
      </c>
      <c r="I57" s="126">
        <f t="shared" si="29"/>
        <v>-3.5608308605341246</v>
      </c>
      <c r="J57" s="133" t="s">
        <v>128</v>
      </c>
      <c r="K57" s="126">
        <f t="shared" si="30"/>
        <v>-2.4271844660194177</v>
      </c>
      <c r="AB57" s="126">
        <f t="shared" si="12"/>
        <v>-4.4987277191281851</v>
      </c>
      <c r="AC57" s="11">
        <f t="shared" si="13"/>
        <v>8</v>
      </c>
      <c r="AD57" s="17">
        <f t="shared" si="14"/>
        <v>0.60402282945753816</v>
      </c>
      <c r="AE57" s="11">
        <f t="shared" si="15"/>
        <v>1.1838629915767538</v>
      </c>
    </row>
    <row r="58" spans="1:31" x14ac:dyDescent="0.25">
      <c r="B58" s="11">
        <v>-105</v>
      </c>
      <c r="C58" s="126">
        <f t="shared" si="23"/>
        <v>-3.784530386740331</v>
      </c>
      <c r="D58" s="126">
        <f t="shared" si="24"/>
        <v>-3.6417322834645671</v>
      </c>
      <c r="E58" s="126">
        <f t="shared" si="25"/>
        <v>-6.3235294117647065</v>
      </c>
      <c r="F58" s="126">
        <f t="shared" si="26"/>
        <v>-3.1111111111111112</v>
      </c>
      <c r="G58" s="126">
        <f t="shared" si="27"/>
        <v>-3.0165289256198351</v>
      </c>
      <c r="H58" s="126">
        <f t="shared" si="28"/>
        <v>-3.10580204778157</v>
      </c>
      <c r="I58" s="126">
        <f t="shared" si="29"/>
        <v>-2.7596439169139466</v>
      </c>
      <c r="J58" s="133" t="s">
        <v>128</v>
      </c>
      <c r="K58" s="126">
        <f t="shared" si="30"/>
        <v>-1.9902912621359221</v>
      </c>
      <c r="AB58" s="126">
        <f t="shared" si="12"/>
        <v>-3.4666461681914988</v>
      </c>
      <c r="AC58" s="11">
        <f t="shared" si="13"/>
        <v>8</v>
      </c>
      <c r="AD58" s="17">
        <f t="shared" si="14"/>
        <v>0.45182531729694114</v>
      </c>
      <c r="AE58" s="11">
        <f t="shared" si="15"/>
        <v>0.88556134920538676</v>
      </c>
    </row>
    <row r="59" spans="1:31" x14ac:dyDescent="0.25">
      <c r="B59" s="11">
        <v>-90</v>
      </c>
      <c r="C59" s="126">
        <f t="shared" si="23"/>
        <v>-2.9558011049723754</v>
      </c>
      <c r="D59" s="126">
        <f t="shared" si="24"/>
        <v>-2.9330708661417324</v>
      </c>
      <c r="E59" s="126">
        <f t="shared" si="25"/>
        <v>-5.2745098039215685</v>
      </c>
      <c r="F59" s="126">
        <f t="shared" si="26"/>
        <v>-2.4444444444444442</v>
      </c>
      <c r="G59" s="126">
        <f t="shared" si="27"/>
        <v>-2.3966942148760331</v>
      </c>
      <c r="H59" s="126">
        <f t="shared" si="28"/>
        <v>-2.4232081911262799</v>
      </c>
      <c r="I59" s="126">
        <f t="shared" si="29"/>
        <v>-2.1364985163204744</v>
      </c>
      <c r="J59" s="133" t="s">
        <v>128</v>
      </c>
      <c r="K59" s="126">
        <f t="shared" si="30"/>
        <v>-1.4805825242718447</v>
      </c>
      <c r="AB59" s="126">
        <f t="shared" si="12"/>
        <v>-2.7556012082593448</v>
      </c>
      <c r="AC59" s="11">
        <f t="shared" si="13"/>
        <v>8</v>
      </c>
      <c r="AD59" s="17">
        <f t="shared" si="14"/>
        <v>0.3955456145472398</v>
      </c>
      <c r="AE59" s="11">
        <f t="shared" si="15"/>
        <v>0.77525515875535234</v>
      </c>
    </row>
    <row r="60" spans="1:31" x14ac:dyDescent="0.25">
      <c r="B60" s="11">
        <v>-75</v>
      </c>
      <c r="C60" s="126">
        <f t="shared" si="23"/>
        <v>-2.3093922651933703</v>
      </c>
      <c r="D60" s="126">
        <f t="shared" si="24"/>
        <v>-2.28740157480315</v>
      </c>
      <c r="E60" s="126">
        <f t="shared" si="25"/>
        <v>-3.9705882352941178</v>
      </c>
      <c r="F60" s="126">
        <f t="shared" si="26"/>
        <v>-1.7777777777777777</v>
      </c>
      <c r="G60" s="126">
        <f t="shared" si="27"/>
        <v>-1.7768595041322315</v>
      </c>
      <c r="H60" s="126">
        <f t="shared" si="28"/>
        <v>-1.8430034129692834</v>
      </c>
      <c r="I60" s="126">
        <f t="shared" si="29"/>
        <v>-1.543026706231454</v>
      </c>
      <c r="J60" s="133" t="s">
        <v>128</v>
      </c>
      <c r="K60" s="126">
        <f t="shared" si="30"/>
        <v>-1.116504854368932</v>
      </c>
      <c r="AB60" s="126">
        <f t="shared" si="12"/>
        <v>-2.0780692913462895</v>
      </c>
      <c r="AC60" s="11">
        <f t="shared" si="13"/>
        <v>8</v>
      </c>
      <c r="AD60" s="17">
        <f t="shared" si="14"/>
        <v>0.30254849985716664</v>
      </c>
      <c r="AE60" s="11">
        <f t="shared" si="15"/>
        <v>0.59298416329666814</v>
      </c>
    </row>
    <row r="61" spans="1:31" x14ac:dyDescent="0.25">
      <c r="B61" s="11">
        <v>-60</v>
      </c>
      <c r="C61" s="126">
        <f t="shared" si="23"/>
        <v>-1.69060773480663</v>
      </c>
      <c r="D61" s="126">
        <f t="shared" si="24"/>
        <v>-1.7165354330708662</v>
      </c>
      <c r="E61" s="126">
        <f t="shared" si="25"/>
        <v>-3.2058823529411766</v>
      </c>
      <c r="F61" s="126">
        <f t="shared" si="26"/>
        <v>-1.3111111111111111</v>
      </c>
      <c r="G61" s="126">
        <f t="shared" si="27"/>
        <v>-1.3223140495867769</v>
      </c>
      <c r="H61" s="126">
        <f t="shared" si="28"/>
        <v>-1.433447098976109</v>
      </c>
      <c r="I61" s="126">
        <f t="shared" si="29"/>
        <v>-1.1869436201780414</v>
      </c>
      <c r="J61" s="133" t="s">
        <v>128</v>
      </c>
      <c r="K61" s="126">
        <f t="shared" si="30"/>
        <v>-0.84951456310679618</v>
      </c>
      <c r="AB61" s="126">
        <f t="shared" si="12"/>
        <v>-1.5895444954721882</v>
      </c>
      <c r="AC61" s="11">
        <f t="shared" si="13"/>
        <v>8</v>
      </c>
      <c r="AD61" s="17">
        <f t="shared" si="14"/>
        <v>0.25078177656425288</v>
      </c>
      <c r="AE61" s="11">
        <f t="shared" si="15"/>
        <v>0.49152325004490649</v>
      </c>
    </row>
    <row r="62" spans="1:31" x14ac:dyDescent="0.25">
      <c r="B62" s="11">
        <v>-45</v>
      </c>
      <c r="C62" s="126">
        <f t="shared" si="23"/>
        <v>-1.2375690607734806</v>
      </c>
      <c r="D62" s="126">
        <f t="shared" si="24"/>
        <v>-1.2874015748031495</v>
      </c>
      <c r="E62" s="126">
        <f t="shared" si="25"/>
        <v>-2.0294117647058822</v>
      </c>
      <c r="F62" s="126">
        <f t="shared" si="26"/>
        <v>-0.9111111111111112</v>
      </c>
      <c r="G62" s="126">
        <f t="shared" si="27"/>
        <v>-0.90909090909090917</v>
      </c>
      <c r="H62" s="126">
        <f t="shared" si="28"/>
        <v>-1.0238907849829351</v>
      </c>
      <c r="I62" s="126">
        <f t="shared" si="29"/>
        <v>-0.771513353115727</v>
      </c>
      <c r="J62" s="133" t="s">
        <v>128</v>
      </c>
      <c r="K62" s="126">
        <f t="shared" si="30"/>
        <v>-0.63106796116504849</v>
      </c>
      <c r="AB62" s="126">
        <f t="shared" si="12"/>
        <v>-1.1001320649685304</v>
      </c>
      <c r="AC62" s="11">
        <f t="shared" si="13"/>
        <v>8</v>
      </c>
      <c r="AD62" s="17">
        <f t="shared" si="14"/>
        <v>0.1537373296602938</v>
      </c>
      <c r="AE62" s="11">
        <f t="shared" si="15"/>
        <v>0.30131962921353722</v>
      </c>
    </row>
    <row r="63" spans="1:31" x14ac:dyDescent="0.25">
      <c r="B63" s="11">
        <v>-30</v>
      </c>
      <c r="C63" s="126">
        <f t="shared" si="23"/>
        <v>-0.78729281767955794</v>
      </c>
      <c r="D63" s="126">
        <f t="shared" si="24"/>
        <v>-0.73228346456692917</v>
      </c>
      <c r="E63" s="126">
        <f t="shared" si="25"/>
        <v>-1.4313725490196079</v>
      </c>
      <c r="F63" s="126">
        <f t="shared" si="26"/>
        <v>-0.53333333333333333</v>
      </c>
      <c r="G63" s="126">
        <f t="shared" si="27"/>
        <v>-0.6198347107438017</v>
      </c>
      <c r="H63" s="126">
        <f t="shared" si="28"/>
        <v>-0.68259385665529004</v>
      </c>
      <c r="I63" s="126">
        <f t="shared" si="29"/>
        <v>-0.50445103857566764</v>
      </c>
      <c r="J63" s="133" t="s">
        <v>128</v>
      </c>
      <c r="K63" s="126">
        <f t="shared" si="30"/>
        <v>-0.43689320388349506</v>
      </c>
      <c r="AB63" s="126">
        <f t="shared" si="12"/>
        <v>-0.71600687180721034</v>
      </c>
      <c r="AC63" s="11">
        <f t="shared" si="13"/>
        <v>8</v>
      </c>
      <c r="AD63" s="17">
        <f t="shared" si="14"/>
        <v>0.11047705900225969</v>
      </c>
      <c r="AE63" s="11">
        <f t="shared" si="15"/>
        <v>0.2165310567623355</v>
      </c>
    </row>
    <row r="64" spans="1:31" x14ac:dyDescent="0.25">
      <c r="B64" s="11">
        <v>-15</v>
      </c>
      <c r="C64" s="126">
        <f t="shared" si="23"/>
        <v>-0.37845303867403313</v>
      </c>
      <c r="D64" s="126">
        <f t="shared" si="24"/>
        <v>-0.42519685039370075</v>
      </c>
      <c r="E64" s="126">
        <f t="shared" si="25"/>
        <v>-0.68431372549019609</v>
      </c>
      <c r="F64" s="126">
        <f t="shared" si="26"/>
        <v>-0.24444444444444449</v>
      </c>
      <c r="G64" s="126">
        <f t="shared" si="27"/>
        <v>-0.28512396694214875</v>
      </c>
      <c r="H64" s="126">
        <f t="shared" si="28"/>
        <v>-0.25938566552901021</v>
      </c>
      <c r="I64" s="126">
        <f t="shared" si="29"/>
        <v>-0.22848664688427298</v>
      </c>
      <c r="J64" s="133" t="s">
        <v>128</v>
      </c>
      <c r="K64" s="126">
        <f t="shared" si="30"/>
        <v>-0.23300970873786406</v>
      </c>
      <c r="AB64" s="126">
        <f t="shared" si="12"/>
        <v>-0.34230175588695877</v>
      </c>
      <c r="AC64" s="11">
        <f t="shared" si="13"/>
        <v>8</v>
      </c>
      <c r="AD64" s="17">
        <f t="shared" si="14"/>
        <v>5.5059993398641642E-2</v>
      </c>
      <c r="AE64" s="11">
        <f t="shared" si="15"/>
        <v>0.10791560405035072</v>
      </c>
    </row>
    <row r="65" spans="2:31" x14ac:dyDescent="0.25">
      <c r="B65" s="11">
        <v>0</v>
      </c>
      <c r="C65" s="126">
        <f t="shared" si="23"/>
        <v>-2.4033149171270717E-2</v>
      </c>
      <c r="D65" s="126">
        <f t="shared" si="24"/>
        <v>3.7244094488188981E-2</v>
      </c>
      <c r="E65" s="126">
        <f t="shared" si="25"/>
        <v>3.7745098039215687E-3</v>
      </c>
      <c r="F65" s="126">
        <f t="shared" si="26"/>
        <v>0.08</v>
      </c>
      <c r="G65" s="126">
        <f t="shared" si="27"/>
        <v>2.1900826446280993E-2</v>
      </c>
      <c r="H65" s="126">
        <f t="shared" si="28"/>
        <v>-3.754266211604095E-3</v>
      </c>
      <c r="I65" s="126">
        <f t="shared" si="29"/>
        <v>2.9673590504451033E-2</v>
      </c>
      <c r="J65" s="133" t="s">
        <v>128</v>
      </c>
      <c r="K65" s="126">
        <f t="shared" si="30"/>
        <v>-3.3980582524271843E-2</v>
      </c>
      <c r="AB65" s="126">
        <f t="shared" si="12"/>
        <v>1.3853127916961991E-2</v>
      </c>
      <c r="AC65" s="11">
        <f t="shared" si="13"/>
        <v>8</v>
      </c>
      <c r="AD65" s="17">
        <f t="shared" si="14"/>
        <v>1.2937094513215197E-2</v>
      </c>
      <c r="AE65" s="11">
        <f t="shared" si="15"/>
        <v>2.5356239310492523E-2</v>
      </c>
    </row>
    <row r="66" spans="2:31" x14ac:dyDescent="0.25">
      <c r="B66" s="11">
        <v>15</v>
      </c>
      <c r="C66" s="126">
        <f t="shared" si="23"/>
        <v>0.52762430939226512</v>
      </c>
      <c r="D66" s="126">
        <f t="shared" si="24"/>
        <v>0.39763779527559057</v>
      </c>
      <c r="E66" s="126">
        <f t="shared" si="25"/>
        <v>0.6892156862745098</v>
      </c>
      <c r="F66" s="126">
        <f t="shared" si="26"/>
        <v>0.42222222222222222</v>
      </c>
      <c r="G66" s="126">
        <f t="shared" si="27"/>
        <v>0.2975206611570248</v>
      </c>
      <c r="H66" s="126">
        <f t="shared" si="28"/>
        <v>0.37542662116040959</v>
      </c>
      <c r="I66" s="126">
        <f t="shared" si="29"/>
        <v>0.28189910979228483</v>
      </c>
      <c r="J66" s="133" t="s">
        <v>128</v>
      </c>
      <c r="K66" s="126">
        <f t="shared" si="30"/>
        <v>0.1990291262135922</v>
      </c>
      <c r="AB66" s="126">
        <f t="shared" si="12"/>
        <v>0.39882194143598743</v>
      </c>
      <c r="AC66" s="11">
        <f t="shared" si="13"/>
        <v>8</v>
      </c>
      <c r="AD66" s="17">
        <f t="shared" si="14"/>
        <v>5.4423104394200422E-2</v>
      </c>
      <c r="AE66" s="11">
        <f t="shared" si="15"/>
        <v>0.10666732453949636</v>
      </c>
    </row>
    <row r="67" spans="2:31" x14ac:dyDescent="0.25">
      <c r="B67" s="11">
        <v>30</v>
      </c>
      <c r="C67" s="126">
        <f t="shared" si="23"/>
        <v>0.96961325966850831</v>
      </c>
      <c r="D67" s="126">
        <f t="shared" si="24"/>
        <v>0.83464566929133854</v>
      </c>
      <c r="E67" s="126">
        <f t="shared" si="25"/>
        <v>1.3921568627450982</v>
      </c>
      <c r="F67" s="126">
        <f t="shared" si="26"/>
        <v>0.84444444444444444</v>
      </c>
      <c r="G67" s="126">
        <f t="shared" si="27"/>
        <v>0.74380165289256206</v>
      </c>
      <c r="H67" s="126">
        <f t="shared" si="28"/>
        <v>0.78498293515358364</v>
      </c>
      <c r="I67" s="126">
        <f t="shared" si="29"/>
        <v>0.56379821958456966</v>
      </c>
      <c r="J67" s="133" t="s">
        <v>128</v>
      </c>
      <c r="K67" s="126">
        <f t="shared" si="30"/>
        <v>0.43689320388349506</v>
      </c>
      <c r="AB67" s="126">
        <f t="shared" si="12"/>
        <v>0.82129203095794989</v>
      </c>
      <c r="AC67" s="11">
        <f t="shared" si="13"/>
        <v>8</v>
      </c>
      <c r="AD67" s="17">
        <f t="shared" si="14"/>
        <v>0.10088791758743446</v>
      </c>
      <c r="AE67" s="11">
        <f t="shared" si="15"/>
        <v>0.19773668494661659</v>
      </c>
    </row>
    <row r="68" spans="2:31" x14ac:dyDescent="0.25">
      <c r="B68" s="11">
        <v>45</v>
      </c>
      <c r="C68" s="126">
        <f t="shared" si="23"/>
        <v>1.5773480662983426</v>
      </c>
      <c r="D68" s="126">
        <f t="shared" si="24"/>
        <v>1.295275590551181</v>
      </c>
      <c r="E68" s="126">
        <f t="shared" si="25"/>
        <v>2.2647058823529411</v>
      </c>
      <c r="F68" s="126">
        <f t="shared" si="26"/>
        <v>1.2</v>
      </c>
      <c r="G68" s="126">
        <f t="shared" si="27"/>
        <v>1.1983471074380165</v>
      </c>
      <c r="H68" s="126">
        <f t="shared" si="28"/>
        <v>1.228668941979522</v>
      </c>
      <c r="I68" s="126">
        <f t="shared" si="29"/>
        <v>0.94955489614243305</v>
      </c>
      <c r="J68" s="133" t="s">
        <v>128</v>
      </c>
      <c r="K68" s="126">
        <f t="shared" si="30"/>
        <v>0.72815533980582514</v>
      </c>
      <c r="AB68" s="126">
        <f t="shared" si="12"/>
        <v>1.3052569780710328</v>
      </c>
      <c r="AC68" s="11">
        <f t="shared" si="13"/>
        <v>8</v>
      </c>
      <c r="AD68" s="17">
        <f t="shared" si="14"/>
        <v>0.16271250607380403</v>
      </c>
      <c r="AE68" s="11">
        <f t="shared" si="15"/>
        <v>0.31891065173891059</v>
      </c>
    </row>
    <row r="69" spans="2:31" ht="15.75" thickBot="1" x14ac:dyDescent="0.3">
      <c r="B69" s="12">
        <v>60</v>
      </c>
      <c r="C69" s="127">
        <f t="shared" si="23"/>
        <v>2.256906077348066</v>
      </c>
      <c r="D69" s="127">
        <f t="shared" si="24"/>
        <v>1.7480314960629924</v>
      </c>
      <c r="E69" s="127">
        <f t="shared" si="25"/>
        <v>3.274509803921569</v>
      </c>
      <c r="F69" s="127">
        <f t="shared" si="26"/>
        <v>1.8222222222222224</v>
      </c>
      <c r="G69" s="127">
        <f t="shared" si="27"/>
        <v>1.859504132231405</v>
      </c>
      <c r="H69" s="127">
        <f t="shared" si="28"/>
        <v>1.877133105802048</v>
      </c>
      <c r="I69" s="127">
        <f t="shared" si="29"/>
        <v>1.2462908011869434</v>
      </c>
      <c r="J69" s="134" t="s">
        <v>128</v>
      </c>
      <c r="K69" s="127">
        <f t="shared" si="30"/>
        <v>1.0679611650485437</v>
      </c>
      <c r="AB69" s="127">
        <f t="shared" si="12"/>
        <v>1.8940698504779738</v>
      </c>
      <c r="AC69" s="12">
        <f t="shared" si="13"/>
        <v>8</v>
      </c>
      <c r="AD69" s="22">
        <f t="shared" si="14"/>
        <v>0.23782154077162176</v>
      </c>
      <c r="AE69" s="12">
        <f t="shared" si="15"/>
        <v>0.46612165466020261</v>
      </c>
    </row>
    <row r="70" spans="2:31" ht="15.75" thickBot="1" x14ac:dyDescent="0.3">
      <c r="B70" s="30" t="s">
        <v>127</v>
      </c>
      <c r="C70" s="28" t="s">
        <v>125</v>
      </c>
      <c r="D70" s="28" t="s">
        <v>125</v>
      </c>
      <c r="E70" s="28" t="s">
        <v>125</v>
      </c>
      <c r="F70" s="28" t="s">
        <v>125</v>
      </c>
      <c r="G70" s="28" t="s">
        <v>125</v>
      </c>
      <c r="H70" s="28" t="s">
        <v>125</v>
      </c>
      <c r="I70" s="28" t="s">
        <v>125</v>
      </c>
      <c r="J70" s="28" t="s">
        <v>125</v>
      </c>
      <c r="K70" s="29" t="s">
        <v>125</v>
      </c>
      <c r="AB70" s="36" t="s">
        <v>125</v>
      </c>
      <c r="AD70" s="36" t="s">
        <v>125</v>
      </c>
      <c r="AE70" s="29" t="s">
        <v>125</v>
      </c>
    </row>
    <row r="71" spans="2:31" x14ac:dyDescent="0.25">
      <c r="C71" s="4"/>
      <c r="D71" s="4"/>
      <c r="E71" s="6"/>
      <c r="F71" s="4"/>
      <c r="G71" s="4"/>
      <c r="H71" s="4"/>
      <c r="I71" s="4"/>
      <c r="J71" s="4"/>
      <c r="K71" s="4"/>
      <c r="M71" s="4"/>
    </row>
  </sheetData>
  <phoneticPr fontId="1" type="noConversion"/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71"/>
  <sheetViews>
    <sheetView topLeftCell="P34" workbookViewId="0">
      <selection activeCell="AF70" sqref="AF70:AI70"/>
    </sheetView>
  </sheetViews>
  <sheetFormatPr baseColWidth="10" defaultColWidth="11.42578125" defaultRowHeight="15" x14ac:dyDescent="0.25"/>
  <cols>
    <col min="1" max="1" width="12.85546875" style="2" customWidth="1"/>
    <col min="2" max="2" width="11.42578125" style="2"/>
    <col min="3" max="7" width="11.85546875" style="2" customWidth="1"/>
    <col min="8" max="8" width="11.85546875" style="3" customWidth="1"/>
    <col min="9" max="12" width="11.85546875" style="2" customWidth="1"/>
    <col min="13" max="13" width="12.28515625" style="2" customWidth="1"/>
    <col min="14" max="16" width="10.28515625" style="2" customWidth="1"/>
    <col min="17" max="17" width="12.42578125" style="2" customWidth="1"/>
    <col min="18" max="25" width="10.28515625" style="2" customWidth="1"/>
    <col min="26" max="29" width="2.42578125" style="2" customWidth="1"/>
    <col min="30" max="30" width="3.85546875" style="2" customWidth="1"/>
    <col min="31" max="31" width="2.28515625" style="2" customWidth="1"/>
    <col min="32" max="32" width="11.42578125" style="2"/>
    <col min="33" max="33" width="5.28515625" style="2" customWidth="1"/>
    <col min="34" max="16384" width="11.42578125" style="2"/>
  </cols>
  <sheetData>
    <row r="1" spans="1:41" ht="15.75" thickBot="1" x14ac:dyDescent="0.3">
      <c r="A1" s="23" t="s">
        <v>0</v>
      </c>
      <c r="C1" s="19" t="s">
        <v>6</v>
      </c>
      <c r="D1" s="19" t="s">
        <v>7</v>
      </c>
      <c r="E1" s="19" t="s">
        <v>20</v>
      </c>
      <c r="F1" s="19" t="s">
        <v>21</v>
      </c>
      <c r="G1" s="19" t="s">
        <v>30</v>
      </c>
      <c r="H1" s="19" t="s">
        <v>31</v>
      </c>
      <c r="I1" s="19" t="s">
        <v>32</v>
      </c>
      <c r="J1" s="19" t="s">
        <v>26</v>
      </c>
      <c r="K1" s="19" t="s">
        <v>52</v>
      </c>
      <c r="L1" s="19" t="s">
        <v>65</v>
      </c>
      <c r="M1" s="19" t="s">
        <v>66</v>
      </c>
      <c r="N1" s="19" t="s">
        <v>67</v>
      </c>
      <c r="O1" s="19" t="s">
        <v>68</v>
      </c>
      <c r="P1" s="19" t="s">
        <v>69</v>
      </c>
      <c r="Q1" s="19" t="s">
        <v>70</v>
      </c>
      <c r="R1"/>
    </row>
    <row r="2" spans="1:41" ht="18.75" thickBot="1" x14ac:dyDescent="0.4">
      <c r="B2" s="19" t="s">
        <v>134</v>
      </c>
      <c r="C2" s="19">
        <v>42.6</v>
      </c>
      <c r="D2" s="19">
        <v>62.2</v>
      </c>
      <c r="E2" s="19">
        <v>38.6</v>
      </c>
      <c r="F2" s="19">
        <v>15</v>
      </c>
      <c r="G2" s="19">
        <v>22.3</v>
      </c>
      <c r="H2" s="19">
        <v>25</v>
      </c>
      <c r="I2" s="19">
        <v>20</v>
      </c>
      <c r="J2" s="19">
        <v>27.9</v>
      </c>
      <c r="K2" s="19">
        <v>15.6</v>
      </c>
      <c r="L2" s="19">
        <v>33.6</v>
      </c>
      <c r="M2" s="19">
        <v>18.2</v>
      </c>
      <c r="N2" s="19">
        <v>31.9</v>
      </c>
      <c r="O2" s="19">
        <v>37</v>
      </c>
      <c r="P2" s="19">
        <v>44.5</v>
      </c>
      <c r="Q2" s="19">
        <v>36.200000000000003</v>
      </c>
      <c r="R2" s="66" t="s">
        <v>133</v>
      </c>
      <c r="AF2" s="23"/>
      <c r="AG2" s="43" t="s">
        <v>1</v>
      </c>
      <c r="AH2" s="43" t="s">
        <v>2</v>
      </c>
      <c r="AI2" s="44" t="s">
        <v>3</v>
      </c>
    </row>
    <row r="3" spans="1:41" ht="15.75" thickBot="1" x14ac:dyDescent="0.3">
      <c r="A3" s="19" t="s">
        <v>14</v>
      </c>
      <c r="B3" s="10">
        <v>-150</v>
      </c>
      <c r="C3" s="17">
        <v>-1.6188E-9</v>
      </c>
      <c r="D3" s="17">
        <v>-1.8239999999999999E-9</v>
      </c>
      <c r="E3" s="17">
        <v>-5.2949999999999998E-10</v>
      </c>
      <c r="F3" s="11">
        <v>-2.6345000000000001E-10</v>
      </c>
      <c r="G3" s="11">
        <v>-3.9625999999999998E-10</v>
      </c>
      <c r="H3" s="11">
        <v>-9.3035999999999998E-10</v>
      </c>
      <c r="I3" s="17">
        <v>-9.3569000000000011E-10</v>
      </c>
      <c r="J3" s="14">
        <v>-7.3396000000000002E-10</v>
      </c>
      <c r="K3" s="16">
        <v>-1.5819E-10</v>
      </c>
      <c r="L3" s="24">
        <v>-1.0464E-9</v>
      </c>
      <c r="M3" s="10">
        <v>-4.0658999999999999E-10</v>
      </c>
      <c r="N3" s="10">
        <v>-6.9821000000000001E-10</v>
      </c>
      <c r="O3" s="16">
        <v>-8.0334000000000004E-10</v>
      </c>
      <c r="P3" s="16">
        <v>-2.1303000000000004E-9</v>
      </c>
      <c r="Q3" s="16">
        <v>-1.0976E-9</v>
      </c>
      <c r="R3"/>
      <c r="S3" s="4"/>
      <c r="T3" s="4"/>
      <c r="Y3" s="4"/>
      <c r="Z3" s="4"/>
      <c r="AA3" s="4"/>
      <c r="AB3" s="4"/>
      <c r="AF3" s="10">
        <f t="shared" ref="AF3:AF17" si="0">AVERAGE(C3:AD3)</f>
        <v>-9.0484333333333334E-10</v>
      </c>
      <c r="AG3" s="10">
        <f>COUNT(C3:AC3)</f>
        <v>15</v>
      </c>
      <c r="AH3" s="10">
        <f t="shared" ref="AH3:AH17" si="1">(STDEV(C3:AD3))/SQRT(AG3)</f>
        <v>1.4822757877722596E-10</v>
      </c>
      <c r="AI3" s="10">
        <f t="shared" ref="AI3:AI17" si="2">CONFIDENCE(0.05,(STDEV(C3:AD3)),AG3)</f>
        <v>2.9052071591893648E-10</v>
      </c>
      <c r="AL3" s="5"/>
    </row>
    <row r="4" spans="1:41" x14ac:dyDescent="0.25">
      <c r="B4" s="11">
        <f>B3+15</f>
        <v>-135</v>
      </c>
      <c r="C4" s="17">
        <v>-1.2199999999999999E-9</v>
      </c>
      <c r="D4" s="17">
        <v>-1.4064E-9</v>
      </c>
      <c r="E4" s="17">
        <v>-4.0638999999999998E-10</v>
      </c>
      <c r="F4" s="11">
        <v>-2.0421000000000001E-10</v>
      </c>
      <c r="G4" s="11">
        <v>-3.0161000000000001E-10</v>
      </c>
      <c r="H4" s="11">
        <v>-7.5152000000000001E-10</v>
      </c>
      <c r="I4" s="17">
        <v>-7.4544000000000006E-10</v>
      </c>
      <c r="J4" s="14">
        <v>-5.9782000000000001E-10</v>
      </c>
      <c r="K4" s="17">
        <v>-1.2390999999999999E-10</v>
      </c>
      <c r="L4" s="25">
        <v>-8.2399999999999995E-10</v>
      </c>
      <c r="M4" s="11">
        <v>-3.0962000000000001E-10</v>
      </c>
      <c r="N4" s="11">
        <v>-5.9421000000000006E-10</v>
      </c>
      <c r="O4" s="17">
        <v>-6.6490999999999993E-10</v>
      </c>
      <c r="P4" s="17">
        <v>-1.6726000000000002E-9</v>
      </c>
      <c r="Q4" s="11">
        <v>-8.584299999999999E-10</v>
      </c>
      <c r="R4"/>
      <c r="S4" s="4"/>
      <c r="T4" s="4"/>
      <c r="AF4" s="11">
        <f t="shared" si="0"/>
        <v>-7.1207133333333328E-10</v>
      </c>
      <c r="AG4" s="11">
        <f t="shared" ref="AG4:AG17" si="3">COUNT(C4:AD4)</f>
        <v>15</v>
      </c>
      <c r="AH4" s="11">
        <f t="shared" si="1"/>
        <v>1.1456397875617119E-10</v>
      </c>
      <c r="AI4" s="11">
        <f t="shared" si="2"/>
        <v>2.2454127228770734E-10</v>
      </c>
      <c r="AM4" s="4"/>
    </row>
    <row r="5" spans="1:41" ht="15.75" thickBot="1" x14ac:dyDescent="0.3">
      <c r="B5" s="11">
        <f t="shared" ref="B5:B17" si="4">B4+15</f>
        <v>-120</v>
      </c>
      <c r="C5" s="17">
        <v>-9.3294000000000009E-10</v>
      </c>
      <c r="D5" s="17">
        <v>-1.0827E-9</v>
      </c>
      <c r="E5" s="17">
        <v>-3.1207999999999997E-10</v>
      </c>
      <c r="F5" s="11">
        <v>-1.5886000000000001E-10</v>
      </c>
      <c r="G5" s="11">
        <v>-2.4452999999999998E-10</v>
      </c>
      <c r="H5" s="11">
        <v>-5.9117000000000004E-10</v>
      </c>
      <c r="I5" s="17">
        <v>-6.3059999999999997E-10</v>
      </c>
      <c r="J5" s="14">
        <v>-4.8234999999999999E-10</v>
      </c>
      <c r="K5" s="17">
        <v>-1.0376999999999999E-10</v>
      </c>
      <c r="L5" s="25">
        <v>-6.7101999999999992E-10</v>
      </c>
      <c r="M5" s="11">
        <v>-2.4898999999999998E-10</v>
      </c>
      <c r="N5" s="11">
        <v>-5.2725000000000001E-10</v>
      </c>
      <c r="O5" s="17">
        <v>-5.0298000000000006E-10</v>
      </c>
      <c r="P5" s="17">
        <v>-1.2981000000000001E-9</v>
      </c>
      <c r="Q5" s="11">
        <v>-6.8125999999999998E-10</v>
      </c>
      <c r="R5"/>
      <c r="S5" s="4"/>
      <c r="T5" s="4"/>
      <c r="AF5" s="11">
        <f t="shared" si="0"/>
        <v>-5.6457333333333334E-10</v>
      </c>
      <c r="AG5" s="11">
        <f t="shared" si="3"/>
        <v>15</v>
      </c>
      <c r="AH5" s="11">
        <f t="shared" si="1"/>
        <v>8.8017533835819804E-11</v>
      </c>
      <c r="AI5" s="11">
        <f t="shared" si="2"/>
        <v>1.7251119632624236E-10</v>
      </c>
      <c r="AL5" s="4"/>
      <c r="AM5" s="4"/>
      <c r="AN5" s="4"/>
      <c r="AO5" s="4"/>
    </row>
    <row r="6" spans="1:41" x14ac:dyDescent="0.25">
      <c r="B6" s="11">
        <f t="shared" si="4"/>
        <v>-105</v>
      </c>
      <c r="C6" s="17">
        <v>-6.8883999999999997E-10</v>
      </c>
      <c r="D6" s="17">
        <v>-8.3393000000000004E-10</v>
      </c>
      <c r="E6" s="17">
        <v>-2.3469999999999998E-10</v>
      </c>
      <c r="F6" s="11">
        <v>-1.2188E-10</v>
      </c>
      <c r="G6" s="11">
        <v>-1.8361E-10</v>
      </c>
      <c r="H6" s="11">
        <v>-4.3905E-10</v>
      </c>
      <c r="I6" s="17">
        <v>-5.2558000000000006E-10</v>
      </c>
      <c r="J6" s="14">
        <v>-3.4594E-10</v>
      </c>
      <c r="K6" s="17">
        <v>-8.0490999999999994E-11</v>
      </c>
      <c r="L6" s="25">
        <v>-5.2863999999999994E-10</v>
      </c>
      <c r="M6" s="11">
        <v>-1.9077999999999999E-10</v>
      </c>
      <c r="N6" s="11">
        <v>-4.4658999999999995E-10</v>
      </c>
      <c r="O6" s="17">
        <v>-3.9214E-10</v>
      </c>
      <c r="P6" s="17">
        <v>-1.0192000000000002E-9</v>
      </c>
      <c r="Q6" s="11">
        <v>-5.2514999999999999E-10</v>
      </c>
      <c r="R6" s="67" t="s">
        <v>140</v>
      </c>
      <c r="S6" s="53"/>
      <c r="T6" s="53"/>
      <c r="U6" s="54"/>
      <c r="V6" s="54"/>
      <c r="W6" s="54"/>
      <c r="X6" s="55"/>
      <c r="AF6" s="11">
        <f t="shared" si="0"/>
        <v>-4.371014E-10</v>
      </c>
      <c r="AG6" s="11">
        <f t="shared" si="3"/>
        <v>15</v>
      </c>
      <c r="AH6" s="11">
        <f t="shared" si="1"/>
        <v>6.8539321024038391E-11</v>
      </c>
      <c r="AI6" s="11">
        <f t="shared" si="2"/>
        <v>1.3433460073194416E-10</v>
      </c>
      <c r="AL6" s="4"/>
      <c r="AM6" s="4"/>
      <c r="AN6" s="4"/>
      <c r="AO6" s="4"/>
    </row>
    <row r="7" spans="1:41" ht="15.75" thickBot="1" x14ac:dyDescent="0.3">
      <c r="B7" s="11">
        <f t="shared" si="4"/>
        <v>-90</v>
      </c>
      <c r="C7" s="17">
        <v>-5.1856000000000002E-10</v>
      </c>
      <c r="D7" s="17">
        <v>-6.2713999999999997E-10</v>
      </c>
      <c r="E7" s="17">
        <v>-1.7476E-10</v>
      </c>
      <c r="F7" s="11">
        <v>-9.6739999999999994E-11</v>
      </c>
      <c r="G7" s="11">
        <v>-1.5259000000000001E-10</v>
      </c>
      <c r="H7" s="11">
        <v>-3.3363000000000002E-10</v>
      </c>
      <c r="I7" s="17">
        <v>-4.377E-10</v>
      </c>
      <c r="J7" s="14">
        <v>-2.5183999999999998E-10</v>
      </c>
      <c r="K7" s="17">
        <v>-6.6929E-11</v>
      </c>
      <c r="L7" s="25">
        <v>-4.2932999999999995E-10</v>
      </c>
      <c r="M7" s="11">
        <v>-1.4246000000000002E-10</v>
      </c>
      <c r="N7" s="11">
        <v>-3.8041000000000003E-10</v>
      </c>
      <c r="O7" s="17">
        <v>-2.9339999999999999E-10</v>
      </c>
      <c r="P7" s="17">
        <v>-7.7749999999999995E-10</v>
      </c>
      <c r="Q7" s="11">
        <v>-4.1000999999999996E-10</v>
      </c>
      <c r="R7" s="68" t="s">
        <v>142</v>
      </c>
      <c r="S7" s="34"/>
      <c r="T7" s="34"/>
      <c r="U7" s="57"/>
      <c r="V7" s="57"/>
      <c r="W7" s="57"/>
      <c r="X7" s="58"/>
      <c r="AF7" s="11">
        <f t="shared" si="0"/>
        <v>-3.3953326666666655E-10</v>
      </c>
      <c r="AG7" s="11">
        <f t="shared" si="3"/>
        <v>15</v>
      </c>
      <c r="AH7" s="11">
        <f t="shared" si="1"/>
        <v>5.2325532379196564E-11</v>
      </c>
      <c r="AI7" s="11">
        <f t="shared" si="2"/>
        <v>1.0255615893510969E-10</v>
      </c>
      <c r="AL7" s="4"/>
      <c r="AM7" s="4"/>
      <c r="AN7" s="4"/>
      <c r="AO7" s="4"/>
    </row>
    <row r="8" spans="1:41" x14ac:dyDescent="0.25">
      <c r="B8" s="11">
        <f t="shared" si="4"/>
        <v>-75</v>
      </c>
      <c r="C8" s="17">
        <v>-3.8956E-10</v>
      </c>
      <c r="D8" s="17">
        <v>-4.7002E-10</v>
      </c>
      <c r="E8" s="17">
        <v>-1.2788E-10</v>
      </c>
      <c r="F8" s="11">
        <v>-7.7766999999999994E-11</v>
      </c>
      <c r="G8" s="11">
        <v>-1.1165E-10</v>
      </c>
      <c r="H8" s="11">
        <v>-2.4886000000000001E-10</v>
      </c>
      <c r="I8" s="17">
        <v>-3.6818000000000001E-10</v>
      </c>
      <c r="J8" s="14">
        <v>-1.8663999999999999E-10</v>
      </c>
      <c r="K8" s="17">
        <v>-5.2219E-11</v>
      </c>
      <c r="L8" s="25">
        <v>-3.3070999999999999E-10</v>
      </c>
      <c r="M8" s="11">
        <v>-1.1743999999999998E-10</v>
      </c>
      <c r="N8" s="11">
        <v>-3.1558999999999999E-10</v>
      </c>
      <c r="O8" s="17">
        <v>-2.2112999999999999E-10</v>
      </c>
      <c r="P8" s="17">
        <v>-6.2066999999999999E-10</v>
      </c>
      <c r="Q8" s="11">
        <v>-3.1062000000000001E-10</v>
      </c>
      <c r="R8"/>
      <c r="S8" s="4"/>
      <c r="T8" s="4"/>
      <c r="AF8" s="11">
        <f t="shared" si="0"/>
        <v>-2.6326240000000002E-10</v>
      </c>
      <c r="AG8" s="11">
        <f t="shared" si="3"/>
        <v>15</v>
      </c>
      <c r="AH8" s="11">
        <f t="shared" si="1"/>
        <v>4.1193971469690975E-11</v>
      </c>
      <c r="AI8" s="11">
        <f t="shared" si="2"/>
        <v>8.0738700460764814E-11</v>
      </c>
      <c r="AL8" s="4"/>
      <c r="AM8" s="4"/>
      <c r="AN8" s="4"/>
      <c r="AO8" s="4"/>
    </row>
    <row r="9" spans="1:41" x14ac:dyDescent="0.25">
      <c r="B9" s="11">
        <f t="shared" si="4"/>
        <v>-60</v>
      </c>
      <c r="C9" s="17">
        <v>-2.8468999999999998E-10</v>
      </c>
      <c r="D9" s="17">
        <v>-3.4782999999999998E-10</v>
      </c>
      <c r="E9" s="17">
        <v>-9.3831999999999992E-11</v>
      </c>
      <c r="F9" s="11">
        <v>-5.5384000000000002E-11</v>
      </c>
      <c r="G9" s="11">
        <v>-8.2112000000000006E-11</v>
      </c>
      <c r="H9" s="11">
        <v>-1.8927000000000001E-10</v>
      </c>
      <c r="I9" s="17">
        <v>-2.9625999999999997E-10</v>
      </c>
      <c r="J9" s="14">
        <v>-1.3136E-10</v>
      </c>
      <c r="K9" s="17">
        <v>-3.9671999999999995E-11</v>
      </c>
      <c r="L9" s="25">
        <v>-2.6158999999999997E-10</v>
      </c>
      <c r="M9" s="11">
        <v>-9.5168999999999997E-11</v>
      </c>
      <c r="N9" s="11">
        <v>-2.5365E-10</v>
      </c>
      <c r="O9" s="17">
        <v>-1.6203999999999999E-10</v>
      </c>
      <c r="P9" s="17">
        <v>-4.5907E-10</v>
      </c>
      <c r="Q9" s="11">
        <v>-2.2574000000000001E-10</v>
      </c>
      <c r="R9"/>
      <c r="S9" s="4"/>
      <c r="T9" s="4"/>
      <c r="AF9" s="11">
        <f t="shared" si="0"/>
        <v>-1.9851126666666664E-10</v>
      </c>
      <c r="AG9" s="11">
        <f t="shared" si="3"/>
        <v>15</v>
      </c>
      <c r="AH9" s="11">
        <f t="shared" si="1"/>
        <v>3.0995811795799676E-11</v>
      </c>
      <c r="AI9" s="11">
        <f t="shared" si="2"/>
        <v>6.0750674791349124E-11</v>
      </c>
      <c r="AL9" s="4"/>
      <c r="AM9" s="4"/>
      <c r="AN9" s="4"/>
      <c r="AO9" s="4"/>
    </row>
    <row r="10" spans="1:41" ht="15.75" thickBot="1" x14ac:dyDescent="0.3">
      <c r="B10" s="11">
        <f t="shared" si="4"/>
        <v>-45</v>
      </c>
      <c r="C10" s="17">
        <v>-1.9601E-10</v>
      </c>
      <c r="D10" s="17">
        <v>-2.4149000000000001E-10</v>
      </c>
      <c r="E10" s="17">
        <v>-6.3621000000000004E-11</v>
      </c>
      <c r="F10" s="11">
        <v>-3.9247E-11</v>
      </c>
      <c r="G10" s="11">
        <v>-5.8022999999999997E-11</v>
      </c>
      <c r="H10" s="11">
        <v>-1.2842999999999999E-10</v>
      </c>
      <c r="I10" s="17">
        <v>-2.1571E-10</v>
      </c>
      <c r="J10" s="14">
        <v>-9.0565E-11</v>
      </c>
      <c r="K10" s="17">
        <v>-2.6099E-11</v>
      </c>
      <c r="L10" s="25">
        <v>-1.9168999999999999E-10</v>
      </c>
      <c r="M10" s="11">
        <v>-7.3144000000000001E-11</v>
      </c>
      <c r="N10" s="11">
        <v>-1.8692999999999999E-10</v>
      </c>
      <c r="O10" s="17">
        <v>-1.1705E-10</v>
      </c>
      <c r="P10" s="17">
        <v>-3.2489999999999998E-10</v>
      </c>
      <c r="Q10" s="11">
        <v>-1.6311000000000002E-10</v>
      </c>
      <c r="R10"/>
      <c r="S10" s="4"/>
      <c r="T10" s="4"/>
      <c r="AF10" s="11">
        <f t="shared" si="0"/>
        <v>-1.4106793333333334E-10</v>
      </c>
      <c r="AG10" s="11">
        <f t="shared" si="3"/>
        <v>15</v>
      </c>
      <c r="AH10" s="11">
        <f t="shared" si="1"/>
        <v>2.2039066668179131E-11</v>
      </c>
      <c r="AI10" s="11">
        <f t="shared" si="2"/>
        <v>4.3195776922508255E-11</v>
      </c>
      <c r="AL10" s="4"/>
      <c r="AM10" s="4"/>
      <c r="AN10" s="4"/>
      <c r="AO10" s="4"/>
    </row>
    <row r="11" spans="1:41" ht="19.5" thickBot="1" x14ac:dyDescent="0.35">
      <c r="B11" s="11">
        <f t="shared" si="4"/>
        <v>-30</v>
      </c>
      <c r="C11" s="17">
        <v>-1.2698000000000001E-10</v>
      </c>
      <c r="D11" s="17">
        <v>-1.5581E-10</v>
      </c>
      <c r="E11" s="17">
        <v>-4.1325000000000003E-11</v>
      </c>
      <c r="F11" s="11">
        <v>-2.6820000000000001E-11</v>
      </c>
      <c r="G11" s="11">
        <v>-3.5373000000000003E-11</v>
      </c>
      <c r="H11" s="11">
        <v>-8.1655000000000001E-11</v>
      </c>
      <c r="I11" s="17">
        <v>-1.4515999999999999E-10</v>
      </c>
      <c r="J11" s="14">
        <v>-5.5166E-11</v>
      </c>
      <c r="K11" s="17">
        <v>-1.1164999999999999E-11</v>
      </c>
      <c r="L11" s="25">
        <v>-1.3121999999999999E-10</v>
      </c>
      <c r="M11" s="11">
        <v>-5.2270000000000004E-11</v>
      </c>
      <c r="N11" s="11">
        <v>-1.2139000000000001E-10</v>
      </c>
      <c r="O11" s="17">
        <v>-7.6200999999999988E-11</v>
      </c>
      <c r="P11" s="17">
        <v>-2.1511000000000002E-10</v>
      </c>
      <c r="Q11" s="11">
        <v>-1.068E-10</v>
      </c>
      <c r="R11"/>
      <c r="S11" s="39" t="s">
        <v>135</v>
      </c>
      <c r="T11" s="40"/>
      <c r="U11" s="41"/>
      <c r="V11" s="20"/>
      <c r="W11" s="21"/>
      <c r="AF11" s="11">
        <f t="shared" si="0"/>
        <v>-9.2162999999999995E-11</v>
      </c>
      <c r="AG11" s="11">
        <f t="shared" si="3"/>
        <v>15</v>
      </c>
      <c r="AH11" s="11">
        <f t="shared" si="1"/>
        <v>1.4759523547930156E-11</v>
      </c>
      <c r="AI11" s="11">
        <f t="shared" si="2"/>
        <v>2.8928134582913938E-11</v>
      </c>
      <c r="AL11" s="4"/>
      <c r="AM11" s="4"/>
      <c r="AN11" s="4"/>
      <c r="AO11" s="4"/>
    </row>
    <row r="12" spans="1:41" x14ac:dyDescent="0.25">
      <c r="B12" s="11">
        <f t="shared" si="4"/>
        <v>-15</v>
      </c>
      <c r="C12" s="17">
        <v>-6.6485999999999999E-11</v>
      </c>
      <c r="D12" s="17">
        <v>-7.9344999999999998E-11</v>
      </c>
      <c r="E12" s="17">
        <v>-1.9611999999999998E-11</v>
      </c>
      <c r="F12" s="11">
        <v>-1.448E-11</v>
      </c>
      <c r="G12" s="11">
        <v>-1.0795E-11</v>
      </c>
      <c r="H12" s="11">
        <v>-3.7895999999999998E-11</v>
      </c>
      <c r="I12" s="17">
        <v>-6.4944000000000006E-11</v>
      </c>
      <c r="J12" s="14">
        <v>-2.4233E-11</v>
      </c>
      <c r="K12" s="17">
        <v>-2.0290999999999999E-12</v>
      </c>
      <c r="L12" s="25">
        <v>-7.9993E-11</v>
      </c>
      <c r="M12" s="11">
        <v>-3.4836999999999999E-11</v>
      </c>
      <c r="N12" s="11">
        <v>-5.6783000000000003E-11</v>
      </c>
      <c r="O12" s="17">
        <v>-4.2179999999999997E-11</v>
      </c>
      <c r="P12" s="17">
        <v>-1.1799E-10</v>
      </c>
      <c r="Q12" s="11">
        <v>-5.4409999999999996E-11</v>
      </c>
      <c r="AF12" s="11">
        <f t="shared" si="0"/>
        <v>-4.706754E-11</v>
      </c>
      <c r="AG12" s="11">
        <f t="shared" si="3"/>
        <v>15</v>
      </c>
      <c r="AH12" s="11">
        <f t="shared" si="1"/>
        <v>8.1473870073656406E-12</v>
      </c>
      <c r="AI12" s="11">
        <f t="shared" si="2"/>
        <v>1.5968585102546225E-11</v>
      </c>
      <c r="AL12" s="4"/>
      <c r="AM12" s="4"/>
      <c r="AN12" s="4"/>
      <c r="AO12" s="4"/>
    </row>
    <row r="13" spans="1:41" x14ac:dyDescent="0.25">
      <c r="B13" s="11">
        <f t="shared" si="4"/>
        <v>0</v>
      </c>
      <c r="C13" s="17">
        <v>-1.0833E-11</v>
      </c>
      <c r="D13" s="17">
        <v>-9.6764000000000002E-12</v>
      </c>
      <c r="E13" s="17">
        <v>-7.1245000000000006E-10</v>
      </c>
      <c r="F13" s="11">
        <v>-1.6555999999999999E-12</v>
      </c>
      <c r="G13" s="11">
        <v>1.3618E-11</v>
      </c>
      <c r="H13" s="11">
        <v>-2.4847E-13</v>
      </c>
      <c r="I13" s="17">
        <v>2.0561E-11</v>
      </c>
      <c r="J13" s="14">
        <v>3.9834E-15</v>
      </c>
      <c r="K13" s="17">
        <v>4.6649000000000004E-12</v>
      </c>
      <c r="L13" s="25">
        <v>-2.7190999999999998E-11</v>
      </c>
      <c r="M13" s="11">
        <v>-1.8625E-11</v>
      </c>
      <c r="N13" s="11">
        <v>4.5461999999999993E-12</v>
      </c>
      <c r="O13" s="17">
        <v>-1.0789E-11</v>
      </c>
      <c r="P13" s="17">
        <v>-2.9378000000000002E-11</v>
      </c>
      <c r="Q13" s="11">
        <v>-7.8673999999999994E-12</v>
      </c>
      <c r="AF13" s="11">
        <f t="shared" si="0"/>
        <v>-5.2354652440000008E-11</v>
      </c>
      <c r="AG13" s="11">
        <f t="shared" si="3"/>
        <v>15</v>
      </c>
      <c r="AH13" s="11">
        <f t="shared" si="1"/>
        <v>4.7281421286048119E-11</v>
      </c>
      <c r="AI13" s="11">
        <f t="shared" si="2"/>
        <v>9.2669882858519783E-11</v>
      </c>
      <c r="AL13" s="4"/>
      <c r="AM13" s="4"/>
      <c r="AN13" s="4"/>
      <c r="AO13" s="4"/>
    </row>
    <row r="14" spans="1:41" x14ac:dyDescent="0.25">
      <c r="B14" s="11">
        <f t="shared" si="4"/>
        <v>15</v>
      </c>
      <c r="C14" s="17">
        <v>4.8476999999999997E-11</v>
      </c>
      <c r="D14" s="17">
        <v>5.9845999999999997E-11</v>
      </c>
      <c r="E14" s="17">
        <v>1.9111999999999997E-11</v>
      </c>
      <c r="F14" s="11">
        <v>1.1688000000000001E-11</v>
      </c>
      <c r="G14" s="11">
        <v>4.0048000000000002E-11</v>
      </c>
      <c r="H14" s="11">
        <v>3.8213000000000003E-11</v>
      </c>
      <c r="I14" s="17">
        <v>1.1165E-10</v>
      </c>
      <c r="J14" s="14">
        <v>3.2291999999999997E-11</v>
      </c>
      <c r="K14" s="17">
        <v>1.8827000000000001E-11</v>
      </c>
      <c r="L14" s="25">
        <v>2.4748000000000001E-11</v>
      </c>
      <c r="M14" s="11">
        <v>-2.9438E-12</v>
      </c>
      <c r="N14" s="11">
        <v>6.2979999999999999E-11</v>
      </c>
      <c r="O14" s="17">
        <v>1.9207000000000001E-11</v>
      </c>
      <c r="P14" s="17">
        <v>6.2304999999999998E-11</v>
      </c>
      <c r="Q14" s="11">
        <v>3.7229999999999997E-11</v>
      </c>
      <c r="AF14" s="11">
        <f t="shared" si="0"/>
        <v>3.8911946666666664E-11</v>
      </c>
      <c r="AG14" s="11">
        <f t="shared" si="3"/>
        <v>15</v>
      </c>
      <c r="AH14" s="11">
        <f t="shared" si="1"/>
        <v>7.1955274582788193E-12</v>
      </c>
      <c r="AI14" s="11">
        <f t="shared" si="2"/>
        <v>1.4102974667995519E-11</v>
      </c>
      <c r="AL14" s="4"/>
      <c r="AM14" s="4"/>
      <c r="AN14" s="4"/>
      <c r="AO14" s="4"/>
    </row>
    <row r="15" spans="1:41" x14ac:dyDescent="0.25">
      <c r="B15" s="11">
        <f t="shared" si="4"/>
        <v>30</v>
      </c>
      <c r="C15" s="17">
        <v>1.0756E-10</v>
      </c>
      <c r="D15" s="17">
        <v>1.3564999999999999E-10</v>
      </c>
      <c r="E15" s="17">
        <v>4.0127000000000001E-11</v>
      </c>
      <c r="F15" s="11">
        <v>2.5780999999999999E-11</v>
      </c>
      <c r="G15" s="11">
        <v>7.0461000000000004E-11</v>
      </c>
      <c r="H15" s="11">
        <v>8.0733000000000002E-11</v>
      </c>
      <c r="I15" s="17">
        <v>2.0945999999999999E-10</v>
      </c>
      <c r="J15" s="14">
        <v>6.5759000000000005E-11</v>
      </c>
      <c r="K15" s="17">
        <v>3.6286999999999998E-11</v>
      </c>
      <c r="L15" s="25">
        <v>7.2365999999999996E-11</v>
      </c>
      <c r="M15" s="11">
        <v>1.3878999999999999E-11</v>
      </c>
      <c r="N15" s="11">
        <v>1.2193999999999999E-10</v>
      </c>
      <c r="O15" s="17">
        <v>5.1912999999999998E-11</v>
      </c>
      <c r="P15" s="17">
        <v>1.5464E-10</v>
      </c>
      <c r="Q15" s="11">
        <v>8.8295000000000004E-11</v>
      </c>
      <c r="AF15" s="11">
        <f t="shared" si="0"/>
        <v>8.4990066666666675E-11</v>
      </c>
      <c r="AG15" s="11">
        <f t="shared" si="3"/>
        <v>15</v>
      </c>
      <c r="AH15" s="11">
        <f t="shared" si="1"/>
        <v>1.3731371616871889E-11</v>
      </c>
      <c r="AI15" s="11">
        <f t="shared" si="2"/>
        <v>2.6912993827404426E-11</v>
      </c>
      <c r="AL15" s="4"/>
      <c r="AM15" s="4"/>
      <c r="AN15" s="4"/>
      <c r="AO15" s="4"/>
    </row>
    <row r="16" spans="1:41" x14ac:dyDescent="0.25">
      <c r="B16" s="11">
        <f t="shared" si="4"/>
        <v>45</v>
      </c>
      <c r="C16" s="17">
        <v>1.7857000000000001E-10</v>
      </c>
      <c r="D16" s="17">
        <v>2.1541999999999999E-10</v>
      </c>
      <c r="E16" s="17">
        <v>6.3562000000000002E-11</v>
      </c>
      <c r="F16" s="11">
        <v>3.9406999999999996E-11</v>
      </c>
      <c r="G16" s="11">
        <v>1.0426E-10</v>
      </c>
      <c r="H16" s="11">
        <v>1.2826E-10</v>
      </c>
      <c r="I16" s="17">
        <v>3.1483999999999997E-10</v>
      </c>
      <c r="J16" s="14">
        <v>1.0248E-10</v>
      </c>
      <c r="K16" s="17">
        <v>4.3845999999999994E-11</v>
      </c>
      <c r="L16" s="25">
        <v>1.3453999999999998E-10</v>
      </c>
      <c r="M16" s="11">
        <v>3.2433999999999994E-11</v>
      </c>
      <c r="N16" s="11">
        <v>1.8811999999999999E-10</v>
      </c>
      <c r="O16" s="17">
        <v>8.1358999999999995E-11</v>
      </c>
      <c r="P16" s="17">
        <v>2.6154000000000001E-10</v>
      </c>
      <c r="Q16" s="11">
        <v>1.4353999999999998E-10</v>
      </c>
      <c r="AF16" s="11">
        <f t="shared" si="0"/>
        <v>1.3547853333333335E-10</v>
      </c>
      <c r="AG16" s="11">
        <f t="shared" si="3"/>
        <v>15</v>
      </c>
      <c r="AH16" s="11">
        <f t="shared" si="1"/>
        <v>2.1559164357174944E-11</v>
      </c>
      <c r="AI16" s="11">
        <f t="shared" si="2"/>
        <v>4.2255185676842505E-11</v>
      </c>
      <c r="AL16" s="4"/>
      <c r="AM16" s="4"/>
      <c r="AN16" s="4"/>
      <c r="AO16" s="4"/>
    </row>
    <row r="17" spans="1:41" ht="15.75" thickBot="1" x14ac:dyDescent="0.3">
      <c r="B17" s="12">
        <f t="shared" si="4"/>
        <v>60</v>
      </c>
      <c r="C17" s="17">
        <v>2.6075E-10</v>
      </c>
      <c r="D17" s="17">
        <v>3.1053000000000001E-10</v>
      </c>
      <c r="E17" s="17">
        <v>8.9232999999999998E-11</v>
      </c>
      <c r="F17" s="11">
        <v>5.647E-11</v>
      </c>
      <c r="G17" s="11">
        <v>1.3959000000000001E-10</v>
      </c>
      <c r="H17" s="11">
        <v>1.7960000000000001E-10</v>
      </c>
      <c r="I17" s="17">
        <v>4.3632E-10</v>
      </c>
      <c r="J17" s="14">
        <v>1.3934000000000001E-10</v>
      </c>
      <c r="K17" s="22">
        <v>5.7296999999999999E-11</v>
      </c>
      <c r="L17" s="26">
        <v>2.0169E-10</v>
      </c>
      <c r="M17" s="12">
        <v>4.9231999999999999E-11</v>
      </c>
      <c r="N17" s="12">
        <v>2.6343999999999997E-10</v>
      </c>
      <c r="O17" s="22">
        <v>1.2759E-10</v>
      </c>
      <c r="P17" s="22">
        <v>3.9414999999999998E-10</v>
      </c>
      <c r="Q17" s="12">
        <v>2.1072999999999998E-10</v>
      </c>
      <c r="AF17" s="12">
        <f t="shared" si="0"/>
        <v>1.943974666666667E-10</v>
      </c>
      <c r="AG17" s="12">
        <f t="shared" si="3"/>
        <v>15</v>
      </c>
      <c r="AH17" s="12">
        <f t="shared" si="1"/>
        <v>3.10202930680434E-11</v>
      </c>
      <c r="AI17" s="12">
        <f t="shared" si="2"/>
        <v>6.0798657203242548E-11</v>
      </c>
      <c r="AL17" s="4"/>
      <c r="AM17" s="4"/>
      <c r="AN17" s="4"/>
      <c r="AO17" s="4"/>
    </row>
    <row r="18" spans="1:41" ht="18.75" thickBot="1" x14ac:dyDescent="0.4">
      <c r="B18" s="18" t="s">
        <v>124</v>
      </c>
      <c r="C18" s="18" t="s">
        <v>132</v>
      </c>
      <c r="D18" s="20" t="s">
        <v>132</v>
      </c>
      <c r="E18" s="20" t="s">
        <v>132</v>
      </c>
      <c r="F18" s="20" t="s">
        <v>132</v>
      </c>
      <c r="G18" s="20" t="s">
        <v>132</v>
      </c>
      <c r="H18" s="20" t="s">
        <v>132</v>
      </c>
      <c r="I18" s="20" t="s">
        <v>132</v>
      </c>
      <c r="J18" s="20" t="s">
        <v>132</v>
      </c>
      <c r="K18" s="20" t="s">
        <v>132</v>
      </c>
      <c r="L18" s="20" t="s">
        <v>132</v>
      </c>
      <c r="M18" s="20" t="s">
        <v>132</v>
      </c>
      <c r="N18" s="20" t="s">
        <v>132</v>
      </c>
      <c r="O18" s="20" t="s">
        <v>132</v>
      </c>
      <c r="P18" s="20" t="s">
        <v>132</v>
      </c>
      <c r="Q18" s="21" t="s">
        <v>132</v>
      </c>
      <c r="R18" s="42"/>
      <c r="S18" s="42"/>
      <c r="T18" s="42"/>
      <c r="AL18" s="4"/>
      <c r="AM18" s="4"/>
      <c r="AN18" s="4"/>
      <c r="AO18" s="4"/>
    </row>
    <row r="19" spans="1:41" ht="15.75" thickBot="1" x14ac:dyDescent="0.3">
      <c r="A19" s="23" t="s">
        <v>126</v>
      </c>
      <c r="AF19" s="23"/>
      <c r="AG19" s="43" t="s">
        <v>1</v>
      </c>
      <c r="AH19" s="43" t="s">
        <v>2</v>
      </c>
      <c r="AI19" s="44" t="s">
        <v>3</v>
      </c>
      <c r="AL19" s="4"/>
      <c r="AM19" s="4"/>
      <c r="AN19" s="4"/>
      <c r="AO19" s="4"/>
    </row>
    <row r="20" spans="1:41" ht="15.75" thickBot="1" x14ac:dyDescent="0.3">
      <c r="A20" s="18" t="s">
        <v>14</v>
      </c>
      <c r="B20" s="10">
        <v>-150</v>
      </c>
      <c r="C20" s="16">
        <v>-4.5897000000000004E-9</v>
      </c>
      <c r="D20" s="16">
        <v>-7.1315E-9</v>
      </c>
      <c r="E20" s="63" t="s">
        <v>128</v>
      </c>
      <c r="F20" s="10">
        <v>-1.3136999999999999E-9</v>
      </c>
      <c r="G20" s="16">
        <v>-1.6883000000000001E-9</v>
      </c>
      <c r="H20" s="16">
        <v>-2.0863000000000001E-9</v>
      </c>
      <c r="I20" s="10">
        <v>-2.2079000000000002E-9</v>
      </c>
      <c r="J20" s="10">
        <v>-2.0972000000000002E-9</v>
      </c>
      <c r="K20" s="10">
        <v>-6.2521000000000006E-10</v>
      </c>
      <c r="L20" s="16">
        <v>-3.7755000000000005E-9</v>
      </c>
      <c r="M20" s="72">
        <v>-8.0027999999999995E-10</v>
      </c>
      <c r="N20" s="45">
        <v>-2.3052000000000003E-9</v>
      </c>
      <c r="O20" s="73">
        <v>-5.3480000000000001E-9</v>
      </c>
      <c r="P20" s="10">
        <v>-4.1895000000000001E-9</v>
      </c>
      <c r="Q20" s="45">
        <v>-5.167E-9</v>
      </c>
      <c r="R20"/>
      <c r="S20"/>
      <c r="T20"/>
      <c r="U20"/>
      <c r="V20"/>
      <c r="W20"/>
      <c r="X20"/>
      <c r="Y20"/>
      <c r="Z20"/>
      <c r="AA20"/>
      <c r="AB20"/>
      <c r="AC20" s="4"/>
      <c r="AF20" s="10">
        <f t="shared" ref="AF20:AF34" si="5">AVERAGE(C20:AD20)</f>
        <v>-3.0946635714285717E-9</v>
      </c>
      <c r="AG20" s="10">
        <f t="shared" ref="AG20:AG34" si="6">COUNT(C20:AD20)</f>
        <v>14</v>
      </c>
      <c r="AH20" s="10">
        <f t="shared" ref="AH20:AH34" si="7">(STDEV(C20:AD20))/SQRT(AG20)</f>
        <v>5.2150938133819234E-10</v>
      </c>
      <c r="AI20" s="10">
        <f t="shared" ref="AI20:AI34" si="8">CONFIDENCE(0.05,(STDEV(C20:AD20)),AG20)</f>
        <v>1.0221396050226217E-9</v>
      </c>
      <c r="AL20" s="4"/>
      <c r="AM20" s="4"/>
      <c r="AN20" s="4"/>
      <c r="AO20" s="4"/>
    </row>
    <row r="21" spans="1:41" x14ac:dyDescent="0.25">
      <c r="B21" s="11">
        <f>B20+15</f>
        <v>-135</v>
      </c>
      <c r="C21" s="17">
        <v>-3.6308999999999999E-9</v>
      </c>
      <c r="D21" s="17">
        <v>-5.6876999999999997E-9</v>
      </c>
      <c r="E21" s="64" t="s">
        <v>128</v>
      </c>
      <c r="F21" s="11">
        <v>-1.0088999999999999E-9</v>
      </c>
      <c r="G21" s="17">
        <v>-1.3041000000000001E-9</v>
      </c>
      <c r="H21" s="17">
        <v>-1.6422E-9</v>
      </c>
      <c r="I21" s="11">
        <v>-1.8252000000000001E-9</v>
      </c>
      <c r="J21" s="11">
        <v>-1.8448000000000001E-9</v>
      </c>
      <c r="K21" s="11">
        <v>-4.9126000000000002E-10</v>
      </c>
      <c r="L21" s="11">
        <v>-3.0905E-9</v>
      </c>
      <c r="M21" s="74">
        <v>-6.2745000000000004E-10</v>
      </c>
      <c r="N21" s="46">
        <v>-2.0150000000000002E-9</v>
      </c>
      <c r="O21" s="75">
        <v>-4.5267000000000001E-9</v>
      </c>
      <c r="P21" s="11">
        <v>-3.4824000000000003E-9</v>
      </c>
      <c r="Q21" s="46">
        <v>-4.3190000000000005E-9</v>
      </c>
      <c r="R21"/>
      <c r="S21"/>
      <c r="T21"/>
      <c r="U21"/>
      <c r="V21"/>
      <c r="W21"/>
      <c r="X21"/>
      <c r="Y21"/>
      <c r="Z21"/>
      <c r="AA21"/>
      <c r="AB21"/>
      <c r="AC21" s="4"/>
      <c r="AF21" s="11">
        <f t="shared" si="5"/>
        <v>-2.535436428571429E-9</v>
      </c>
      <c r="AG21" s="11">
        <f t="shared" si="6"/>
        <v>14</v>
      </c>
      <c r="AH21" s="11">
        <f t="shared" si="7"/>
        <v>4.2712676312494194E-10</v>
      </c>
      <c r="AI21" s="11">
        <f t="shared" si="8"/>
        <v>8.3715307255805685E-10</v>
      </c>
      <c r="AL21" s="4"/>
    </row>
    <row r="22" spans="1:41" x14ac:dyDescent="0.25">
      <c r="B22" s="11">
        <f t="shared" ref="B22:B34" si="9">B21+15</f>
        <v>-120</v>
      </c>
      <c r="C22" s="17">
        <v>-2.8429999999999998E-9</v>
      </c>
      <c r="D22" s="17">
        <v>-4.5234000000000003E-9</v>
      </c>
      <c r="E22" s="64" t="s">
        <v>128</v>
      </c>
      <c r="F22" s="11">
        <v>-7.6864999999999993E-10</v>
      </c>
      <c r="G22" s="17">
        <v>-9.9575E-10</v>
      </c>
      <c r="H22" s="17">
        <v>-1.2829E-9</v>
      </c>
      <c r="I22" s="11">
        <v>-1.494E-9</v>
      </c>
      <c r="J22" s="11">
        <v>-1.492E-9</v>
      </c>
      <c r="K22" s="11">
        <v>-3.8662999999999999E-10</v>
      </c>
      <c r="L22" s="11">
        <v>-2.5177000000000001E-9</v>
      </c>
      <c r="M22" s="74">
        <v>-4.6785999999999997E-10</v>
      </c>
      <c r="N22" s="46">
        <v>-1.7079000000000001E-9</v>
      </c>
      <c r="O22" s="75">
        <v>-3.4024000000000002E-9</v>
      </c>
      <c r="P22" s="11">
        <v>-2.9265000000000002E-9</v>
      </c>
      <c r="Q22" s="46">
        <v>-3.5440000000000002E-9</v>
      </c>
      <c r="R22"/>
      <c r="S22"/>
      <c r="T22"/>
      <c r="U22"/>
      <c r="V22"/>
      <c r="W22"/>
      <c r="X22"/>
      <c r="Y22"/>
      <c r="Z22"/>
      <c r="AA22"/>
      <c r="AB22"/>
      <c r="AC22" s="4"/>
      <c r="AF22" s="11">
        <f t="shared" si="5"/>
        <v>-2.0251921428571432E-9</v>
      </c>
      <c r="AG22" s="11">
        <f t="shared" si="6"/>
        <v>14</v>
      </c>
      <c r="AH22" s="11">
        <f t="shared" si="7"/>
        <v>3.4077481434431895E-10</v>
      </c>
      <c r="AI22" s="11">
        <f t="shared" si="8"/>
        <v>6.6790636295318837E-10</v>
      </c>
    </row>
    <row r="23" spans="1:41" x14ac:dyDescent="0.25">
      <c r="B23" s="11">
        <f t="shared" si="9"/>
        <v>-105</v>
      </c>
      <c r="C23" s="17">
        <v>-2.2486999999999999E-9</v>
      </c>
      <c r="D23" s="17">
        <v>-3.5620999999999999E-9</v>
      </c>
      <c r="E23" s="64" t="s">
        <v>128</v>
      </c>
      <c r="F23" s="11">
        <v>-5.8623000000000005E-10</v>
      </c>
      <c r="G23" s="17">
        <v>-7.6616999999999995E-10</v>
      </c>
      <c r="H23" s="17">
        <v>-9.9874000000000001E-10</v>
      </c>
      <c r="I23" s="11">
        <v>-1.1518000000000001E-9</v>
      </c>
      <c r="J23" s="11">
        <v>-1.2209E-9</v>
      </c>
      <c r="K23" s="11">
        <v>-3.0362999999999996E-10</v>
      </c>
      <c r="L23" s="11">
        <v>-2.0095000000000001E-9</v>
      </c>
      <c r="M23" s="74">
        <v>-4.1962999999999998E-10</v>
      </c>
      <c r="N23" s="46">
        <v>-1.4607000000000001E-9</v>
      </c>
      <c r="O23" s="75">
        <v>-2.6532000000000003E-9</v>
      </c>
      <c r="P23" s="11">
        <v>-2.4031000000000001E-9</v>
      </c>
      <c r="Q23" s="46">
        <v>-2.8490000000000004E-9</v>
      </c>
      <c r="R23"/>
      <c r="S23"/>
      <c r="T23"/>
      <c r="U23"/>
      <c r="V23"/>
      <c r="W23"/>
      <c r="X23"/>
      <c r="Y23"/>
      <c r="Z23"/>
      <c r="AA23"/>
      <c r="AB23"/>
      <c r="AC23" s="4"/>
      <c r="AF23" s="11">
        <f t="shared" si="5"/>
        <v>-1.6166714285714288E-9</v>
      </c>
      <c r="AG23" s="11">
        <f t="shared" si="6"/>
        <v>14</v>
      </c>
      <c r="AH23" s="11">
        <f t="shared" si="7"/>
        <v>2.7003272910881175E-10</v>
      </c>
      <c r="AI23" s="11">
        <f t="shared" si="8"/>
        <v>5.2925442370033162E-10</v>
      </c>
    </row>
    <row r="24" spans="1:41" x14ac:dyDescent="0.25">
      <c r="B24" s="11">
        <f t="shared" si="9"/>
        <v>-90</v>
      </c>
      <c r="C24" s="17">
        <v>-1.7457000000000001E-9</v>
      </c>
      <c r="D24" s="17">
        <v>-2.7448999999999999E-9</v>
      </c>
      <c r="E24" s="64" t="s">
        <v>128</v>
      </c>
      <c r="F24" s="11">
        <v>-4.4035000000000004E-10</v>
      </c>
      <c r="G24" s="17">
        <v>-5.7477999999999995E-10</v>
      </c>
      <c r="H24" s="17">
        <v>-7.4851000000000003E-10</v>
      </c>
      <c r="I24" s="11">
        <v>-9.5338999999999995E-10</v>
      </c>
      <c r="J24" s="11">
        <v>-9.733199999999999E-10</v>
      </c>
      <c r="K24" s="11">
        <v>-2.3611000000000003E-10</v>
      </c>
      <c r="L24" s="11">
        <v>-1.5610000000000001E-9</v>
      </c>
      <c r="M24" s="74">
        <v>-3.1720999999999998E-10</v>
      </c>
      <c r="N24" s="46">
        <v>-1.1438999999999999E-9</v>
      </c>
      <c r="O24" s="75">
        <v>-2.0373000000000004E-9</v>
      </c>
      <c r="P24" s="11">
        <v>-1.9642999999999999E-9</v>
      </c>
      <c r="Q24" s="46">
        <v>-2.2436E-9</v>
      </c>
      <c r="R24"/>
      <c r="S24"/>
      <c r="T24"/>
      <c r="U24"/>
      <c r="V24"/>
      <c r="W24"/>
      <c r="X24"/>
      <c r="Y24"/>
      <c r="Z24"/>
      <c r="AA24"/>
      <c r="AB24"/>
      <c r="AC24" s="4"/>
      <c r="AF24" s="11">
        <f t="shared" si="5"/>
        <v>-1.2631692857142857E-9</v>
      </c>
      <c r="AG24" s="11">
        <f t="shared" si="6"/>
        <v>14</v>
      </c>
      <c r="AH24" s="11">
        <f t="shared" si="7"/>
        <v>2.1133859414771925E-10</v>
      </c>
      <c r="AI24" s="11">
        <f t="shared" si="8"/>
        <v>4.1421603307285706E-10</v>
      </c>
    </row>
    <row r="25" spans="1:41" x14ac:dyDescent="0.25">
      <c r="B25" s="11">
        <f t="shared" si="9"/>
        <v>-75</v>
      </c>
      <c r="C25" s="17">
        <v>-1.3049999999999999E-9</v>
      </c>
      <c r="D25" s="17">
        <v>-2.0771000000000002E-9</v>
      </c>
      <c r="E25" s="64" t="s">
        <v>128</v>
      </c>
      <c r="F25" s="11">
        <v>-3.2324000000000001E-10</v>
      </c>
      <c r="G25" s="17">
        <v>-4.3303E-10</v>
      </c>
      <c r="H25" s="17">
        <v>-5.4557999999999999E-10</v>
      </c>
      <c r="I25" s="11">
        <v>-7.8828999999999997E-10</v>
      </c>
      <c r="J25" s="11">
        <v>-7.4818999999999998E-10</v>
      </c>
      <c r="K25" s="11">
        <v>-1.7950999999999998E-10</v>
      </c>
      <c r="L25" s="11">
        <v>-1.1728000000000001E-9</v>
      </c>
      <c r="M25" s="74">
        <v>-2.1390000000000001E-10</v>
      </c>
      <c r="N25" s="46">
        <v>-8.9292999999999993E-10</v>
      </c>
      <c r="O25" s="75">
        <v>-1.5083000000000001E-9</v>
      </c>
      <c r="P25" s="11">
        <v>-1.5620000000000002E-9</v>
      </c>
      <c r="Q25" s="46">
        <v>-1.7262000000000001E-9</v>
      </c>
      <c r="R25"/>
      <c r="S25"/>
      <c r="T25"/>
      <c r="U25"/>
      <c r="V25"/>
      <c r="W25"/>
      <c r="X25"/>
      <c r="Y25"/>
      <c r="Z25"/>
      <c r="AA25"/>
      <c r="AB25"/>
      <c r="AC25" s="4"/>
      <c r="AF25" s="11">
        <f t="shared" si="5"/>
        <v>-9.625764285714285E-10</v>
      </c>
      <c r="AG25" s="11">
        <f t="shared" si="6"/>
        <v>14</v>
      </c>
      <c r="AH25" s="11">
        <f t="shared" si="7"/>
        <v>1.6175222365985871E-10</v>
      </c>
      <c r="AI25" s="11">
        <f t="shared" si="8"/>
        <v>3.170285327925906E-10</v>
      </c>
    </row>
    <row r="26" spans="1:41" x14ac:dyDescent="0.25">
      <c r="B26" s="11">
        <f t="shared" si="9"/>
        <v>-60</v>
      </c>
      <c r="C26" s="17">
        <v>-9.4704000000000007E-10</v>
      </c>
      <c r="D26" s="17">
        <v>-1.5105999999999999E-9</v>
      </c>
      <c r="E26" s="64" t="s">
        <v>128</v>
      </c>
      <c r="F26" s="11">
        <v>-2.3392E-10</v>
      </c>
      <c r="G26" s="17">
        <v>-3.1643000000000001E-10</v>
      </c>
      <c r="H26" s="17">
        <v>-3.8551E-10</v>
      </c>
      <c r="I26" s="11">
        <v>-6.0176E-10</v>
      </c>
      <c r="J26" s="11">
        <v>-5.5170999999999995E-10</v>
      </c>
      <c r="K26" s="11">
        <v>-1.3494999999999998E-10</v>
      </c>
      <c r="L26" s="11">
        <v>-8.7389999999999995E-10</v>
      </c>
      <c r="M26" s="74">
        <v>-1.5904E-10</v>
      </c>
      <c r="N26" s="46">
        <v>-6.4872000000000001E-10</v>
      </c>
      <c r="O26" s="75">
        <v>-1.1064E-9</v>
      </c>
      <c r="P26" s="11">
        <v>-1.1891000000000002E-9</v>
      </c>
      <c r="Q26" s="46">
        <v>-1.2698000000000001E-9</v>
      </c>
      <c r="R26"/>
      <c r="S26"/>
      <c r="T26"/>
      <c r="U26"/>
      <c r="V26"/>
      <c r="W26"/>
      <c r="X26"/>
      <c r="Y26"/>
      <c r="Z26"/>
      <c r="AA26"/>
      <c r="AB26"/>
      <c r="AC26" s="4"/>
      <c r="AF26" s="11">
        <f t="shared" si="5"/>
        <v>-7.0920571428571425E-10</v>
      </c>
      <c r="AG26" s="11">
        <f t="shared" si="6"/>
        <v>14</v>
      </c>
      <c r="AH26" s="11">
        <f t="shared" si="7"/>
        <v>1.1919275331848859E-10</v>
      </c>
      <c r="AI26" s="11">
        <f t="shared" si="8"/>
        <v>2.3361350372240459E-10</v>
      </c>
    </row>
    <row r="27" spans="1:41" x14ac:dyDescent="0.25">
      <c r="B27" s="11">
        <f t="shared" si="9"/>
        <v>-45</v>
      </c>
      <c r="C27" s="17">
        <v>-6.5152000000000004E-10</v>
      </c>
      <c r="D27" s="17">
        <v>-1.0605E-9</v>
      </c>
      <c r="E27" s="64" t="s">
        <v>128</v>
      </c>
      <c r="F27" s="11">
        <v>-1.5808000000000001E-10</v>
      </c>
      <c r="G27" s="17">
        <v>-2.1961999999999999E-10</v>
      </c>
      <c r="H27" s="17">
        <v>-2.6638000000000001E-10</v>
      </c>
      <c r="I27" s="11">
        <v>-4.4648999999999998E-10</v>
      </c>
      <c r="J27" s="11">
        <v>-3.826E-10</v>
      </c>
      <c r="K27" s="11">
        <v>-9.9308E-11</v>
      </c>
      <c r="L27" s="11">
        <v>-6.3208000000000005E-10</v>
      </c>
      <c r="M27" s="74">
        <v>-1.2446E-10</v>
      </c>
      <c r="N27" s="46">
        <v>-4.5463999999999999E-10</v>
      </c>
      <c r="O27" s="75">
        <v>-7.5511999999999997E-10</v>
      </c>
      <c r="P27" s="11">
        <v>-9.2927999999999992E-10</v>
      </c>
      <c r="Q27" s="46">
        <v>-8.9786000000000004E-10</v>
      </c>
      <c r="R27"/>
      <c r="S27"/>
      <c r="T27"/>
      <c r="U27"/>
      <c r="V27"/>
      <c r="W27"/>
      <c r="X27"/>
      <c r="Y27"/>
      <c r="Z27"/>
      <c r="AA27"/>
      <c r="AB27"/>
      <c r="AC27" s="4"/>
      <c r="AF27" s="11">
        <f t="shared" si="5"/>
        <v>-5.0556700000000002E-10</v>
      </c>
      <c r="AG27" s="11">
        <f t="shared" si="6"/>
        <v>14</v>
      </c>
      <c r="AH27" s="11">
        <f t="shared" si="7"/>
        <v>8.5555021616064566E-11</v>
      </c>
      <c r="AI27" s="11">
        <f t="shared" si="8"/>
        <v>1.6768476106403232E-10</v>
      </c>
    </row>
    <row r="28" spans="1:41" x14ac:dyDescent="0.25">
      <c r="B28" s="11">
        <f t="shared" si="9"/>
        <v>-30</v>
      </c>
      <c r="C28" s="17">
        <v>-4.1189999999999999E-10</v>
      </c>
      <c r="D28" s="17">
        <v>-6.8181000000000005E-10</v>
      </c>
      <c r="E28" s="64" t="s">
        <v>128</v>
      </c>
      <c r="F28" s="11">
        <v>-1.0034E-10</v>
      </c>
      <c r="G28" s="17">
        <v>-1.3903999999999999E-10</v>
      </c>
      <c r="H28" s="17">
        <v>-1.6153000000000001E-10</v>
      </c>
      <c r="I28" s="11">
        <v>-2.8227999999999998E-10</v>
      </c>
      <c r="J28" s="11">
        <v>-2.3403000000000002E-10</v>
      </c>
      <c r="K28" s="11">
        <v>-6.9674999999999995E-11</v>
      </c>
      <c r="L28" s="11">
        <v>-4.3966999999999999E-10</v>
      </c>
      <c r="M28" s="74">
        <v>-8.7876000000000002E-11</v>
      </c>
      <c r="N28" s="46">
        <v>-2.8679E-10</v>
      </c>
      <c r="O28" s="75">
        <v>-4.8701999999999994E-10</v>
      </c>
      <c r="P28" s="11">
        <v>-5.7604999999999999E-10</v>
      </c>
      <c r="Q28" s="46">
        <v>-5.8116999999999997E-10</v>
      </c>
      <c r="R28"/>
      <c r="S28"/>
      <c r="T28"/>
      <c r="U28"/>
      <c r="V28"/>
      <c r="W28"/>
      <c r="X28"/>
      <c r="Y28"/>
      <c r="Z28"/>
      <c r="AA28"/>
      <c r="AB28"/>
      <c r="AC28" s="4"/>
      <c r="AF28" s="11">
        <f t="shared" si="5"/>
        <v>-3.2422721428571427E-10</v>
      </c>
      <c r="AG28" s="11">
        <f t="shared" si="6"/>
        <v>14</v>
      </c>
      <c r="AH28" s="11">
        <f t="shared" si="7"/>
        <v>5.4855472170977291E-11</v>
      </c>
      <c r="AI28" s="11">
        <f t="shared" si="8"/>
        <v>1.0751474981005467E-10</v>
      </c>
    </row>
    <row r="29" spans="1:41" x14ac:dyDescent="0.25">
      <c r="B29" s="11">
        <f t="shared" si="9"/>
        <v>-15</v>
      </c>
      <c r="C29" s="17">
        <v>-2.1183999999999999E-10</v>
      </c>
      <c r="D29" s="17">
        <v>-3.5122999999999999E-10</v>
      </c>
      <c r="E29" s="64" t="s">
        <v>128</v>
      </c>
      <c r="F29" s="11">
        <v>-4.4475E-11</v>
      </c>
      <c r="G29" s="17">
        <v>-6.4106999999999999E-11</v>
      </c>
      <c r="H29" s="17">
        <v>-7.5580999999999995E-11</v>
      </c>
      <c r="I29" s="11">
        <v>-1.3026E-10</v>
      </c>
      <c r="J29" s="11">
        <v>-1.0736E-10</v>
      </c>
      <c r="K29" s="11">
        <v>-4.7597999999999998E-11</v>
      </c>
      <c r="L29" s="11">
        <v>-2.8964999999999998E-10</v>
      </c>
      <c r="M29" s="74">
        <v>-4.9177999999999994E-11</v>
      </c>
      <c r="N29" s="46">
        <v>-1.4018999999999998E-10</v>
      </c>
      <c r="O29" s="75">
        <v>-2.7334999999999999E-10</v>
      </c>
      <c r="P29" s="11">
        <v>-2.9688000000000001E-10</v>
      </c>
      <c r="Q29" s="46">
        <v>-3.1506E-10</v>
      </c>
      <c r="R29"/>
      <c r="S29"/>
      <c r="T29"/>
      <c r="U29"/>
      <c r="V29"/>
      <c r="W29"/>
      <c r="X29"/>
      <c r="Y29"/>
      <c r="Z29"/>
      <c r="AA29"/>
      <c r="AB29"/>
      <c r="AC29" s="4"/>
      <c r="AF29" s="11">
        <f t="shared" si="5"/>
        <v>-1.7119707142857141E-10</v>
      </c>
      <c r="AG29" s="11">
        <f t="shared" si="6"/>
        <v>14</v>
      </c>
      <c r="AH29" s="11">
        <f t="shared" si="7"/>
        <v>3.0433660424426073E-11</v>
      </c>
      <c r="AI29" s="11">
        <f t="shared" si="8"/>
        <v>5.9648878349597062E-11</v>
      </c>
    </row>
    <row r="30" spans="1:41" x14ac:dyDescent="0.25">
      <c r="B30" s="11">
        <f t="shared" si="9"/>
        <v>0</v>
      </c>
      <c r="C30" s="17">
        <v>-3.0687E-11</v>
      </c>
      <c r="D30" s="17">
        <v>-5.0488000000000001E-11</v>
      </c>
      <c r="E30" s="64" t="s">
        <v>128</v>
      </c>
      <c r="F30" s="11">
        <v>-1.4023999999999999E-11</v>
      </c>
      <c r="G30" s="17">
        <v>1.2074E-11</v>
      </c>
      <c r="H30" s="17">
        <v>-6.6697000000000003E-13</v>
      </c>
      <c r="I30" s="11">
        <v>1.1731E-11</v>
      </c>
      <c r="J30" s="11">
        <v>1.0313E-14</v>
      </c>
      <c r="K30" s="11">
        <v>-2.9549999999999997E-11</v>
      </c>
      <c r="L30" s="11">
        <v>-1.6968999999999998E-10</v>
      </c>
      <c r="M30" s="74">
        <v>-2.1967E-11</v>
      </c>
      <c r="N30" s="46">
        <v>-4.3943000000000004E-12</v>
      </c>
      <c r="O30" s="75">
        <v>-8.7481999999999996E-11</v>
      </c>
      <c r="P30" s="11">
        <v>-5.6987999999999997E-11</v>
      </c>
      <c r="Q30" s="46">
        <v>-8.3451999999999998E-11</v>
      </c>
      <c r="R30"/>
      <c r="S30"/>
      <c r="T30"/>
      <c r="U30"/>
      <c r="V30"/>
      <c r="W30"/>
      <c r="X30"/>
      <c r="Y30"/>
      <c r="Z30"/>
      <c r="AA30"/>
      <c r="AB30"/>
      <c r="AC30" s="4"/>
      <c r="AF30" s="11">
        <f t="shared" si="5"/>
        <v>-3.754099692857143E-11</v>
      </c>
      <c r="AG30" s="11">
        <f t="shared" si="6"/>
        <v>14</v>
      </c>
      <c r="AH30" s="11">
        <f t="shared" si="7"/>
        <v>1.3316807835608372E-11</v>
      </c>
      <c r="AI30" s="11">
        <f t="shared" si="8"/>
        <v>2.6100463746833191E-11</v>
      </c>
    </row>
    <row r="31" spans="1:41" x14ac:dyDescent="0.25">
      <c r="B31" s="11">
        <f t="shared" si="9"/>
        <v>15</v>
      </c>
      <c r="C31" s="17">
        <v>1.4057000000000001E-10</v>
      </c>
      <c r="D31" s="17">
        <v>2.3580999999999998E-10</v>
      </c>
      <c r="E31" s="64" t="s">
        <v>128</v>
      </c>
      <c r="F31" s="11">
        <v>1.3669000000000001E-11</v>
      </c>
      <c r="G31" s="17">
        <v>8.2588000000000005E-11</v>
      </c>
      <c r="H31" s="17">
        <v>7.0842000000000002E-11</v>
      </c>
      <c r="I31" s="11">
        <v>1.5211000000000001E-10</v>
      </c>
      <c r="J31" s="11">
        <v>1.2392E-10</v>
      </c>
      <c r="K31" s="11">
        <v>-1.4271E-11</v>
      </c>
      <c r="L31" s="11">
        <v>-7.125E-11</v>
      </c>
      <c r="M31" s="74">
        <v>-7.0476999999999994E-10</v>
      </c>
      <c r="N31" s="46">
        <v>1.2963E-10</v>
      </c>
      <c r="O31" s="75">
        <v>7.2935000000000005E-11</v>
      </c>
      <c r="P31" s="11">
        <v>1.5327E-10</v>
      </c>
      <c r="Q31" s="46">
        <v>1.2764999999999999E-10</v>
      </c>
      <c r="R31"/>
      <c r="S31"/>
      <c r="T31"/>
      <c r="U31"/>
      <c r="V31"/>
      <c r="W31"/>
      <c r="X31"/>
      <c r="Y31"/>
      <c r="Z31"/>
      <c r="AA31"/>
      <c r="AB31"/>
      <c r="AC31" s="4"/>
      <c r="AF31" s="11">
        <f t="shared" si="5"/>
        <v>3.6621642857142862E-11</v>
      </c>
      <c r="AG31" s="11">
        <f t="shared" si="6"/>
        <v>14</v>
      </c>
      <c r="AH31" s="11">
        <f t="shared" si="7"/>
        <v>6.071916641559297E-11</v>
      </c>
      <c r="AI31" s="11">
        <f t="shared" si="8"/>
        <v>1.1900737934585621E-10</v>
      </c>
    </row>
    <row r="32" spans="1:41" x14ac:dyDescent="0.25">
      <c r="B32" s="11">
        <f t="shared" si="9"/>
        <v>30</v>
      </c>
      <c r="C32" s="17">
        <v>3.1508000000000001E-10</v>
      </c>
      <c r="D32" s="17">
        <v>5.2033999999999998E-10</v>
      </c>
      <c r="E32" s="64" t="s">
        <v>128</v>
      </c>
      <c r="F32" s="11">
        <v>4.0924000000000001E-11</v>
      </c>
      <c r="G32" s="17">
        <v>1.5753E-10</v>
      </c>
      <c r="H32" s="17">
        <v>1.4750000000000001E-10</v>
      </c>
      <c r="I32" s="11">
        <v>2.5944999999999997E-10</v>
      </c>
      <c r="J32" s="11">
        <v>2.4028000000000002E-10</v>
      </c>
      <c r="K32" s="11">
        <v>-2.4942E-12</v>
      </c>
      <c r="L32" s="11">
        <v>1.0808999999999999E-11</v>
      </c>
      <c r="M32" s="74">
        <v>2.2201E-11</v>
      </c>
      <c r="N32" s="46">
        <v>2.6016000000000001E-10</v>
      </c>
      <c r="O32" s="75">
        <v>2.2255E-10</v>
      </c>
      <c r="P32" s="11">
        <v>3.4856999999999997E-10</v>
      </c>
      <c r="Q32" s="46">
        <v>3.3160000000000002E-10</v>
      </c>
      <c r="R32"/>
      <c r="S32"/>
      <c r="T32"/>
      <c r="U32"/>
      <c r="V32"/>
      <c r="W32"/>
      <c r="X32"/>
      <c r="Y32"/>
      <c r="Z32"/>
      <c r="AA32"/>
      <c r="AB32"/>
      <c r="AC32" s="4"/>
      <c r="AF32" s="11">
        <f t="shared" si="5"/>
        <v>2.0532141428571426E-10</v>
      </c>
      <c r="AG32" s="11">
        <f t="shared" si="6"/>
        <v>14</v>
      </c>
      <c r="AH32" s="11">
        <f t="shared" si="7"/>
        <v>4.076302031533943E-11</v>
      </c>
      <c r="AI32" s="11">
        <f t="shared" si="8"/>
        <v>7.9894051719139826E-11</v>
      </c>
    </row>
    <row r="33" spans="1:35" x14ac:dyDescent="0.25">
      <c r="B33" s="11">
        <f t="shared" si="9"/>
        <v>45</v>
      </c>
      <c r="C33" s="17">
        <v>4.9054000000000005E-10</v>
      </c>
      <c r="D33" s="17">
        <v>8.2273999999999999E-10</v>
      </c>
      <c r="E33" s="64" t="s">
        <v>128</v>
      </c>
      <c r="F33" s="11">
        <v>7.0568999999999999E-11</v>
      </c>
      <c r="G33" s="17">
        <v>2.3771999999999998E-10</v>
      </c>
      <c r="H33" s="17">
        <v>2.3197E-10</v>
      </c>
      <c r="I33" s="11">
        <v>3.6243000000000001E-10</v>
      </c>
      <c r="J33" s="11">
        <v>3.6894000000000002E-10</v>
      </c>
      <c r="K33" s="11">
        <v>6.8594999999999992E-12</v>
      </c>
      <c r="L33" s="11">
        <v>8.6096999999999992E-11</v>
      </c>
      <c r="M33" s="74">
        <v>4.4301E-11</v>
      </c>
      <c r="N33" s="46">
        <v>4.1208999999999997E-10</v>
      </c>
      <c r="O33" s="75">
        <v>3.7216000000000004E-10</v>
      </c>
      <c r="P33" s="11">
        <v>5.5438999999999998E-10</v>
      </c>
      <c r="Q33" s="46">
        <v>5.3952000000000001E-10</v>
      </c>
      <c r="R33"/>
      <c r="S33"/>
      <c r="T33"/>
      <c r="U33"/>
      <c r="V33"/>
      <c r="W33"/>
      <c r="X33"/>
      <c r="Y33"/>
      <c r="Z33"/>
      <c r="AA33"/>
      <c r="AB33"/>
      <c r="AC33" s="4"/>
      <c r="AF33" s="11">
        <f t="shared" si="5"/>
        <v>3.2859474999999996E-10</v>
      </c>
      <c r="AG33" s="11">
        <f t="shared" si="6"/>
        <v>14</v>
      </c>
      <c r="AH33" s="11">
        <f t="shared" si="7"/>
        <v>6.2231145497408631E-11</v>
      </c>
      <c r="AI33" s="11">
        <f t="shared" si="8"/>
        <v>1.2197080389159283E-10</v>
      </c>
    </row>
    <row r="34" spans="1:35" ht="15.75" thickBot="1" x14ac:dyDescent="0.3">
      <c r="B34" s="12">
        <f t="shared" si="9"/>
        <v>60</v>
      </c>
      <c r="C34" s="22">
        <v>6.8653000000000001E-10</v>
      </c>
      <c r="D34" s="22">
        <v>1.1497000000000001E-9</v>
      </c>
      <c r="E34" s="65" t="s">
        <v>128</v>
      </c>
      <c r="F34" s="12">
        <v>1.0329999999999999E-10</v>
      </c>
      <c r="G34" s="22">
        <v>3.2118000000000002E-10</v>
      </c>
      <c r="H34" s="22">
        <v>3.3640999999999998E-10</v>
      </c>
      <c r="I34" s="12">
        <v>4.4989999999999997E-10</v>
      </c>
      <c r="J34" s="12">
        <v>5.1339000000000002E-10</v>
      </c>
      <c r="K34" s="12">
        <v>2.5855000000000001E-11</v>
      </c>
      <c r="L34" s="12">
        <v>1.5628999999999998E-10</v>
      </c>
      <c r="M34" s="76">
        <v>7.2510999999999999E-11</v>
      </c>
      <c r="N34" s="47">
        <v>5.7789999999999994E-10</v>
      </c>
      <c r="O34" s="77">
        <v>5.3199000000000004E-10</v>
      </c>
      <c r="P34" s="12">
        <v>7.7735999999999999E-10</v>
      </c>
      <c r="Q34" s="47">
        <v>7.6643999999999999E-10</v>
      </c>
      <c r="R34"/>
      <c r="S34"/>
      <c r="T34"/>
      <c r="U34"/>
      <c r="V34"/>
      <c r="W34"/>
      <c r="X34"/>
      <c r="Y34"/>
      <c r="Z34"/>
      <c r="AA34"/>
      <c r="AB34"/>
      <c r="AC34" s="4"/>
      <c r="AF34" s="12">
        <f t="shared" si="5"/>
        <v>4.6205399999999995E-10</v>
      </c>
      <c r="AG34" s="12">
        <f t="shared" si="6"/>
        <v>14</v>
      </c>
      <c r="AH34" s="12">
        <f t="shared" si="7"/>
        <v>8.5685693287659249E-11</v>
      </c>
      <c r="AI34" s="12">
        <f t="shared" si="8"/>
        <v>1.6794087283415755E-10</v>
      </c>
    </row>
    <row r="35" spans="1:35" ht="18.75" thickBot="1" x14ac:dyDescent="0.4">
      <c r="B35" s="15" t="s">
        <v>124</v>
      </c>
      <c r="C35" s="15" t="s">
        <v>132</v>
      </c>
      <c r="D35" s="57" t="s">
        <v>132</v>
      </c>
      <c r="E35" s="57" t="s">
        <v>132</v>
      </c>
      <c r="F35" s="57" t="s">
        <v>132</v>
      </c>
      <c r="G35" s="57" t="s">
        <v>132</v>
      </c>
      <c r="H35" s="57" t="s">
        <v>132</v>
      </c>
      <c r="I35" s="57" t="s">
        <v>132</v>
      </c>
      <c r="J35" s="57" t="s">
        <v>132</v>
      </c>
      <c r="K35" s="57" t="s">
        <v>132</v>
      </c>
      <c r="L35" s="57" t="s">
        <v>132</v>
      </c>
      <c r="M35" s="57" t="s">
        <v>132</v>
      </c>
      <c r="N35" s="57" t="s">
        <v>132</v>
      </c>
      <c r="O35" s="57" t="s">
        <v>132</v>
      </c>
      <c r="P35" s="20" t="s">
        <v>132</v>
      </c>
      <c r="Q35" s="21" t="s">
        <v>132</v>
      </c>
      <c r="AF35" s="19" t="s">
        <v>132</v>
      </c>
      <c r="AG35" s="19"/>
      <c r="AH35" s="21" t="s">
        <v>132</v>
      </c>
      <c r="AI35" s="21" t="s">
        <v>132</v>
      </c>
    </row>
    <row r="36" spans="1:35" s="9" customFormat="1" ht="15.75" thickBot="1" x14ac:dyDescent="0.3">
      <c r="H36" s="81"/>
    </row>
    <row r="37" spans="1:35" ht="15.75" thickBot="1" x14ac:dyDescent="0.3">
      <c r="A37" s="23" t="s">
        <v>0</v>
      </c>
      <c r="AF37" s="23"/>
      <c r="AG37" s="43" t="s">
        <v>1</v>
      </c>
      <c r="AH37" s="43" t="s">
        <v>2</v>
      </c>
      <c r="AI37" s="44" t="s">
        <v>3</v>
      </c>
    </row>
    <row r="38" spans="1:35" x14ac:dyDescent="0.25">
      <c r="A38" s="13" t="s">
        <v>71</v>
      </c>
      <c r="B38" s="10">
        <v>-150</v>
      </c>
      <c r="C38" s="125">
        <f>C3/$C$2*1000000000000</f>
        <v>-38</v>
      </c>
      <c r="D38" s="125">
        <f>D3/$D$2*1000000000000</f>
        <v>-29.324758842443725</v>
      </c>
      <c r="E38" s="125">
        <f>E3/$E$2*1000000000000</f>
        <v>-13.71761658031088</v>
      </c>
      <c r="F38" s="125">
        <f>F3/$F$2*1000000000000</f>
        <v>-17.563333333333333</v>
      </c>
      <c r="G38" s="135">
        <f>G3/$G$2*1000000000000</f>
        <v>-17.769506726457397</v>
      </c>
      <c r="H38" s="125">
        <f>H3/$H$2*1000000000000</f>
        <v>-37.214399999999998</v>
      </c>
      <c r="I38" s="125">
        <f>I3/$I$2*1000000000000</f>
        <v>-46.784500000000008</v>
      </c>
      <c r="J38" s="125">
        <f>J3/$J$2*1000000000000</f>
        <v>-26.306810035842297</v>
      </c>
      <c r="K38" s="125">
        <f>K3/$K$2*1000000000000</f>
        <v>-10.140384615384615</v>
      </c>
      <c r="L38" s="125">
        <f>L3/$L$2*1000000000000</f>
        <v>-31.142857142857146</v>
      </c>
      <c r="M38" s="125">
        <f>M3/$M$2*1000000000000</f>
        <v>-22.340109890109893</v>
      </c>
      <c r="N38" s="147">
        <f>N3/$N$2*1000000000000</f>
        <v>-21.887460815047021</v>
      </c>
      <c r="O38" s="125">
        <f>O3/$O$2*1000000000000</f>
        <v>-21.711891891891895</v>
      </c>
      <c r="P38" s="125">
        <f>P3/$P$2*1000000000000</f>
        <v>-47.871910112359558</v>
      </c>
      <c r="Q38" s="125">
        <f>Q3/$Q$2*1000000000000</f>
        <v>-30.320441988950279</v>
      </c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F38" s="125">
        <f t="shared" ref="AF38:AF52" si="10">AVERAGE(C38:AD38)</f>
        <v>-27.473065464999198</v>
      </c>
      <c r="AG38" s="10">
        <f t="shared" ref="AG38:AG52" si="11">COUNT(C38:AD38)</f>
        <v>15</v>
      </c>
      <c r="AH38" s="125">
        <f t="shared" ref="AH38:AH52" si="12">(STDEV(C38:AD38))/SQRT(AG38)</f>
        <v>2.9226957027132512</v>
      </c>
      <c r="AI38" s="125">
        <f t="shared" ref="AI38:AI52" si="13">CONFIDENCE(0.05,(STDEV(C38:AD38)),AG38)</f>
        <v>5.7283783150879559</v>
      </c>
    </row>
    <row r="39" spans="1:35" x14ac:dyDescent="0.25">
      <c r="A39" s="14" t="s">
        <v>72</v>
      </c>
      <c r="B39" s="11">
        <v>-135</v>
      </c>
      <c r="C39" s="126">
        <f t="shared" ref="C39:C69" si="14">C4/$C$2*1000000000000</f>
        <v>-28.63849765258216</v>
      </c>
      <c r="D39" s="126">
        <f t="shared" ref="D39:D69" si="15">D4/$D$2*1000000000000</f>
        <v>-22.610932475884244</v>
      </c>
      <c r="E39" s="126">
        <f t="shared" ref="E39:E52" si="16">E4/$E$2*1000000000000</f>
        <v>-10.52823834196891</v>
      </c>
      <c r="F39" s="126">
        <f t="shared" ref="F39:F69" si="17">F4/$F$2*1000000000000</f>
        <v>-13.614000000000001</v>
      </c>
      <c r="G39" s="136">
        <f t="shared" ref="G39:G69" si="18">G4/$G$2*1000000000000</f>
        <v>-13.525112107623318</v>
      </c>
      <c r="H39" s="126">
        <f t="shared" ref="H39:H69" si="19">H4/$H$2*1000000000000</f>
        <v>-30.0608</v>
      </c>
      <c r="I39" s="126">
        <f t="shared" ref="I39:I69" si="20">I4/$I$2*1000000000000</f>
        <v>-37.271999999999998</v>
      </c>
      <c r="J39" s="126">
        <f t="shared" ref="J39:J69" si="21">J4/$J$2*1000000000000</f>
        <v>-21.427240143369175</v>
      </c>
      <c r="K39" s="126">
        <f t="shared" ref="K39:K69" si="22">K4/$K$2*1000000000000</f>
        <v>-7.9429487179487177</v>
      </c>
      <c r="L39" s="126">
        <f t="shared" ref="L39:L69" si="23">L4/$L$2*1000000000000</f>
        <v>-24.523809523809518</v>
      </c>
      <c r="M39" s="126">
        <f t="shared" ref="M39:M69" si="24">M4/$M$2*1000000000000</f>
        <v>-17.012087912087914</v>
      </c>
      <c r="N39" s="148">
        <f t="shared" ref="N39:N69" si="25">N4/$N$2*1000000000000</f>
        <v>-18.627272727272729</v>
      </c>
      <c r="O39" s="126">
        <f t="shared" ref="O39:O69" si="26">O4/$O$2*1000000000000</f>
        <v>-17.970540540540537</v>
      </c>
      <c r="P39" s="126">
        <f t="shared" ref="P39:P69" si="27">P4/$P$2*1000000000000</f>
        <v>-37.586516853932594</v>
      </c>
      <c r="Q39" s="126">
        <f t="shared" ref="Q39:Q69" si="28">Q4/$Q$2*1000000000000</f>
        <v>-23.713535911602204</v>
      </c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F39" s="126">
        <f t="shared" si="10"/>
        <v>-21.670235527241466</v>
      </c>
      <c r="AG39" s="11">
        <f t="shared" si="11"/>
        <v>15</v>
      </c>
      <c r="AH39" s="126">
        <f t="shared" si="12"/>
        <v>2.3067575772961257</v>
      </c>
      <c r="AI39" s="126">
        <f t="shared" si="13"/>
        <v>4.5211617725652751</v>
      </c>
    </row>
    <row r="40" spans="1:35" ht="15.75" thickBot="1" x14ac:dyDescent="0.3">
      <c r="A40" s="15" t="s">
        <v>73</v>
      </c>
      <c r="B40" s="11">
        <v>-120</v>
      </c>
      <c r="C40" s="126">
        <f t="shared" si="14"/>
        <v>-21.9</v>
      </c>
      <c r="D40" s="126">
        <f t="shared" si="15"/>
        <v>-17.406752411575564</v>
      </c>
      <c r="E40" s="126">
        <f t="shared" si="16"/>
        <v>-8.0849740932642469</v>
      </c>
      <c r="F40" s="126">
        <f t="shared" si="17"/>
        <v>-10.590666666666667</v>
      </c>
      <c r="G40" s="136">
        <f t="shared" si="18"/>
        <v>-10.965470852017935</v>
      </c>
      <c r="H40" s="126">
        <f t="shared" si="19"/>
        <v>-23.646800000000002</v>
      </c>
      <c r="I40" s="126">
        <f t="shared" si="20"/>
        <v>-31.53</v>
      </c>
      <c r="J40" s="126">
        <f t="shared" si="21"/>
        <v>-17.288530465949822</v>
      </c>
      <c r="K40" s="126">
        <f t="shared" si="22"/>
        <v>-6.6519230769230768</v>
      </c>
      <c r="L40" s="126">
        <f t="shared" si="23"/>
        <v>-19.970833333333328</v>
      </c>
      <c r="M40" s="126">
        <f t="shared" si="24"/>
        <v>-13.680769230769229</v>
      </c>
      <c r="N40" s="148">
        <f t="shared" si="25"/>
        <v>-16.528213166144202</v>
      </c>
      <c r="O40" s="126">
        <f t="shared" si="26"/>
        <v>-13.594054054054055</v>
      </c>
      <c r="P40" s="126">
        <f t="shared" si="27"/>
        <v>-29.170786516853934</v>
      </c>
      <c r="Q40" s="126">
        <f t="shared" si="28"/>
        <v>-18.819337016574583</v>
      </c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F40" s="126">
        <f t="shared" si="10"/>
        <v>-17.321940725608442</v>
      </c>
      <c r="AG40" s="11">
        <f t="shared" si="11"/>
        <v>15</v>
      </c>
      <c r="AH40" s="126">
        <f t="shared" si="12"/>
        <v>1.8582692468392719</v>
      </c>
      <c r="AI40" s="126">
        <f t="shared" si="13"/>
        <v>3.6421407973833437</v>
      </c>
    </row>
    <row r="41" spans="1:35" x14ac:dyDescent="0.25">
      <c r="B41" s="11">
        <v>-105</v>
      </c>
      <c r="C41" s="126">
        <f t="shared" si="14"/>
        <v>-16.169953051643191</v>
      </c>
      <c r="D41" s="126">
        <f t="shared" si="15"/>
        <v>-13.407234726688102</v>
      </c>
      <c r="E41" s="126">
        <f t="shared" si="16"/>
        <v>-6.0803108808290149</v>
      </c>
      <c r="F41" s="126">
        <f t="shared" si="17"/>
        <v>-8.1253333333333337</v>
      </c>
      <c r="G41" s="136">
        <f t="shared" si="18"/>
        <v>-8.2336322869955154</v>
      </c>
      <c r="H41" s="126">
        <f t="shared" si="19"/>
        <v>-17.562000000000001</v>
      </c>
      <c r="I41" s="126">
        <f t="shared" si="20"/>
        <v>-26.279000000000003</v>
      </c>
      <c r="J41" s="126">
        <f t="shared" si="21"/>
        <v>-12.399283154121864</v>
      </c>
      <c r="K41" s="126">
        <f t="shared" si="22"/>
        <v>-5.1596794871794867</v>
      </c>
      <c r="L41" s="126">
        <f t="shared" si="23"/>
        <v>-15.733333333333333</v>
      </c>
      <c r="M41" s="126">
        <f t="shared" si="24"/>
        <v>-10.482417582417582</v>
      </c>
      <c r="N41" s="148">
        <f t="shared" si="25"/>
        <v>-13.999686520376175</v>
      </c>
      <c r="O41" s="126">
        <f t="shared" si="26"/>
        <v>-10.598378378378378</v>
      </c>
      <c r="P41" s="126">
        <f t="shared" si="27"/>
        <v>-22.903370786516856</v>
      </c>
      <c r="Q41" s="126">
        <f t="shared" si="28"/>
        <v>-14.506906077348065</v>
      </c>
      <c r="R41" s="52" t="s">
        <v>140</v>
      </c>
      <c r="S41" s="53"/>
      <c r="T41" s="53"/>
      <c r="U41" s="54"/>
      <c r="V41" s="54"/>
      <c r="W41" s="54"/>
      <c r="X41" s="55"/>
      <c r="AF41" s="126">
        <f t="shared" si="10"/>
        <v>-13.442701306610727</v>
      </c>
      <c r="AG41" s="11">
        <f t="shared" si="11"/>
        <v>15</v>
      </c>
      <c r="AH41" s="126">
        <f t="shared" si="12"/>
        <v>1.5142758630676205</v>
      </c>
      <c r="AI41" s="126">
        <f t="shared" si="13"/>
        <v>2.9679261542708422</v>
      </c>
    </row>
    <row r="42" spans="1:35" ht="15.75" thickBot="1" x14ac:dyDescent="0.3">
      <c r="B42" s="11">
        <v>-90</v>
      </c>
      <c r="C42" s="126">
        <f t="shared" si="14"/>
        <v>-12.172769953051644</v>
      </c>
      <c r="D42" s="126">
        <f t="shared" si="15"/>
        <v>-10.082636655948551</v>
      </c>
      <c r="E42" s="126">
        <f t="shared" si="16"/>
        <v>-4.5274611398963724</v>
      </c>
      <c r="F42" s="126">
        <f t="shared" si="17"/>
        <v>-6.4493333333333336</v>
      </c>
      <c r="G42" s="136">
        <f t="shared" si="18"/>
        <v>-6.8426008968609864</v>
      </c>
      <c r="H42" s="126">
        <f t="shared" si="19"/>
        <v>-13.3452</v>
      </c>
      <c r="I42" s="126">
        <f t="shared" si="20"/>
        <v>-21.885000000000002</v>
      </c>
      <c r="J42" s="126">
        <f t="shared" si="21"/>
        <v>-9.026523297491039</v>
      </c>
      <c r="K42" s="126">
        <f t="shared" si="22"/>
        <v>-4.2903205128205135</v>
      </c>
      <c r="L42" s="126">
        <f t="shared" si="23"/>
        <v>-12.77767857142857</v>
      </c>
      <c r="M42" s="126">
        <f t="shared" si="24"/>
        <v>-7.8274725274725299</v>
      </c>
      <c r="N42" s="148">
        <f t="shared" si="25"/>
        <v>-11.925078369905957</v>
      </c>
      <c r="O42" s="126">
        <f t="shared" si="26"/>
        <v>-7.92972972972973</v>
      </c>
      <c r="P42" s="126">
        <f t="shared" si="27"/>
        <v>-17.471910112359549</v>
      </c>
      <c r="Q42" s="126">
        <f t="shared" si="28"/>
        <v>-11.326243093922649</v>
      </c>
      <c r="R42" s="56" t="s">
        <v>142</v>
      </c>
      <c r="S42" s="34"/>
      <c r="T42" s="34"/>
      <c r="U42" s="57"/>
      <c r="V42" s="57"/>
      <c r="W42" s="57"/>
      <c r="X42" s="58"/>
      <c r="AF42" s="126">
        <f t="shared" si="10"/>
        <v>-10.525330546281429</v>
      </c>
      <c r="AG42" s="11">
        <f t="shared" si="11"/>
        <v>15</v>
      </c>
      <c r="AH42" s="126">
        <f t="shared" si="12"/>
        <v>1.2288605361372849</v>
      </c>
      <c r="AI42" s="126">
        <f t="shared" si="13"/>
        <v>2.4085223928516593</v>
      </c>
    </row>
    <row r="43" spans="1:35" x14ac:dyDescent="0.25">
      <c r="B43" s="11">
        <v>-75</v>
      </c>
      <c r="C43" s="126">
        <f t="shared" si="14"/>
        <v>-9.1446009389671357</v>
      </c>
      <c r="D43" s="126">
        <f t="shared" si="15"/>
        <v>-7.5565916398713826</v>
      </c>
      <c r="E43" s="126">
        <f t="shared" si="16"/>
        <v>-3.3129533678756475</v>
      </c>
      <c r="F43" s="126">
        <f t="shared" si="17"/>
        <v>-5.1844666666666663</v>
      </c>
      <c r="G43" s="136">
        <f t="shared" si="18"/>
        <v>-5.006726457399103</v>
      </c>
      <c r="H43" s="126">
        <f t="shared" si="19"/>
        <v>-9.9543999999999997</v>
      </c>
      <c r="I43" s="126">
        <f t="shared" si="20"/>
        <v>-18.409000000000002</v>
      </c>
      <c r="J43" s="126">
        <f t="shared" si="21"/>
        <v>-6.6896057347670252</v>
      </c>
      <c r="K43" s="126">
        <f t="shared" si="22"/>
        <v>-3.3473717948717949</v>
      </c>
      <c r="L43" s="126">
        <f t="shared" si="23"/>
        <v>-9.8425595238095216</v>
      </c>
      <c r="M43" s="126">
        <f t="shared" si="24"/>
        <v>-6.452747252747252</v>
      </c>
      <c r="N43" s="148">
        <f t="shared" si="25"/>
        <v>-9.8931034482758626</v>
      </c>
      <c r="O43" s="126">
        <f t="shared" si="26"/>
        <v>-5.9764864864864862</v>
      </c>
      <c r="P43" s="126">
        <f t="shared" si="27"/>
        <v>-13.947640449438202</v>
      </c>
      <c r="Q43" s="126">
        <f t="shared" si="28"/>
        <v>-8.5806629834254142</v>
      </c>
      <c r="R43"/>
      <c r="AF43" s="126">
        <f t="shared" si="10"/>
        <v>-8.2199277829734338</v>
      </c>
      <c r="AG43" s="11">
        <f t="shared" si="11"/>
        <v>15</v>
      </c>
      <c r="AH43" s="126">
        <f t="shared" si="12"/>
        <v>1.0335943360328934</v>
      </c>
      <c r="AI43" s="126">
        <f t="shared" si="13"/>
        <v>2.0258076732490609</v>
      </c>
    </row>
    <row r="44" spans="1:35" x14ac:dyDescent="0.25">
      <c r="B44" s="11">
        <v>-60</v>
      </c>
      <c r="C44" s="126">
        <f t="shared" si="14"/>
        <v>-6.6828638497652575</v>
      </c>
      <c r="D44" s="126">
        <f t="shared" si="15"/>
        <v>-5.5921221864951765</v>
      </c>
      <c r="E44" s="126">
        <f t="shared" si="16"/>
        <v>-2.4308808290155439</v>
      </c>
      <c r="F44" s="126">
        <f t="shared" si="17"/>
        <v>-3.6922666666666673</v>
      </c>
      <c r="G44" s="136">
        <f t="shared" si="18"/>
        <v>-3.6821524663677132</v>
      </c>
      <c r="H44" s="126">
        <f t="shared" si="19"/>
        <v>-7.5708000000000011</v>
      </c>
      <c r="I44" s="126">
        <f t="shared" si="20"/>
        <v>-14.812999999999999</v>
      </c>
      <c r="J44" s="126">
        <f t="shared" si="21"/>
        <v>-4.7082437275985667</v>
      </c>
      <c r="K44" s="126">
        <f t="shared" si="22"/>
        <v>-2.543076923076923</v>
      </c>
      <c r="L44" s="126">
        <f t="shared" si="23"/>
        <v>-7.7854166666666655</v>
      </c>
      <c r="M44" s="126">
        <f t="shared" si="24"/>
        <v>-5.2290659340659342</v>
      </c>
      <c r="N44" s="148">
        <f t="shared" si="25"/>
        <v>-7.9514106583072106</v>
      </c>
      <c r="O44" s="126">
        <f t="shared" si="26"/>
        <v>-4.3794594594594587</v>
      </c>
      <c r="P44" s="126">
        <f t="shared" si="27"/>
        <v>-10.316179775280899</v>
      </c>
      <c r="Q44" s="126">
        <f t="shared" si="28"/>
        <v>-6.2359116022099448</v>
      </c>
      <c r="R44"/>
      <c r="AF44" s="126">
        <f t="shared" si="10"/>
        <v>-6.2408567163317299</v>
      </c>
      <c r="AG44" s="11">
        <f t="shared" si="11"/>
        <v>15</v>
      </c>
      <c r="AH44" s="126">
        <f t="shared" si="12"/>
        <v>0.83339738528175578</v>
      </c>
      <c r="AI44" s="126">
        <f t="shared" si="13"/>
        <v>1.6334288599620923</v>
      </c>
    </row>
    <row r="45" spans="1:35" ht="15.75" thickBot="1" x14ac:dyDescent="0.3">
      <c r="B45" s="11">
        <v>-45</v>
      </c>
      <c r="C45" s="126">
        <f t="shared" si="14"/>
        <v>-4.6011737089201876</v>
      </c>
      <c r="D45" s="126">
        <f t="shared" si="15"/>
        <v>-3.8824758842443732</v>
      </c>
      <c r="E45" s="126">
        <f t="shared" si="16"/>
        <v>-1.6482124352331606</v>
      </c>
      <c r="F45" s="126">
        <f t="shared" si="17"/>
        <v>-2.6164666666666667</v>
      </c>
      <c r="G45" s="136">
        <f t="shared" si="18"/>
        <v>-2.601928251121076</v>
      </c>
      <c r="H45" s="126">
        <f t="shared" si="19"/>
        <v>-5.1372</v>
      </c>
      <c r="I45" s="126">
        <f t="shared" si="20"/>
        <v>-10.785499999999999</v>
      </c>
      <c r="J45" s="126">
        <f t="shared" si="21"/>
        <v>-3.2460573476702512</v>
      </c>
      <c r="K45" s="126">
        <f t="shared" si="22"/>
        <v>-1.6730128205128205</v>
      </c>
      <c r="L45" s="126">
        <f t="shared" si="23"/>
        <v>-5.7050595238095232</v>
      </c>
      <c r="M45" s="126">
        <f t="shared" si="24"/>
        <v>-4.0189010989010994</v>
      </c>
      <c r="N45" s="148">
        <f t="shared" si="25"/>
        <v>-5.8598746081504709</v>
      </c>
      <c r="O45" s="126">
        <f t="shared" si="26"/>
        <v>-3.1635135135135135</v>
      </c>
      <c r="P45" s="126">
        <f t="shared" si="27"/>
        <v>-7.3011235955056186</v>
      </c>
      <c r="Q45" s="126">
        <f t="shared" si="28"/>
        <v>-4.5058011049723756</v>
      </c>
      <c r="R45"/>
      <c r="AF45" s="126">
        <f t="shared" si="10"/>
        <v>-4.4497533706147427</v>
      </c>
      <c r="AG45" s="11">
        <f t="shared" si="11"/>
        <v>15</v>
      </c>
      <c r="AH45" s="126">
        <f t="shared" si="12"/>
        <v>0.61054205934495054</v>
      </c>
      <c r="AI45" s="126">
        <f t="shared" si="13"/>
        <v>1.1966404473630192</v>
      </c>
    </row>
    <row r="46" spans="1:35" ht="19.5" thickBot="1" x14ac:dyDescent="0.35">
      <c r="B46" s="11">
        <v>-30</v>
      </c>
      <c r="C46" s="126">
        <f t="shared" si="14"/>
        <v>-2.9807511737089203</v>
      </c>
      <c r="D46" s="126">
        <f t="shared" si="15"/>
        <v>-2.5049839228295818</v>
      </c>
      <c r="E46" s="126">
        <f t="shared" si="16"/>
        <v>-1.0705958549222798</v>
      </c>
      <c r="F46" s="126">
        <f t="shared" si="17"/>
        <v>-1.788</v>
      </c>
      <c r="G46" s="136">
        <f t="shared" si="18"/>
        <v>-1.5862331838565022</v>
      </c>
      <c r="H46" s="126">
        <f t="shared" si="19"/>
        <v>-3.2662</v>
      </c>
      <c r="I46" s="126">
        <f t="shared" si="20"/>
        <v>-7.258</v>
      </c>
      <c r="J46" s="126">
        <f t="shared" si="21"/>
        <v>-1.9772759856630826</v>
      </c>
      <c r="K46" s="126">
        <f t="shared" si="22"/>
        <v>-0.71570512820512822</v>
      </c>
      <c r="L46" s="126">
        <f t="shared" si="23"/>
        <v>-3.9053571428571421</v>
      </c>
      <c r="M46" s="126">
        <f t="shared" si="24"/>
        <v>-2.871978021978022</v>
      </c>
      <c r="N46" s="148">
        <f t="shared" si="25"/>
        <v>-3.8053291536050158</v>
      </c>
      <c r="O46" s="126">
        <f t="shared" si="26"/>
        <v>-2.0594864864864864</v>
      </c>
      <c r="P46" s="126">
        <f t="shared" si="27"/>
        <v>-4.8339325842696637</v>
      </c>
      <c r="Q46" s="126">
        <f t="shared" si="28"/>
        <v>-2.9502762430939224</v>
      </c>
      <c r="S46" s="38" t="s">
        <v>136</v>
      </c>
      <c r="T46" s="20"/>
      <c r="U46" s="20"/>
      <c r="V46" s="20"/>
      <c r="W46" s="20"/>
      <c r="X46" s="20"/>
      <c r="Y46" s="21"/>
      <c r="Z46" s="20"/>
      <c r="AA46" s="20"/>
      <c r="AB46" s="21"/>
      <c r="AF46" s="126">
        <f t="shared" si="10"/>
        <v>-2.9049403254317165</v>
      </c>
      <c r="AG46" s="11">
        <f t="shared" si="11"/>
        <v>15</v>
      </c>
      <c r="AH46" s="126">
        <f t="shared" si="12"/>
        <v>0.42257996852492391</v>
      </c>
      <c r="AI46" s="126">
        <f t="shared" si="13"/>
        <v>0.82824151889692033</v>
      </c>
    </row>
    <row r="47" spans="1:35" x14ac:dyDescent="0.25">
      <c r="B47" s="11">
        <v>-15</v>
      </c>
      <c r="C47" s="126">
        <f t="shared" si="14"/>
        <v>-1.5607042253521126</v>
      </c>
      <c r="D47" s="126">
        <f t="shared" si="15"/>
        <v>-1.2756430868167201</v>
      </c>
      <c r="E47" s="126">
        <f t="shared" si="16"/>
        <v>-0.50808290155440405</v>
      </c>
      <c r="F47" s="126">
        <f t="shared" si="17"/>
        <v>-0.96533333333333338</v>
      </c>
      <c r="G47" s="136">
        <f t="shared" si="18"/>
        <v>-0.48408071748878917</v>
      </c>
      <c r="H47" s="126">
        <f t="shared" si="19"/>
        <v>-1.5158399999999999</v>
      </c>
      <c r="I47" s="126">
        <f t="shared" si="20"/>
        <v>-3.2472000000000003</v>
      </c>
      <c r="J47" s="126">
        <f t="shared" si="21"/>
        <v>-0.8685663082437276</v>
      </c>
      <c r="K47" s="126">
        <f t="shared" si="22"/>
        <v>-0.13007051282051282</v>
      </c>
      <c r="L47" s="126">
        <f t="shared" si="23"/>
        <v>-2.3807440476190478</v>
      </c>
      <c r="M47" s="126">
        <f t="shared" si="24"/>
        <v>-1.9141208791208792</v>
      </c>
      <c r="N47" s="148">
        <f t="shared" si="25"/>
        <v>-1.7800313479623826</v>
      </c>
      <c r="O47" s="126">
        <f t="shared" si="26"/>
        <v>-1.1399999999999999</v>
      </c>
      <c r="P47" s="126">
        <f t="shared" si="27"/>
        <v>-2.6514606741573035</v>
      </c>
      <c r="Q47" s="126">
        <f t="shared" si="28"/>
        <v>-1.5030386740331489</v>
      </c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F47" s="126">
        <f t="shared" si="10"/>
        <v>-1.4616611139001574</v>
      </c>
      <c r="AG47" s="11">
        <f t="shared" si="11"/>
        <v>15</v>
      </c>
      <c r="AH47" s="126">
        <f t="shared" si="12"/>
        <v>0.21977587765559942</v>
      </c>
      <c r="AI47" s="126">
        <f t="shared" si="13"/>
        <v>0.43075280487565598</v>
      </c>
    </row>
    <row r="48" spans="1:35" x14ac:dyDescent="0.25">
      <c r="B48" s="11">
        <v>0</v>
      </c>
      <c r="C48" s="126">
        <f t="shared" si="14"/>
        <v>-0.25429577464788727</v>
      </c>
      <c r="D48" s="126">
        <f t="shared" si="15"/>
        <v>-0.15556913183279741</v>
      </c>
      <c r="E48" s="126">
        <f t="shared" si="16"/>
        <v>-18.457253886010363</v>
      </c>
      <c r="F48" s="126">
        <f t="shared" si="17"/>
        <v>-0.11037333333333332</v>
      </c>
      <c r="G48" s="136">
        <f t="shared" si="18"/>
        <v>0.61067264573991031</v>
      </c>
      <c r="H48" s="126">
        <f t="shared" si="19"/>
        <v>-9.9387999999999994E-3</v>
      </c>
      <c r="I48" s="126">
        <f t="shared" si="20"/>
        <v>1.0280500000000001</v>
      </c>
      <c r="J48" s="126">
        <f t="shared" si="21"/>
        <v>1.4277419354838711E-4</v>
      </c>
      <c r="K48" s="126">
        <f t="shared" si="22"/>
        <v>0.29903205128205129</v>
      </c>
      <c r="L48" s="126">
        <f t="shared" si="23"/>
        <v>-0.80925595238095227</v>
      </c>
      <c r="M48" s="126">
        <f t="shared" si="24"/>
        <v>-1.0233516483516483</v>
      </c>
      <c r="N48" s="148">
        <f t="shared" si="25"/>
        <v>0.14251410658307209</v>
      </c>
      <c r="O48" s="126">
        <f t="shared" si="26"/>
        <v>-0.29159459459459464</v>
      </c>
      <c r="P48" s="126">
        <f t="shared" si="27"/>
        <v>-0.66017977528089888</v>
      </c>
      <c r="Q48" s="126">
        <f t="shared" si="28"/>
        <v>-0.21733149171270716</v>
      </c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F48" s="126">
        <f t="shared" si="10"/>
        <v>-1.3272488540231067</v>
      </c>
      <c r="AG48" s="11">
        <f t="shared" si="11"/>
        <v>15</v>
      </c>
      <c r="AH48" s="126">
        <f t="shared" si="12"/>
        <v>1.230867497429456</v>
      </c>
      <c r="AI48" s="126">
        <f t="shared" si="13"/>
        <v>2.4124559647026809</v>
      </c>
    </row>
    <row r="49" spans="1:35" x14ac:dyDescent="0.25">
      <c r="B49" s="11">
        <v>15</v>
      </c>
      <c r="C49" s="126">
        <f t="shared" si="14"/>
        <v>1.137957746478873</v>
      </c>
      <c r="D49" s="126">
        <f t="shared" si="15"/>
        <v>0.9621543408360127</v>
      </c>
      <c r="E49" s="126">
        <f t="shared" si="16"/>
        <v>0.49512953367875634</v>
      </c>
      <c r="F49" s="126">
        <f t="shared" si="17"/>
        <v>0.7792</v>
      </c>
      <c r="G49" s="136">
        <f t="shared" si="18"/>
        <v>1.7958744394618835</v>
      </c>
      <c r="H49" s="126">
        <f t="shared" si="19"/>
        <v>1.5285200000000001</v>
      </c>
      <c r="I49" s="126">
        <f t="shared" si="20"/>
        <v>5.5824999999999996</v>
      </c>
      <c r="J49" s="126">
        <f t="shared" si="21"/>
        <v>1.1574193548387097</v>
      </c>
      <c r="K49" s="126">
        <f t="shared" si="22"/>
        <v>1.2068589743589744</v>
      </c>
      <c r="L49" s="126">
        <f t="shared" si="23"/>
        <v>0.73654761904761912</v>
      </c>
      <c r="M49" s="126">
        <f t="shared" si="24"/>
        <v>-0.16174725274725274</v>
      </c>
      <c r="N49" s="148">
        <f t="shared" si="25"/>
        <v>1.9742946708463949</v>
      </c>
      <c r="O49" s="126">
        <f t="shared" si="26"/>
        <v>0.51910810810810804</v>
      </c>
      <c r="P49" s="126">
        <f t="shared" si="27"/>
        <v>1.4001123595505618</v>
      </c>
      <c r="Q49" s="126">
        <f t="shared" si="28"/>
        <v>1.0284530386740329</v>
      </c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F49" s="126">
        <f t="shared" si="10"/>
        <v>1.3428255288755115</v>
      </c>
      <c r="AG49" s="11">
        <f t="shared" si="11"/>
        <v>15</v>
      </c>
      <c r="AH49" s="126">
        <f t="shared" si="12"/>
        <v>0.33310422360404718</v>
      </c>
      <c r="AI49" s="126">
        <f t="shared" si="13"/>
        <v>0.65287228136210929</v>
      </c>
    </row>
    <row r="50" spans="1:35" x14ac:dyDescent="0.25">
      <c r="B50" s="11">
        <v>30</v>
      </c>
      <c r="C50" s="126">
        <f t="shared" si="14"/>
        <v>2.5248826291079811</v>
      </c>
      <c r="D50" s="126">
        <f t="shared" si="15"/>
        <v>2.180868167202572</v>
      </c>
      <c r="E50" s="126">
        <f t="shared" si="16"/>
        <v>1.0395595854922279</v>
      </c>
      <c r="F50" s="126">
        <f t="shared" si="17"/>
        <v>1.7187333333333332</v>
      </c>
      <c r="G50" s="136">
        <f t="shared" si="18"/>
        <v>3.1596860986547086</v>
      </c>
      <c r="H50" s="126">
        <f t="shared" si="19"/>
        <v>3.2293200000000004</v>
      </c>
      <c r="I50" s="126">
        <f t="shared" si="20"/>
        <v>10.473000000000001</v>
      </c>
      <c r="J50" s="126">
        <f t="shared" si="21"/>
        <v>2.3569534050179213</v>
      </c>
      <c r="K50" s="126">
        <f t="shared" si="22"/>
        <v>2.3260897435897432</v>
      </c>
      <c r="L50" s="126">
        <f t="shared" si="23"/>
        <v>2.1537499999999996</v>
      </c>
      <c r="M50" s="126">
        <f t="shared" si="24"/>
        <v>0.76258241758241752</v>
      </c>
      <c r="N50" s="148">
        <f t="shared" si="25"/>
        <v>3.8225705329153601</v>
      </c>
      <c r="O50" s="126">
        <f t="shared" si="26"/>
        <v>1.4030540540540541</v>
      </c>
      <c r="P50" s="126">
        <f t="shared" si="27"/>
        <v>3.4750561797752808</v>
      </c>
      <c r="Q50" s="126">
        <f t="shared" si="28"/>
        <v>2.439088397790055</v>
      </c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F50" s="126">
        <f t="shared" si="10"/>
        <v>2.8710129696343767</v>
      </c>
      <c r="AG50" s="11">
        <f t="shared" si="11"/>
        <v>15</v>
      </c>
      <c r="AH50" s="126">
        <f t="shared" si="12"/>
        <v>0.58721674087736009</v>
      </c>
      <c r="AI50" s="126">
        <f t="shared" si="13"/>
        <v>1.1509236632386148</v>
      </c>
    </row>
    <row r="51" spans="1:35" x14ac:dyDescent="0.25">
      <c r="B51" s="11">
        <v>45</v>
      </c>
      <c r="C51" s="126">
        <f t="shared" si="14"/>
        <v>4.1917840375586852</v>
      </c>
      <c r="D51" s="126">
        <f t="shared" si="15"/>
        <v>3.4633440514469447</v>
      </c>
      <c r="E51" s="126">
        <f t="shared" si="16"/>
        <v>1.6466839378238343</v>
      </c>
      <c r="F51" s="126">
        <f t="shared" si="17"/>
        <v>2.6271333333333331</v>
      </c>
      <c r="G51" s="136">
        <f t="shared" si="18"/>
        <v>4.6753363228699545</v>
      </c>
      <c r="H51" s="126">
        <f t="shared" si="19"/>
        <v>5.1303999999999998</v>
      </c>
      <c r="I51" s="126">
        <f t="shared" si="20"/>
        <v>15.741999999999999</v>
      </c>
      <c r="J51" s="126">
        <f t="shared" si="21"/>
        <v>3.6731182795698931</v>
      </c>
      <c r="K51" s="126">
        <f t="shared" si="22"/>
        <v>2.8106410256410252</v>
      </c>
      <c r="L51" s="126">
        <f t="shared" si="23"/>
        <v>4.0041666666666664</v>
      </c>
      <c r="M51" s="126">
        <f t="shared" si="24"/>
        <v>1.7820879120879116</v>
      </c>
      <c r="N51" s="148">
        <f t="shared" si="25"/>
        <v>5.8971786833855804</v>
      </c>
      <c r="O51" s="126">
        <f t="shared" si="26"/>
        <v>2.1988918918918916</v>
      </c>
      <c r="P51" s="126">
        <f t="shared" si="27"/>
        <v>5.8773033707865174</v>
      </c>
      <c r="Q51" s="126">
        <f t="shared" si="28"/>
        <v>3.9651933701657454</v>
      </c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F51" s="126">
        <f t="shared" si="10"/>
        <v>4.5123508588818657</v>
      </c>
      <c r="AG51" s="11">
        <f t="shared" si="11"/>
        <v>15</v>
      </c>
      <c r="AH51" s="126">
        <f t="shared" si="12"/>
        <v>0.87349290892600417</v>
      </c>
      <c r="AI51" s="126">
        <f t="shared" si="13"/>
        <v>1.7120146422460933</v>
      </c>
    </row>
    <row r="52" spans="1:35" ht="15.75" thickBot="1" x14ac:dyDescent="0.3">
      <c r="B52" s="12">
        <v>60</v>
      </c>
      <c r="C52" s="126">
        <f t="shared" si="14"/>
        <v>6.120892018779343</v>
      </c>
      <c r="D52" s="126">
        <f t="shared" si="15"/>
        <v>4.9924437299035374</v>
      </c>
      <c r="E52" s="126">
        <f t="shared" si="16"/>
        <v>2.3117357512953367</v>
      </c>
      <c r="F52" s="126">
        <f t="shared" si="17"/>
        <v>3.7646666666666668</v>
      </c>
      <c r="G52" s="136">
        <f t="shared" si="18"/>
        <v>6.2596412556053815</v>
      </c>
      <c r="H52" s="126">
        <f t="shared" si="19"/>
        <v>7.1840000000000002</v>
      </c>
      <c r="I52" s="126">
        <f t="shared" si="20"/>
        <v>21.815999999999999</v>
      </c>
      <c r="J52" s="126">
        <f t="shared" si="21"/>
        <v>4.9942652329749109</v>
      </c>
      <c r="K52" s="126">
        <f t="shared" si="22"/>
        <v>3.6728846153846155</v>
      </c>
      <c r="L52" s="126">
        <f t="shared" si="23"/>
        <v>6.0026785714285715</v>
      </c>
      <c r="M52" s="126">
        <f t="shared" si="24"/>
        <v>2.705054945054945</v>
      </c>
      <c r="N52" s="148">
        <f t="shared" si="25"/>
        <v>8.2583072100313473</v>
      </c>
      <c r="O52" s="126">
        <f t="shared" si="26"/>
        <v>3.4483783783783784</v>
      </c>
      <c r="P52" s="126">
        <f t="shared" si="27"/>
        <v>8.8573033707865179</v>
      </c>
      <c r="Q52" s="126">
        <f t="shared" si="28"/>
        <v>5.8212707182320429</v>
      </c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F52" s="127">
        <f t="shared" si="10"/>
        <v>6.4139681643014388</v>
      </c>
      <c r="AG52" s="12">
        <f t="shared" si="11"/>
        <v>15</v>
      </c>
      <c r="AH52" s="127">
        <f t="shared" si="12"/>
        <v>1.2066578466223874</v>
      </c>
      <c r="AI52" s="127">
        <f t="shared" si="13"/>
        <v>2.3650059210425352</v>
      </c>
    </row>
    <row r="53" spans="1:35" ht="15.75" thickBot="1" x14ac:dyDescent="0.3">
      <c r="B53" s="27" t="s">
        <v>127</v>
      </c>
      <c r="C53" s="128" t="s">
        <v>125</v>
      </c>
      <c r="D53" s="129" t="s">
        <v>125</v>
      </c>
      <c r="E53" s="129" t="s">
        <v>125</v>
      </c>
      <c r="F53" s="129" t="s">
        <v>125</v>
      </c>
      <c r="G53" s="129" t="s">
        <v>125</v>
      </c>
      <c r="H53" s="129" t="s">
        <v>125</v>
      </c>
      <c r="I53" s="129" t="s">
        <v>125</v>
      </c>
      <c r="J53" s="129" t="s">
        <v>125</v>
      </c>
      <c r="K53" s="129" t="s">
        <v>125</v>
      </c>
      <c r="L53" s="129" t="s">
        <v>125</v>
      </c>
      <c r="M53" s="129" t="s">
        <v>125</v>
      </c>
      <c r="N53" s="129" t="s">
        <v>125</v>
      </c>
      <c r="O53" s="129" t="s">
        <v>125</v>
      </c>
      <c r="P53" s="129" t="s">
        <v>125</v>
      </c>
      <c r="Q53" s="130" t="s">
        <v>125</v>
      </c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</row>
    <row r="54" spans="1:35" ht="15.75" thickBot="1" x14ac:dyDescent="0.3">
      <c r="A54" s="23" t="s">
        <v>126</v>
      </c>
      <c r="C54" s="131"/>
      <c r="D54" s="131"/>
      <c r="E54" s="131"/>
      <c r="F54" s="131"/>
      <c r="G54" s="131"/>
      <c r="H54" s="131"/>
      <c r="I54" s="131"/>
      <c r="J54" s="131"/>
      <c r="K54" s="131"/>
      <c r="L54" s="131"/>
      <c r="M54" s="131"/>
      <c r="N54" s="131"/>
      <c r="O54" s="131"/>
      <c r="P54" s="131"/>
      <c r="Q54" s="131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F54" s="23"/>
      <c r="AG54" s="43" t="s">
        <v>1</v>
      </c>
      <c r="AH54" s="43" t="s">
        <v>2</v>
      </c>
      <c r="AI54" s="44" t="s">
        <v>3</v>
      </c>
    </row>
    <row r="55" spans="1:35" x14ac:dyDescent="0.25">
      <c r="B55" s="10">
        <v>-150</v>
      </c>
      <c r="C55" s="125">
        <f t="shared" si="14"/>
        <v>-107.73943661971832</v>
      </c>
      <c r="D55" s="125">
        <f t="shared" si="15"/>
        <v>-114.65434083601286</v>
      </c>
      <c r="E55" s="132" t="s">
        <v>128</v>
      </c>
      <c r="F55" s="125">
        <f t="shared" si="17"/>
        <v>-87.58</v>
      </c>
      <c r="G55" s="125">
        <f t="shared" si="18"/>
        <v>-75.708520179372186</v>
      </c>
      <c r="H55" s="125">
        <f t="shared" si="19"/>
        <v>-83.452000000000012</v>
      </c>
      <c r="I55" s="125">
        <f t="shared" si="20"/>
        <v>-110.39500000000001</v>
      </c>
      <c r="J55" s="125">
        <f t="shared" si="21"/>
        <v>-75.16845878136202</v>
      </c>
      <c r="K55" s="125">
        <f t="shared" si="22"/>
        <v>-40.077564102564111</v>
      </c>
      <c r="L55" s="135">
        <f t="shared" si="23"/>
        <v>-112.36607142857143</v>
      </c>
      <c r="M55" s="125">
        <f t="shared" si="24"/>
        <v>-43.971428571428568</v>
      </c>
      <c r="N55" s="125">
        <f t="shared" si="25"/>
        <v>-72.263322884012553</v>
      </c>
      <c r="O55" s="125">
        <f t="shared" si="26"/>
        <v>-144.54054054054052</v>
      </c>
      <c r="P55" s="125">
        <f t="shared" si="27"/>
        <v>-94.146067415730343</v>
      </c>
      <c r="Q55" s="125">
        <f t="shared" si="28"/>
        <v>-142.73480662983425</v>
      </c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F55" s="125">
        <f t="shared" ref="AF55:AF69" si="29">AVERAGE(C55:AD55)</f>
        <v>-93.199825570653374</v>
      </c>
      <c r="AG55" s="10">
        <f t="shared" ref="AG55:AG69" si="30">COUNT(C55:AD55)</f>
        <v>14</v>
      </c>
      <c r="AH55" s="125">
        <f t="shared" ref="AH55:AH69" si="31">(STDEV(C55:AD55))/SQRT(AG55)</f>
        <v>8.4080742294678537</v>
      </c>
      <c r="AI55" s="125">
        <f t="shared" ref="AI55:AI69" si="32">CONFIDENCE(0.05,(STDEV(C55:AD55)),AG55)</f>
        <v>16.479522669096355</v>
      </c>
    </row>
    <row r="56" spans="1:35" x14ac:dyDescent="0.25">
      <c r="B56" s="11">
        <v>-135</v>
      </c>
      <c r="C56" s="126">
        <f t="shared" si="14"/>
        <v>-85.232394366197184</v>
      </c>
      <c r="D56" s="126">
        <f t="shared" si="15"/>
        <v>-91.442122186495169</v>
      </c>
      <c r="E56" s="133" t="s">
        <v>128</v>
      </c>
      <c r="F56" s="126">
        <f t="shared" si="17"/>
        <v>-67.259999999999991</v>
      </c>
      <c r="G56" s="126">
        <f t="shared" si="18"/>
        <v>-58.479820627802695</v>
      </c>
      <c r="H56" s="126">
        <f t="shared" si="19"/>
        <v>-65.688000000000002</v>
      </c>
      <c r="I56" s="126">
        <f t="shared" si="20"/>
        <v>-91.26</v>
      </c>
      <c r="J56" s="126">
        <f t="shared" si="21"/>
        <v>-66.121863799283148</v>
      </c>
      <c r="K56" s="126">
        <f t="shared" si="22"/>
        <v>-31.49102564102564</v>
      </c>
      <c r="L56" s="136">
        <f t="shared" si="23"/>
        <v>-91.979166666666671</v>
      </c>
      <c r="M56" s="126">
        <f t="shared" si="24"/>
        <v>-34.475274725274723</v>
      </c>
      <c r="N56" s="126">
        <f t="shared" si="25"/>
        <v>-63.166144200626967</v>
      </c>
      <c r="O56" s="126">
        <f t="shared" si="26"/>
        <v>-122.34324324324325</v>
      </c>
      <c r="P56" s="126">
        <f t="shared" si="27"/>
        <v>-78.256179775280899</v>
      </c>
      <c r="Q56" s="126">
        <f t="shared" si="28"/>
        <v>-119.30939226519337</v>
      </c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F56" s="126">
        <f t="shared" si="29"/>
        <v>-76.178901964077824</v>
      </c>
      <c r="AG56" s="11">
        <f t="shared" si="30"/>
        <v>14</v>
      </c>
      <c r="AH56" s="126">
        <f t="shared" si="31"/>
        <v>7.1472957285638916</v>
      </c>
      <c r="AI56" s="126">
        <f t="shared" si="32"/>
        <v>14.008442214842191</v>
      </c>
    </row>
    <row r="57" spans="1:35" x14ac:dyDescent="0.25">
      <c r="B57" s="11">
        <v>-120</v>
      </c>
      <c r="C57" s="126">
        <f t="shared" si="14"/>
        <v>-66.737089201877922</v>
      </c>
      <c r="D57" s="126">
        <f t="shared" si="15"/>
        <v>-72.723472668810288</v>
      </c>
      <c r="E57" s="133" t="s">
        <v>128</v>
      </c>
      <c r="F57" s="126">
        <f t="shared" si="17"/>
        <v>-51.243333333333325</v>
      </c>
      <c r="G57" s="126">
        <f t="shared" si="18"/>
        <v>-44.652466367713004</v>
      </c>
      <c r="H57" s="126">
        <f t="shared" si="19"/>
        <v>-51.316000000000003</v>
      </c>
      <c r="I57" s="126">
        <f t="shared" si="20"/>
        <v>-74.7</v>
      </c>
      <c r="J57" s="126">
        <f t="shared" si="21"/>
        <v>-53.476702508960578</v>
      </c>
      <c r="K57" s="126">
        <f t="shared" si="22"/>
        <v>-24.783974358974358</v>
      </c>
      <c r="L57" s="136">
        <f t="shared" si="23"/>
        <v>-74.93154761904762</v>
      </c>
      <c r="M57" s="126">
        <f t="shared" si="24"/>
        <v>-25.706593406593406</v>
      </c>
      <c r="N57" s="126">
        <f t="shared" si="25"/>
        <v>-53.539184952978061</v>
      </c>
      <c r="O57" s="126">
        <f t="shared" si="26"/>
        <v>-91.956756756756761</v>
      </c>
      <c r="P57" s="126">
        <f t="shared" si="27"/>
        <v>-65.764044943820238</v>
      </c>
      <c r="Q57" s="126">
        <f t="shared" si="28"/>
        <v>-97.900552486187834</v>
      </c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F57" s="126">
        <f t="shared" si="29"/>
        <v>-60.673694186075238</v>
      </c>
      <c r="AG57" s="11">
        <f t="shared" si="30"/>
        <v>14</v>
      </c>
      <c r="AH57" s="126">
        <f t="shared" si="31"/>
        <v>5.7507821436157291</v>
      </c>
      <c r="AI57" s="126">
        <f t="shared" si="32"/>
        <v>11.271325884422875</v>
      </c>
    </row>
    <row r="58" spans="1:35" x14ac:dyDescent="0.25">
      <c r="B58" s="11">
        <v>-105</v>
      </c>
      <c r="C58" s="126">
        <f t="shared" si="14"/>
        <v>-52.786384976525817</v>
      </c>
      <c r="D58" s="126">
        <f t="shared" si="15"/>
        <v>-57.268488745980704</v>
      </c>
      <c r="E58" s="133" t="s">
        <v>128</v>
      </c>
      <c r="F58" s="126">
        <f t="shared" si="17"/>
        <v>-39.082000000000008</v>
      </c>
      <c r="G58" s="126">
        <f t="shared" si="18"/>
        <v>-34.357399103139009</v>
      </c>
      <c r="H58" s="126">
        <f t="shared" si="19"/>
        <v>-39.949600000000004</v>
      </c>
      <c r="I58" s="126">
        <f t="shared" si="20"/>
        <v>-57.59</v>
      </c>
      <c r="J58" s="126">
        <f t="shared" si="21"/>
        <v>-43.759856630824373</v>
      </c>
      <c r="K58" s="126">
        <f t="shared" si="22"/>
        <v>-19.463461538461537</v>
      </c>
      <c r="L58" s="136">
        <f t="shared" si="23"/>
        <v>-59.806547619047628</v>
      </c>
      <c r="M58" s="126">
        <f t="shared" si="24"/>
        <v>-23.056593406593404</v>
      </c>
      <c r="N58" s="126">
        <f t="shared" si="25"/>
        <v>-45.789968652037622</v>
      </c>
      <c r="O58" s="126">
        <f t="shared" si="26"/>
        <v>-71.708108108108121</v>
      </c>
      <c r="P58" s="126">
        <f t="shared" si="27"/>
        <v>-54.002247191011243</v>
      </c>
      <c r="Q58" s="126">
        <f t="shared" si="28"/>
        <v>-78.701657458563531</v>
      </c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F58" s="126">
        <f t="shared" si="29"/>
        <v>-48.380165245020933</v>
      </c>
      <c r="AG58" s="11">
        <f t="shared" si="30"/>
        <v>14</v>
      </c>
      <c r="AH58" s="126">
        <f t="shared" si="31"/>
        <v>4.4897181943505275</v>
      </c>
      <c r="AI58" s="126">
        <f t="shared" si="32"/>
        <v>8.7996859616612344</v>
      </c>
    </row>
    <row r="59" spans="1:35" x14ac:dyDescent="0.25">
      <c r="B59" s="11">
        <v>-90</v>
      </c>
      <c r="C59" s="126">
        <f t="shared" si="14"/>
        <v>-40.978873239436624</v>
      </c>
      <c r="D59" s="126">
        <f t="shared" si="15"/>
        <v>-44.130225080385848</v>
      </c>
      <c r="E59" s="133" t="s">
        <v>128</v>
      </c>
      <c r="F59" s="126">
        <f t="shared" si="17"/>
        <v>-29.356666666666669</v>
      </c>
      <c r="G59" s="126">
        <f t="shared" si="18"/>
        <v>-25.774887892376675</v>
      </c>
      <c r="H59" s="126">
        <f t="shared" si="19"/>
        <v>-29.9404</v>
      </c>
      <c r="I59" s="126">
        <f t="shared" si="20"/>
        <v>-47.669499999999999</v>
      </c>
      <c r="J59" s="126">
        <f t="shared" si="21"/>
        <v>-34.886021505376341</v>
      </c>
      <c r="K59" s="126">
        <f t="shared" si="22"/>
        <v>-15.135256410256414</v>
      </c>
      <c r="L59" s="136">
        <f t="shared" si="23"/>
        <v>-46.458333333333336</v>
      </c>
      <c r="M59" s="126">
        <f t="shared" si="24"/>
        <v>-17.42912087912088</v>
      </c>
      <c r="N59" s="126">
        <f t="shared" si="25"/>
        <v>-35.858934169278996</v>
      </c>
      <c r="O59" s="126">
        <f t="shared" si="26"/>
        <v>-55.062162162162167</v>
      </c>
      <c r="P59" s="126">
        <f t="shared" si="27"/>
        <v>-44.141573033707864</v>
      </c>
      <c r="Q59" s="126">
        <f t="shared" si="28"/>
        <v>-61.97790055248619</v>
      </c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F59" s="126">
        <f t="shared" si="29"/>
        <v>-37.771418208899142</v>
      </c>
      <c r="AG59" s="11">
        <f t="shared" si="30"/>
        <v>14</v>
      </c>
      <c r="AH59" s="126">
        <f t="shared" si="31"/>
        <v>3.6039483970390904</v>
      </c>
      <c r="AI59" s="126">
        <f t="shared" si="32"/>
        <v>7.063609060337475</v>
      </c>
    </row>
    <row r="60" spans="1:35" x14ac:dyDescent="0.25">
      <c r="B60" s="11">
        <v>-75</v>
      </c>
      <c r="C60" s="126">
        <f t="shared" si="14"/>
        <v>-30.633802816901408</v>
      </c>
      <c r="D60" s="126">
        <f t="shared" si="15"/>
        <v>-33.39389067524116</v>
      </c>
      <c r="E60" s="133" t="s">
        <v>128</v>
      </c>
      <c r="F60" s="126">
        <f t="shared" si="17"/>
        <v>-21.549333333333337</v>
      </c>
      <c r="G60" s="126">
        <f t="shared" si="18"/>
        <v>-19.418385650224213</v>
      </c>
      <c r="H60" s="126">
        <f t="shared" si="19"/>
        <v>-21.8232</v>
      </c>
      <c r="I60" s="126">
        <f t="shared" si="20"/>
        <v>-39.414499999999997</v>
      </c>
      <c r="J60" s="126">
        <f t="shared" si="21"/>
        <v>-26.816845878136199</v>
      </c>
      <c r="K60" s="126">
        <f t="shared" si="22"/>
        <v>-11.507051282051281</v>
      </c>
      <c r="L60" s="136">
        <f t="shared" si="23"/>
        <v>-34.904761904761905</v>
      </c>
      <c r="M60" s="126">
        <f t="shared" si="24"/>
        <v>-11.752747252747254</v>
      </c>
      <c r="N60" s="126">
        <f t="shared" si="25"/>
        <v>-27.991536050156739</v>
      </c>
      <c r="O60" s="126">
        <f t="shared" si="26"/>
        <v>-40.764864864864869</v>
      </c>
      <c r="P60" s="126">
        <f t="shared" si="27"/>
        <v>-35.101123595505619</v>
      </c>
      <c r="Q60" s="126">
        <f t="shared" si="28"/>
        <v>-47.685082872928177</v>
      </c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F60" s="126">
        <f t="shared" si="29"/>
        <v>-28.768366155489439</v>
      </c>
      <c r="AG60" s="11">
        <f t="shared" si="30"/>
        <v>14</v>
      </c>
      <c r="AH60" s="126">
        <f t="shared" si="31"/>
        <v>2.868357971672697</v>
      </c>
      <c r="AI60" s="126">
        <f t="shared" si="32"/>
        <v>5.6218783192468456</v>
      </c>
    </row>
    <row r="61" spans="1:35" x14ac:dyDescent="0.25">
      <c r="B61" s="11">
        <v>-60</v>
      </c>
      <c r="C61" s="126">
        <f t="shared" si="14"/>
        <v>-22.230985915492958</v>
      </c>
      <c r="D61" s="126">
        <f t="shared" si="15"/>
        <v>-24.286173633440512</v>
      </c>
      <c r="E61" s="133" t="s">
        <v>128</v>
      </c>
      <c r="F61" s="126">
        <f t="shared" si="17"/>
        <v>-15.594666666666667</v>
      </c>
      <c r="G61" s="126">
        <f t="shared" si="18"/>
        <v>-14.189686098654708</v>
      </c>
      <c r="H61" s="126">
        <f t="shared" si="19"/>
        <v>-15.420399999999999</v>
      </c>
      <c r="I61" s="126">
        <f t="shared" si="20"/>
        <v>-30.087999999999997</v>
      </c>
      <c r="J61" s="126">
        <f t="shared" si="21"/>
        <v>-19.774551971326161</v>
      </c>
      <c r="K61" s="126">
        <f t="shared" si="22"/>
        <v>-8.6506410256410238</v>
      </c>
      <c r="L61" s="136">
        <f t="shared" si="23"/>
        <v>-26.008928571428569</v>
      </c>
      <c r="M61" s="126">
        <f t="shared" si="24"/>
        <v>-8.7384615384615394</v>
      </c>
      <c r="N61" s="126">
        <f t="shared" si="25"/>
        <v>-20.336050156739812</v>
      </c>
      <c r="O61" s="126">
        <f t="shared" si="26"/>
        <v>-29.902702702702705</v>
      </c>
      <c r="P61" s="126">
        <f t="shared" si="27"/>
        <v>-26.721348314606747</v>
      </c>
      <c r="Q61" s="126">
        <f t="shared" si="28"/>
        <v>-35.077348066298342</v>
      </c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F61" s="126">
        <f t="shared" si="29"/>
        <v>-21.215710332961411</v>
      </c>
      <c r="AG61" s="11">
        <f t="shared" si="30"/>
        <v>14</v>
      </c>
      <c r="AH61" s="126">
        <f t="shared" si="31"/>
        <v>2.1496640358437138</v>
      </c>
      <c r="AI61" s="126">
        <f t="shared" si="32"/>
        <v>4.2132640891146975</v>
      </c>
    </row>
    <row r="62" spans="1:35" x14ac:dyDescent="0.25">
      <c r="B62" s="11">
        <v>-45</v>
      </c>
      <c r="C62" s="126">
        <f t="shared" si="14"/>
        <v>-15.293896713615025</v>
      </c>
      <c r="D62" s="126">
        <f t="shared" si="15"/>
        <v>-17.04983922829582</v>
      </c>
      <c r="E62" s="133" t="s">
        <v>128</v>
      </c>
      <c r="F62" s="126">
        <f t="shared" si="17"/>
        <v>-10.538666666666668</v>
      </c>
      <c r="G62" s="126">
        <f t="shared" si="18"/>
        <v>-9.8484304932735416</v>
      </c>
      <c r="H62" s="126">
        <f t="shared" si="19"/>
        <v>-10.655200000000001</v>
      </c>
      <c r="I62" s="126">
        <f t="shared" si="20"/>
        <v>-22.3245</v>
      </c>
      <c r="J62" s="126">
        <f t="shared" si="21"/>
        <v>-13.713261648745521</v>
      </c>
      <c r="K62" s="126">
        <f t="shared" si="22"/>
        <v>-6.3658974358974367</v>
      </c>
      <c r="L62" s="136">
        <f t="shared" si="23"/>
        <v>-18.811904761904763</v>
      </c>
      <c r="M62" s="126">
        <f t="shared" si="24"/>
        <v>-6.8384615384615381</v>
      </c>
      <c r="N62" s="126">
        <f t="shared" si="25"/>
        <v>-14.252037617554858</v>
      </c>
      <c r="O62" s="126">
        <f t="shared" si="26"/>
        <v>-20.408648648648651</v>
      </c>
      <c r="P62" s="126">
        <f t="shared" si="27"/>
        <v>-20.882696629213481</v>
      </c>
      <c r="Q62" s="126">
        <f t="shared" si="28"/>
        <v>-24.802762430939225</v>
      </c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F62" s="126">
        <f t="shared" si="29"/>
        <v>-15.127585986658321</v>
      </c>
      <c r="AG62" s="11">
        <f t="shared" si="30"/>
        <v>14</v>
      </c>
      <c r="AH62" s="126">
        <f t="shared" si="31"/>
        <v>1.5564223942767246</v>
      </c>
      <c r="AI62" s="126">
        <f t="shared" si="32"/>
        <v>3.0505318375139794</v>
      </c>
    </row>
    <row r="63" spans="1:35" x14ac:dyDescent="0.25">
      <c r="B63" s="11">
        <v>-30</v>
      </c>
      <c r="C63" s="126">
        <f t="shared" si="14"/>
        <v>-9.669014084507042</v>
      </c>
      <c r="D63" s="126">
        <f t="shared" si="15"/>
        <v>-10.961575562700965</v>
      </c>
      <c r="E63" s="133" t="s">
        <v>128</v>
      </c>
      <c r="F63" s="126">
        <f t="shared" si="17"/>
        <v>-6.6893333333333329</v>
      </c>
      <c r="G63" s="126">
        <f t="shared" si="18"/>
        <v>-6.2349775784753358</v>
      </c>
      <c r="H63" s="126">
        <f t="shared" si="19"/>
        <v>-6.4612000000000007</v>
      </c>
      <c r="I63" s="126">
        <f t="shared" si="20"/>
        <v>-14.113999999999999</v>
      </c>
      <c r="J63" s="126">
        <f t="shared" si="21"/>
        <v>-8.3881720430107549</v>
      </c>
      <c r="K63" s="126">
        <f t="shared" si="22"/>
        <v>-4.4663461538461533</v>
      </c>
      <c r="L63" s="136">
        <f t="shared" si="23"/>
        <v>-13.085416666666665</v>
      </c>
      <c r="M63" s="126">
        <f t="shared" si="24"/>
        <v>-4.8283516483516493</v>
      </c>
      <c r="N63" s="126">
        <f t="shared" si="25"/>
        <v>-8.9902821316614414</v>
      </c>
      <c r="O63" s="126">
        <f t="shared" si="26"/>
        <v>-13.162702702702701</v>
      </c>
      <c r="P63" s="126">
        <f t="shared" si="27"/>
        <v>-12.94494382022472</v>
      </c>
      <c r="Q63" s="126">
        <f t="shared" si="28"/>
        <v>-16.054419889502761</v>
      </c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F63" s="126">
        <f t="shared" si="29"/>
        <v>-9.7179096867845374</v>
      </c>
      <c r="AG63" s="11">
        <f t="shared" si="30"/>
        <v>14</v>
      </c>
      <c r="AH63" s="126">
        <f t="shared" si="31"/>
        <v>0.99542941437381327</v>
      </c>
      <c r="AI63" s="126">
        <f t="shared" si="32"/>
        <v>1.9510058013244711</v>
      </c>
    </row>
    <row r="64" spans="1:35" x14ac:dyDescent="0.25">
      <c r="B64" s="11">
        <v>-15</v>
      </c>
      <c r="C64" s="126">
        <f t="shared" si="14"/>
        <v>-4.9727699530516425</v>
      </c>
      <c r="D64" s="126">
        <f t="shared" si="15"/>
        <v>-5.6467845659163984</v>
      </c>
      <c r="E64" s="133" t="s">
        <v>128</v>
      </c>
      <c r="F64" s="126">
        <f t="shared" si="17"/>
        <v>-2.9649999999999999</v>
      </c>
      <c r="G64" s="126">
        <f t="shared" si="18"/>
        <v>-2.8747533632286992</v>
      </c>
      <c r="H64" s="126">
        <f t="shared" si="19"/>
        <v>-3.0232399999999999</v>
      </c>
      <c r="I64" s="126">
        <f t="shared" si="20"/>
        <v>-6.5129999999999999</v>
      </c>
      <c r="J64" s="126">
        <f t="shared" si="21"/>
        <v>-3.8480286738351257</v>
      </c>
      <c r="K64" s="126">
        <f t="shared" si="22"/>
        <v>-3.0511538461538463</v>
      </c>
      <c r="L64" s="136">
        <f t="shared" si="23"/>
        <v>-8.6205357142857135</v>
      </c>
      <c r="M64" s="126">
        <f t="shared" si="24"/>
        <v>-2.702087912087912</v>
      </c>
      <c r="N64" s="126">
        <f t="shared" si="25"/>
        <v>-4.394670846394984</v>
      </c>
      <c r="O64" s="126">
        <f t="shared" si="26"/>
        <v>-7.3878378378378375</v>
      </c>
      <c r="P64" s="126">
        <f t="shared" si="27"/>
        <v>-6.6714606741573039</v>
      </c>
      <c r="Q64" s="126">
        <f t="shared" si="28"/>
        <v>-8.7033149171270701</v>
      </c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F64" s="126">
        <f t="shared" si="29"/>
        <v>-5.0981884502911807</v>
      </c>
      <c r="AG64" s="11">
        <f t="shared" si="30"/>
        <v>14</v>
      </c>
      <c r="AH64" s="126">
        <f t="shared" si="31"/>
        <v>0.58001979259818348</v>
      </c>
      <c r="AI64" s="126">
        <f t="shared" si="32"/>
        <v>1.1368179038128312</v>
      </c>
    </row>
    <row r="65" spans="2:35" x14ac:dyDescent="0.25">
      <c r="B65" s="11">
        <v>0</v>
      </c>
      <c r="C65" s="126">
        <f t="shared" si="14"/>
        <v>-0.72035211267605637</v>
      </c>
      <c r="D65" s="126">
        <f t="shared" si="15"/>
        <v>-0.81170418006430867</v>
      </c>
      <c r="E65" s="133" t="s">
        <v>128</v>
      </c>
      <c r="F65" s="126">
        <f t="shared" si="17"/>
        <v>-0.93493333333333339</v>
      </c>
      <c r="G65" s="126">
        <f t="shared" si="18"/>
        <v>0.54143497757847536</v>
      </c>
      <c r="H65" s="126">
        <f t="shared" si="19"/>
        <v>-2.6678800000000003E-2</v>
      </c>
      <c r="I65" s="126">
        <f t="shared" si="20"/>
        <v>0.5865499999999999</v>
      </c>
      <c r="J65" s="126">
        <f t="shared" si="21"/>
        <v>3.6964157706093195E-4</v>
      </c>
      <c r="K65" s="126">
        <f t="shared" si="22"/>
        <v>-1.8942307692307692</v>
      </c>
      <c r="L65" s="136">
        <f t="shared" si="23"/>
        <v>-5.0502976190476181</v>
      </c>
      <c r="M65" s="126">
        <f t="shared" si="24"/>
        <v>-1.2069780219780222</v>
      </c>
      <c r="N65" s="126">
        <f t="shared" si="25"/>
        <v>-0.1377523510971787</v>
      </c>
      <c r="O65" s="126">
        <f t="shared" si="26"/>
        <v>-2.3643783783783783</v>
      </c>
      <c r="P65" s="126">
        <f t="shared" si="27"/>
        <v>-1.2806292134831461</v>
      </c>
      <c r="Q65" s="126">
        <f t="shared" si="28"/>
        <v>-2.3053038674033148</v>
      </c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F65" s="126">
        <f t="shared" si="29"/>
        <v>-1.1146345733954706</v>
      </c>
      <c r="AG65" s="11">
        <f t="shared" si="30"/>
        <v>14</v>
      </c>
      <c r="AH65" s="126">
        <f t="shared" si="31"/>
        <v>0.39509452676809387</v>
      </c>
      <c r="AI65" s="126">
        <f t="shared" si="32"/>
        <v>0.7743710429543601</v>
      </c>
    </row>
    <row r="66" spans="2:35" x14ac:dyDescent="0.25">
      <c r="B66" s="11">
        <v>15</v>
      </c>
      <c r="C66" s="126">
        <f t="shared" si="14"/>
        <v>3.2997652582159622</v>
      </c>
      <c r="D66" s="126">
        <f t="shared" si="15"/>
        <v>3.7911575562700959</v>
      </c>
      <c r="E66" s="133" t="s">
        <v>128</v>
      </c>
      <c r="F66" s="126">
        <f t="shared" si="17"/>
        <v>0.91126666666666678</v>
      </c>
      <c r="G66" s="126">
        <f t="shared" si="18"/>
        <v>3.7034977578475341</v>
      </c>
      <c r="H66" s="126">
        <f t="shared" si="19"/>
        <v>2.8336800000000002</v>
      </c>
      <c r="I66" s="126">
        <f t="shared" si="20"/>
        <v>7.6055000000000001</v>
      </c>
      <c r="J66" s="126">
        <f t="shared" si="21"/>
        <v>4.4415770609319001</v>
      </c>
      <c r="K66" s="126">
        <f t="shared" si="22"/>
        <v>-0.91480769230769232</v>
      </c>
      <c r="L66" s="136">
        <f t="shared" si="23"/>
        <v>-2.1205357142857144</v>
      </c>
      <c r="M66" s="126">
        <f t="shared" si="24"/>
        <v>-38.723626373626367</v>
      </c>
      <c r="N66" s="126">
        <f t="shared" si="25"/>
        <v>4.0636363636363635</v>
      </c>
      <c r="O66" s="126">
        <f t="shared" si="26"/>
        <v>1.9712162162162163</v>
      </c>
      <c r="P66" s="126">
        <f t="shared" si="27"/>
        <v>3.4442696629213483</v>
      </c>
      <c r="Q66" s="126">
        <f t="shared" si="28"/>
        <v>3.5262430939226515</v>
      </c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F66" s="126">
        <f t="shared" si="29"/>
        <v>-0.15479715311364539</v>
      </c>
      <c r="AG66" s="11">
        <f t="shared" si="30"/>
        <v>14</v>
      </c>
      <c r="AH66" s="126">
        <f t="shared" si="31"/>
        <v>3.0333513727520405</v>
      </c>
      <c r="AI66" s="126">
        <f t="shared" si="32"/>
        <v>5.9452594430491308</v>
      </c>
    </row>
    <row r="67" spans="2:35" x14ac:dyDescent="0.25">
      <c r="B67" s="11">
        <v>30</v>
      </c>
      <c r="C67" s="126">
        <f t="shared" si="14"/>
        <v>7.3962441314553988</v>
      </c>
      <c r="D67" s="126">
        <f t="shared" si="15"/>
        <v>8.3655948553054671</v>
      </c>
      <c r="E67" s="133" t="s">
        <v>128</v>
      </c>
      <c r="F67" s="126">
        <f t="shared" si="17"/>
        <v>2.7282666666666668</v>
      </c>
      <c r="G67" s="126">
        <f t="shared" si="18"/>
        <v>7.064125560538117</v>
      </c>
      <c r="H67" s="126">
        <f t="shared" si="19"/>
        <v>5.9</v>
      </c>
      <c r="I67" s="126">
        <f t="shared" si="20"/>
        <v>12.972499999999998</v>
      </c>
      <c r="J67" s="126">
        <f t="shared" si="21"/>
        <v>8.6121863799283176</v>
      </c>
      <c r="K67" s="126">
        <f t="shared" si="22"/>
        <v>-0.15988461538461538</v>
      </c>
      <c r="L67" s="136">
        <f t="shared" si="23"/>
        <v>0.32169642857142849</v>
      </c>
      <c r="M67" s="126">
        <f t="shared" si="24"/>
        <v>1.2198351648351649</v>
      </c>
      <c r="N67" s="126">
        <f t="shared" si="25"/>
        <v>8.1554858934169285</v>
      </c>
      <c r="O67" s="126">
        <f t="shared" si="26"/>
        <v>6.0148648648648644</v>
      </c>
      <c r="P67" s="126">
        <f t="shared" si="27"/>
        <v>7.8330337078651677</v>
      </c>
      <c r="Q67" s="126">
        <f t="shared" si="28"/>
        <v>9.1602209944751376</v>
      </c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F67" s="126">
        <f t="shared" si="29"/>
        <v>6.113155002324147</v>
      </c>
      <c r="AG67" s="11">
        <f t="shared" si="30"/>
        <v>14</v>
      </c>
      <c r="AH67" s="126">
        <f t="shared" si="31"/>
        <v>1.0100668881164154</v>
      </c>
      <c r="AI67" s="126">
        <f t="shared" si="32"/>
        <v>1.9796947226846222</v>
      </c>
    </row>
    <row r="68" spans="2:35" x14ac:dyDescent="0.25">
      <c r="B68" s="11">
        <v>45</v>
      </c>
      <c r="C68" s="126">
        <f t="shared" si="14"/>
        <v>11.515023474178404</v>
      </c>
      <c r="D68" s="126">
        <f t="shared" si="15"/>
        <v>13.227331189710609</v>
      </c>
      <c r="E68" s="133" t="s">
        <v>128</v>
      </c>
      <c r="F68" s="126">
        <f t="shared" si="17"/>
        <v>4.7046000000000001</v>
      </c>
      <c r="G68" s="126">
        <f t="shared" si="18"/>
        <v>10.660089686098653</v>
      </c>
      <c r="H68" s="126">
        <f t="shared" si="19"/>
        <v>9.2788000000000004</v>
      </c>
      <c r="I68" s="126">
        <f t="shared" si="20"/>
        <v>18.121500000000001</v>
      </c>
      <c r="J68" s="126">
        <f t="shared" si="21"/>
        <v>13.223655913978495</v>
      </c>
      <c r="K68" s="126">
        <f t="shared" si="22"/>
        <v>0.43971153846153843</v>
      </c>
      <c r="L68" s="136">
        <f t="shared" si="23"/>
        <v>2.562410714285714</v>
      </c>
      <c r="M68" s="126">
        <f t="shared" si="24"/>
        <v>2.4341208791208793</v>
      </c>
      <c r="N68" s="126">
        <f t="shared" si="25"/>
        <v>12.918181818181818</v>
      </c>
      <c r="O68" s="126">
        <f t="shared" si="26"/>
        <v>10.058378378378379</v>
      </c>
      <c r="P68" s="126">
        <f t="shared" si="27"/>
        <v>12.458202247191011</v>
      </c>
      <c r="Q68" s="126">
        <f t="shared" si="28"/>
        <v>14.903867403314917</v>
      </c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F68" s="126">
        <f t="shared" si="29"/>
        <v>9.7504195173500285</v>
      </c>
      <c r="AG68" s="11">
        <f t="shared" si="30"/>
        <v>14</v>
      </c>
      <c r="AH68" s="126">
        <f t="shared" si="31"/>
        <v>1.4059449312901151</v>
      </c>
      <c r="AI68" s="126">
        <f t="shared" si="32"/>
        <v>2.755601429575266</v>
      </c>
    </row>
    <row r="69" spans="2:35" ht="15.75" thickBot="1" x14ac:dyDescent="0.3">
      <c r="B69" s="12">
        <v>60</v>
      </c>
      <c r="C69" s="127">
        <f t="shared" si="14"/>
        <v>16.115727699530517</v>
      </c>
      <c r="D69" s="127">
        <f t="shared" si="15"/>
        <v>18.483922829581996</v>
      </c>
      <c r="E69" s="134" t="s">
        <v>128</v>
      </c>
      <c r="F69" s="127">
        <f t="shared" si="17"/>
        <v>6.8866666666666667</v>
      </c>
      <c r="G69" s="127">
        <f t="shared" si="18"/>
        <v>14.402690582959643</v>
      </c>
      <c r="H69" s="127">
        <f t="shared" si="19"/>
        <v>13.456399999999999</v>
      </c>
      <c r="I69" s="127">
        <f t="shared" si="20"/>
        <v>22.494999999999997</v>
      </c>
      <c r="J69" s="127">
        <f t="shared" si="21"/>
        <v>18.401075268817205</v>
      </c>
      <c r="K69" s="127">
        <f t="shared" si="22"/>
        <v>1.657371794871795</v>
      </c>
      <c r="L69" s="137">
        <f t="shared" si="23"/>
        <v>4.6514880952380944</v>
      </c>
      <c r="M69" s="127">
        <f t="shared" si="24"/>
        <v>3.9841208791208791</v>
      </c>
      <c r="N69" s="127">
        <f t="shared" si="25"/>
        <v>18.115987460815049</v>
      </c>
      <c r="O69" s="127">
        <f t="shared" si="26"/>
        <v>14.37810810810811</v>
      </c>
      <c r="P69" s="127">
        <f t="shared" si="27"/>
        <v>17.468764044943821</v>
      </c>
      <c r="Q69" s="127">
        <f t="shared" si="28"/>
        <v>21.172375690607733</v>
      </c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F69" s="127">
        <f t="shared" si="29"/>
        <v>13.690692794375821</v>
      </c>
      <c r="AG69" s="12">
        <f t="shared" si="30"/>
        <v>14</v>
      </c>
      <c r="AH69" s="127">
        <f t="shared" si="31"/>
        <v>1.7950584346417524</v>
      </c>
      <c r="AI69" s="127">
        <f t="shared" si="32"/>
        <v>3.5182498820426806</v>
      </c>
    </row>
    <row r="70" spans="2:35" ht="15.75" thickBot="1" x14ac:dyDescent="0.3">
      <c r="B70" s="27" t="s">
        <v>127</v>
      </c>
      <c r="C70" s="78" t="s">
        <v>125</v>
      </c>
      <c r="D70" s="28" t="s">
        <v>125</v>
      </c>
      <c r="E70" s="28" t="s">
        <v>125</v>
      </c>
      <c r="F70" s="28" t="s">
        <v>125</v>
      </c>
      <c r="G70" s="28" t="s">
        <v>125</v>
      </c>
      <c r="H70" s="28" t="s">
        <v>125</v>
      </c>
      <c r="I70" s="28" t="s">
        <v>125</v>
      </c>
      <c r="J70" s="28" t="s">
        <v>125</v>
      </c>
      <c r="K70" s="28" t="s">
        <v>125</v>
      </c>
      <c r="L70" s="28" t="s">
        <v>125</v>
      </c>
      <c r="M70" s="28" t="s">
        <v>125</v>
      </c>
      <c r="N70" s="28" t="s">
        <v>125</v>
      </c>
      <c r="O70" s="28" t="s">
        <v>125</v>
      </c>
      <c r="P70" s="28" t="s">
        <v>125</v>
      </c>
      <c r="Q70" s="29" t="s">
        <v>125</v>
      </c>
      <c r="AF70" s="36" t="s">
        <v>125</v>
      </c>
      <c r="AH70" s="36" t="s">
        <v>125</v>
      </c>
      <c r="AI70" s="29" t="s">
        <v>125</v>
      </c>
    </row>
    <row r="71" spans="2:35" x14ac:dyDescent="0.25"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</row>
  </sheetData>
  <phoneticPr fontId="1" type="noConversion"/>
  <pageMargins left="0.7" right="0.7" top="0.78740157499999996" bottom="0.78740157499999996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74"/>
  <sheetViews>
    <sheetView topLeftCell="O25" workbookViewId="0">
      <selection activeCell="AB38" sqref="AB38"/>
    </sheetView>
  </sheetViews>
  <sheetFormatPr baseColWidth="10" defaultColWidth="11.42578125" defaultRowHeight="15" x14ac:dyDescent="0.25"/>
  <cols>
    <col min="1" max="5" width="11.42578125" style="2"/>
    <col min="6" max="7" width="12.7109375" style="2" bestFit="1" customWidth="1"/>
    <col min="8" max="8" width="12.7109375" style="3" bestFit="1" customWidth="1"/>
    <col min="9" max="10" width="12.28515625" style="2" customWidth="1"/>
    <col min="11" max="11" width="11.42578125" style="2" customWidth="1"/>
    <col min="12" max="12" width="11.140625" style="2" customWidth="1"/>
    <col min="13" max="13" width="10.5703125" style="2" customWidth="1"/>
    <col min="14" max="14" width="11.140625" style="2" customWidth="1"/>
    <col min="15" max="15" width="12.140625" style="2" customWidth="1"/>
    <col min="16" max="16" width="11.140625" style="2" customWidth="1"/>
    <col min="17" max="17" width="10.5703125" style="2" customWidth="1"/>
    <col min="18" max="24" width="9.28515625" style="2" customWidth="1"/>
    <col min="25" max="25" width="12.140625" style="2" customWidth="1"/>
    <col min="26" max="26" width="3.85546875" style="2" customWidth="1"/>
    <col min="27" max="27" width="2.28515625" style="2" customWidth="1"/>
    <col min="28" max="28" width="11.42578125" style="2"/>
    <col min="29" max="29" width="6.140625" style="2" customWidth="1"/>
    <col min="30" max="16384" width="11.42578125" style="2"/>
  </cols>
  <sheetData>
    <row r="1" spans="1:37" ht="15.75" thickBot="1" x14ac:dyDescent="0.3">
      <c r="A1" s="23" t="s">
        <v>0</v>
      </c>
      <c r="C1" s="19" t="s">
        <v>8</v>
      </c>
      <c r="D1" s="19" t="s">
        <v>9</v>
      </c>
      <c r="E1" s="19" t="s">
        <v>10</v>
      </c>
      <c r="F1" s="19" t="s">
        <v>23</v>
      </c>
      <c r="G1" s="19" t="s">
        <v>22</v>
      </c>
      <c r="H1" s="19" t="s">
        <v>35</v>
      </c>
      <c r="I1" s="19" t="s">
        <v>36</v>
      </c>
      <c r="J1" s="19" t="s">
        <v>37</v>
      </c>
      <c r="K1" s="19" t="s">
        <v>38</v>
      </c>
      <c r="L1" s="19" t="s">
        <v>74</v>
      </c>
      <c r="M1" s="19" t="s">
        <v>75</v>
      </c>
      <c r="N1" s="19" t="s">
        <v>76</v>
      </c>
      <c r="O1" s="19" t="s">
        <v>77</v>
      </c>
      <c r="P1" s="19" t="s">
        <v>78</v>
      </c>
      <c r="Q1" s="19" t="s">
        <v>79</v>
      </c>
      <c r="R1" s="42"/>
      <c r="S1" s="42"/>
      <c r="T1" s="42"/>
      <c r="U1" s="42"/>
      <c r="V1" s="42"/>
      <c r="W1" s="42"/>
      <c r="X1" s="42"/>
    </row>
    <row r="2" spans="1:37" ht="18.75" thickBot="1" x14ac:dyDescent="0.4">
      <c r="B2" s="19" t="s">
        <v>123</v>
      </c>
      <c r="C2" s="10">
        <v>25.9</v>
      </c>
      <c r="D2" s="10">
        <v>21</v>
      </c>
      <c r="E2" s="10">
        <v>37.4</v>
      </c>
      <c r="F2" s="10">
        <v>43.4</v>
      </c>
      <c r="G2" s="10">
        <v>29.8</v>
      </c>
      <c r="H2" s="10">
        <v>13</v>
      </c>
      <c r="I2" s="10">
        <v>16.899999999999999</v>
      </c>
      <c r="J2" s="10">
        <v>19.2</v>
      </c>
      <c r="K2" s="10">
        <v>39.799999999999997</v>
      </c>
      <c r="L2" s="10">
        <v>30.9</v>
      </c>
      <c r="M2" s="19">
        <v>30</v>
      </c>
      <c r="N2" s="19">
        <v>28</v>
      </c>
      <c r="O2" s="19">
        <v>52</v>
      </c>
      <c r="P2" s="19">
        <v>46.5</v>
      </c>
      <c r="Q2" s="19">
        <v>26</v>
      </c>
      <c r="R2" s="42"/>
      <c r="S2" s="42"/>
      <c r="T2" s="42"/>
      <c r="U2" s="42"/>
      <c r="V2" s="42"/>
      <c r="W2" s="42"/>
      <c r="X2" s="42"/>
      <c r="AB2" s="23"/>
      <c r="AC2" s="43" t="s">
        <v>1</v>
      </c>
      <c r="AD2" s="43" t="s">
        <v>2</v>
      </c>
      <c r="AE2" s="44" t="s">
        <v>3</v>
      </c>
    </row>
    <row r="3" spans="1:37" ht="15.75" thickBot="1" x14ac:dyDescent="0.3">
      <c r="A3" s="19" t="s">
        <v>14</v>
      </c>
      <c r="B3" s="10">
        <v>-150</v>
      </c>
      <c r="C3" s="16">
        <v>-5.4078999999999995E-10</v>
      </c>
      <c r="D3" s="16">
        <v>-4.8268000000000003E-10</v>
      </c>
      <c r="E3" s="16">
        <v>-7.7367999999999996E-10</v>
      </c>
      <c r="F3" s="10">
        <v>-1.2158000000000001E-9</v>
      </c>
      <c r="G3" s="10">
        <v>-7.4507999999999997E-10</v>
      </c>
      <c r="H3" s="10">
        <v>-3.7934000000000001E-10</v>
      </c>
      <c r="I3" s="16">
        <v>-4.0150999999999999E-10</v>
      </c>
      <c r="J3" s="10">
        <v>-8.1596000000000004E-10</v>
      </c>
      <c r="K3" s="16">
        <v>-9.1832999999999997E-10</v>
      </c>
      <c r="L3" s="31">
        <v>-7.2698000000000001E-10</v>
      </c>
      <c r="M3" s="16">
        <v>-5.8425000000000002E-10</v>
      </c>
      <c r="N3" s="16">
        <v>-5.1675E-10</v>
      </c>
      <c r="O3" s="16">
        <v>-1.6514000000000001E-9</v>
      </c>
      <c r="P3" s="16">
        <v>-2.3782000000000003E-9</v>
      </c>
      <c r="Q3" s="16">
        <v>-7.2447999999999996E-10</v>
      </c>
      <c r="R3" s="49"/>
      <c r="S3" s="49"/>
      <c r="T3" s="49"/>
      <c r="U3" s="49"/>
      <c r="V3" s="49"/>
      <c r="W3" s="49"/>
      <c r="X3" s="49"/>
      <c r="AB3" s="10">
        <f>AVERAGE(C3:Z3)</f>
        <v>-8.5701533333333333E-10</v>
      </c>
      <c r="AC3" s="10">
        <f>COUNT(C3:Y3)</f>
        <v>15</v>
      </c>
      <c r="AD3" s="10">
        <f>(STDEV(C3:Z3))/SQRT(AC3)</f>
        <v>1.3799820588504793E-10</v>
      </c>
      <c r="AE3" s="10">
        <f>CONFIDENCE(0.05,(STDEV(C3:Z3)),AC3)</f>
        <v>2.7047151346583719E-10</v>
      </c>
      <c r="AH3" s="5"/>
    </row>
    <row r="4" spans="1:37" x14ac:dyDescent="0.25">
      <c r="B4" s="11">
        <f>B3+15</f>
        <v>-135</v>
      </c>
      <c r="C4" s="17">
        <v>-4.0842000000000002E-10</v>
      </c>
      <c r="D4" s="17">
        <v>-4.2052999999999994E-10</v>
      </c>
      <c r="E4" s="17">
        <v>-5.8602999999999999E-10</v>
      </c>
      <c r="F4" s="11">
        <v>-9.2011000000000004E-10</v>
      </c>
      <c r="G4" s="11">
        <v>-5.9638999999999994E-10</v>
      </c>
      <c r="H4" s="11">
        <v>-2.8540000000000002E-10</v>
      </c>
      <c r="I4" s="17">
        <v>-3.0484E-10</v>
      </c>
      <c r="J4" s="11">
        <v>-6.2900999999999998E-10</v>
      </c>
      <c r="K4" s="17">
        <v>-7.7764000000000002E-10</v>
      </c>
      <c r="L4" s="32">
        <v>-5.6083000000000002E-10</v>
      </c>
      <c r="M4" s="11">
        <v>-4.5161E-10</v>
      </c>
      <c r="N4" s="11">
        <v>-3.9283999999999996E-10</v>
      </c>
      <c r="O4" s="17">
        <v>-1.2782E-9</v>
      </c>
      <c r="P4" s="17">
        <v>-2.0336000000000001E-9</v>
      </c>
      <c r="Q4" s="11">
        <v>-5.5939999999999995E-10</v>
      </c>
      <c r="R4" s="42"/>
      <c r="S4" s="42"/>
      <c r="T4" s="42"/>
      <c r="U4" s="42"/>
      <c r="V4" s="42"/>
      <c r="W4" s="42"/>
      <c r="X4" s="42"/>
      <c r="AB4" s="11">
        <f t="shared" ref="AB4:AB17" si="0">AVERAGE(C4:Z4)</f>
        <v>-6.8032333333333338E-10</v>
      </c>
      <c r="AC4" s="11">
        <f t="shared" ref="AC4:AC17" si="1">COUNT(C4:Z4)</f>
        <v>15</v>
      </c>
      <c r="AD4" s="11">
        <f t="shared" ref="AD4:AD17" si="2">(STDEV(C4:Z4))/SQRT(AC4)</f>
        <v>1.1703856214601387E-10</v>
      </c>
      <c r="AE4" s="11">
        <f t="shared" ref="AE4:AE17" si="3">CONFIDENCE(0.05,(STDEV(C4:Z4)),AC4)</f>
        <v>2.2939136660854002E-10</v>
      </c>
      <c r="AI4" s="4"/>
    </row>
    <row r="5" spans="1:37" ht="15.75" thickBot="1" x14ac:dyDescent="0.3">
      <c r="B5" s="11">
        <f t="shared" ref="B5:B17" si="4">B4+15</f>
        <v>-120</v>
      </c>
      <c r="C5" s="17">
        <v>-3.1080999999999998E-10</v>
      </c>
      <c r="D5" s="17">
        <v>-3.3843999999999997E-10</v>
      </c>
      <c r="E5" s="17">
        <v>-4.4375999999999998E-10</v>
      </c>
      <c r="F5" s="11">
        <v>-7.0795000000000002E-10</v>
      </c>
      <c r="G5" s="11">
        <v>-4.7695999999999997E-10</v>
      </c>
      <c r="H5" s="11">
        <v>-2.0793E-10</v>
      </c>
      <c r="I5" s="17">
        <v>-2.2836E-10</v>
      </c>
      <c r="J5" s="11">
        <v>-4.8342999999999995E-10</v>
      </c>
      <c r="K5" s="17">
        <v>-6.5420999999999996E-10</v>
      </c>
      <c r="L5" s="32">
        <v>-4.7185999999999996E-10</v>
      </c>
      <c r="M5" s="11">
        <v>-3.4755E-10</v>
      </c>
      <c r="N5" s="11">
        <v>-2.9375999999999998E-10</v>
      </c>
      <c r="O5" s="17">
        <v>-9.8932000000000005E-10</v>
      </c>
      <c r="P5" s="17">
        <v>-1.7027000000000001E-9</v>
      </c>
      <c r="Q5" s="11">
        <v>-4.2129E-10</v>
      </c>
      <c r="R5" s="42"/>
      <c r="S5" s="42"/>
      <c r="T5" s="42"/>
      <c r="U5" s="42"/>
      <c r="V5" s="42"/>
      <c r="W5" s="42"/>
      <c r="X5" s="42"/>
      <c r="AB5" s="11">
        <f t="shared" si="0"/>
        <v>-5.3855533333333338E-10</v>
      </c>
      <c r="AC5" s="11">
        <f t="shared" si="1"/>
        <v>15</v>
      </c>
      <c r="AD5" s="11">
        <f t="shared" si="2"/>
        <v>9.8279645840528365E-11</v>
      </c>
      <c r="AE5" s="11">
        <f t="shared" si="3"/>
        <v>1.9262456626078729E-10</v>
      </c>
      <c r="AH5" s="4"/>
      <c r="AI5" s="4"/>
      <c r="AJ5" s="4"/>
      <c r="AK5" s="4"/>
    </row>
    <row r="6" spans="1:37" x14ac:dyDescent="0.25">
      <c r="B6" s="11">
        <f t="shared" si="4"/>
        <v>-105</v>
      </c>
      <c r="C6" s="17">
        <v>-2.3401E-10</v>
      </c>
      <c r="D6" s="17">
        <v>-3.0455999999999998E-10</v>
      </c>
      <c r="E6" s="17">
        <v>-3.4127999999999998E-10</v>
      </c>
      <c r="F6" s="11">
        <v>-5.1645999999999999E-10</v>
      </c>
      <c r="G6" s="11">
        <v>-3.7727999999999996E-10</v>
      </c>
      <c r="H6" s="11">
        <v>-1.5233000000000001E-10</v>
      </c>
      <c r="I6" s="17">
        <v>-1.7307E-10</v>
      </c>
      <c r="J6" s="11">
        <v>-3.7290000000000003E-10</v>
      </c>
      <c r="K6" s="17">
        <v>-5.5111999999999995E-10</v>
      </c>
      <c r="L6" s="32">
        <v>-3.1989999999999995E-10</v>
      </c>
      <c r="M6" s="11">
        <v>-2.6406000000000002E-10</v>
      </c>
      <c r="N6" s="11">
        <v>-2.1963999999999998E-10</v>
      </c>
      <c r="O6" s="17">
        <v>-7.5753999999999995E-10</v>
      </c>
      <c r="P6" s="17">
        <v>-1.3653E-9</v>
      </c>
      <c r="Q6" s="11">
        <v>-3.2120999999999997E-10</v>
      </c>
      <c r="R6" s="67" t="s">
        <v>140</v>
      </c>
      <c r="S6" s="53"/>
      <c r="T6" s="53"/>
      <c r="U6" s="54"/>
      <c r="V6" s="54"/>
      <c r="W6" s="54"/>
      <c r="X6" s="55"/>
      <c r="AB6" s="11">
        <f t="shared" si="0"/>
        <v>-4.1804400000000002E-10</v>
      </c>
      <c r="AC6" s="11">
        <f t="shared" si="1"/>
        <v>15</v>
      </c>
      <c r="AD6" s="11">
        <f t="shared" si="2"/>
        <v>7.895105174847562E-11</v>
      </c>
      <c r="AE6" s="11">
        <f t="shared" si="3"/>
        <v>1.5474121796857023E-10</v>
      </c>
      <c r="AH6" s="4"/>
      <c r="AI6" s="4"/>
      <c r="AJ6" s="4"/>
      <c r="AK6" s="4"/>
    </row>
    <row r="7" spans="1:37" ht="15.75" thickBot="1" x14ac:dyDescent="0.3">
      <c r="B7" s="11">
        <f t="shared" si="4"/>
        <v>-90</v>
      </c>
      <c r="C7" s="17">
        <v>-1.8092000000000001E-10</v>
      </c>
      <c r="D7" s="17">
        <v>-2.3825999999999996E-10</v>
      </c>
      <c r="E7" s="17">
        <v>-2.5914999999999998E-10</v>
      </c>
      <c r="F7" s="11">
        <v>-3.9622999999999999E-10</v>
      </c>
      <c r="G7" s="11">
        <v>-2.9548999999999998E-10</v>
      </c>
      <c r="H7" s="11">
        <v>-1.1041E-10</v>
      </c>
      <c r="I7" s="17">
        <v>-1.2833999999999999E-10</v>
      </c>
      <c r="J7" s="11">
        <v>-2.8371999999999998E-10</v>
      </c>
      <c r="K7" s="17">
        <v>-4.4811000000000002E-10</v>
      </c>
      <c r="L7" s="32">
        <v>-2.3906999999999998E-10</v>
      </c>
      <c r="M7" s="11">
        <v>-1.9837999999999999E-10</v>
      </c>
      <c r="N7" s="11">
        <v>-1.6349E-10</v>
      </c>
      <c r="O7" s="17">
        <v>-5.7644000000000003E-10</v>
      </c>
      <c r="P7" s="17">
        <v>-1.0088000000000001E-9</v>
      </c>
      <c r="Q7" s="11">
        <v>-2.3661000000000002E-10</v>
      </c>
      <c r="R7" s="68" t="s">
        <v>158</v>
      </c>
      <c r="S7" s="34"/>
      <c r="T7" s="34"/>
      <c r="U7" s="57"/>
      <c r="V7" s="57"/>
      <c r="W7" s="57"/>
      <c r="X7" s="58"/>
      <c r="AB7" s="11">
        <f t="shared" si="0"/>
        <v>-3.1756133333333331E-10</v>
      </c>
      <c r="AC7" s="11">
        <f t="shared" si="1"/>
        <v>15</v>
      </c>
      <c r="AD7" s="11">
        <f t="shared" si="2"/>
        <v>5.8855640680167748E-11</v>
      </c>
      <c r="AE7" s="11">
        <f t="shared" si="3"/>
        <v>1.1535493602015925E-10</v>
      </c>
      <c r="AH7" s="4"/>
      <c r="AI7" s="4"/>
      <c r="AJ7" s="4"/>
      <c r="AK7" s="4"/>
    </row>
    <row r="8" spans="1:37" x14ac:dyDescent="0.25">
      <c r="B8" s="11">
        <f t="shared" si="4"/>
        <v>-75</v>
      </c>
      <c r="C8" s="17">
        <v>-1.4214000000000001E-10</v>
      </c>
      <c r="D8" s="17">
        <v>-1.8144999999999998E-10</v>
      </c>
      <c r="E8" s="17">
        <v>-1.8417E-10</v>
      </c>
      <c r="F8" s="11">
        <v>-2.9595999999999998E-10</v>
      </c>
      <c r="G8" s="11">
        <v>-2.3292999999999999E-10</v>
      </c>
      <c r="H8" s="11">
        <v>-8.3642999999999995E-11</v>
      </c>
      <c r="I8" s="17">
        <v>-9.5560000000000004E-11</v>
      </c>
      <c r="J8" s="11">
        <v>-2.1334000000000001E-10</v>
      </c>
      <c r="K8" s="17">
        <v>-3.6713E-10</v>
      </c>
      <c r="L8" s="32">
        <v>-1.7513999999999998E-10</v>
      </c>
      <c r="M8" s="11">
        <v>-1.4900999999999998E-10</v>
      </c>
      <c r="N8" s="11">
        <v>-1.1998000000000001E-10</v>
      </c>
      <c r="O8" s="17">
        <v>-4.2943999999999997E-10</v>
      </c>
      <c r="P8" s="17">
        <v>-7.5429999999999997E-10</v>
      </c>
      <c r="Q8" s="11">
        <v>-1.7421000000000001E-10</v>
      </c>
      <c r="R8"/>
      <c r="S8" s="4"/>
      <c r="T8" s="4"/>
      <c r="AB8" s="11">
        <f t="shared" si="0"/>
        <v>-2.3989353333333334E-10</v>
      </c>
      <c r="AC8" s="11">
        <f t="shared" si="1"/>
        <v>15</v>
      </c>
      <c r="AD8" s="11">
        <f t="shared" si="2"/>
        <v>4.4352342120028594E-11</v>
      </c>
      <c r="AE8" s="11">
        <f t="shared" si="3"/>
        <v>8.6928993185254889E-11</v>
      </c>
      <c r="AH8" s="4"/>
      <c r="AI8" s="4"/>
      <c r="AJ8" s="4"/>
      <c r="AK8" s="4"/>
    </row>
    <row r="9" spans="1:37" x14ac:dyDescent="0.25">
      <c r="B9" s="11">
        <f t="shared" si="4"/>
        <v>-60</v>
      </c>
      <c r="C9" s="17">
        <v>-1.079E-10</v>
      </c>
      <c r="D9" s="17">
        <v>-1.4805000000000002E-10</v>
      </c>
      <c r="E9" s="17">
        <v>-1.3321E-10</v>
      </c>
      <c r="F9" s="11">
        <v>-2.1103999999999998E-10</v>
      </c>
      <c r="G9" s="11">
        <v>-1.7711000000000002E-10</v>
      </c>
      <c r="H9" s="11">
        <v>-5.8265000000000005E-11</v>
      </c>
      <c r="I9" s="17">
        <v>-7.2689000000000001E-11</v>
      </c>
      <c r="J9" s="11">
        <v>-1.5946999999999999E-10</v>
      </c>
      <c r="K9" s="17">
        <v>-2.6119999999999999E-10</v>
      </c>
      <c r="L9" s="32">
        <v>-1.2769E-10</v>
      </c>
      <c r="M9" s="11">
        <v>-1.0754999999999999E-10</v>
      </c>
      <c r="N9" s="11">
        <v>-8.593099999999999E-11</v>
      </c>
      <c r="O9" s="17">
        <v>-3.1083E-10</v>
      </c>
      <c r="P9" s="17">
        <v>-5.9017999999999992E-10</v>
      </c>
      <c r="Q9" s="11">
        <v>-1.2789999999999999E-10</v>
      </c>
      <c r="R9"/>
      <c r="S9" s="4"/>
      <c r="T9" s="4"/>
      <c r="AB9" s="11">
        <f t="shared" si="0"/>
        <v>-1.7860099999999997E-10</v>
      </c>
      <c r="AC9" s="11">
        <f t="shared" si="1"/>
        <v>15</v>
      </c>
      <c r="AD9" s="11">
        <f t="shared" si="2"/>
        <v>3.4338221158686376E-11</v>
      </c>
      <c r="AE9" s="11">
        <f t="shared" si="3"/>
        <v>6.7301676764196523E-11</v>
      </c>
      <c r="AH9" s="4"/>
      <c r="AI9" s="4"/>
      <c r="AJ9" s="4"/>
      <c r="AK9" s="4"/>
    </row>
    <row r="10" spans="1:37" ht="15.75" thickBot="1" x14ac:dyDescent="0.3">
      <c r="B10" s="11">
        <f t="shared" si="4"/>
        <v>-45</v>
      </c>
      <c r="C10" s="17">
        <v>-7.7762999999999998E-11</v>
      </c>
      <c r="D10" s="17">
        <v>-1.1043E-10</v>
      </c>
      <c r="E10" s="17">
        <v>-9.2747000000000003E-11</v>
      </c>
      <c r="F10" s="11">
        <v>-1.4909E-10</v>
      </c>
      <c r="G10" s="11">
        <v>-1.2994999999999998E-10</v>
      </c>
      <c r="H10" s="11">
        <v>-3.9864000000000001E-11</v>
      </c>
      <c r="I10" s="17">
        <v>-4.8934000000000001E-11</v>
      </c>
      <c r="J10" s="11">
        <v>-1.155E-10</v>
      </c>
      <c r="K10" s="17">
        <v>-1.8406000000000001E-10</v>
      </c>
      <c r="L10" s="32">
        <v>-9.2021000000000005E-11</v>
      </c>
      <c r="M10" s="11">
        <v>-7.4164000000000001E-11</v>
      </c>
      <c r="N10" s="11">
        <v>-5.8134999999999995E-11</v>
      </c>
      <c r="O10" s="17">
        <v>-2.1841E-10</v>
      </c>
      <c r="P10" s="17">
        <v>-4.0856999999999997E-10</v>
      </c>
      <c r="Q10" s="11">
        <v>-8.7962000000000003E-11</v>
      </c>
      <c r="R10"/>
      <c r="S10" s="4"/>
      <c r="T10" s="4"/>
      <c r="AB10" s="11">
        <f t="shared" si="0"/>
        <v>-1.2584E-10</v>
      </c>
      <c r="AC10" s="11">
        <f t="shared" si="1"/>
        <v>15</v>
      </c>
      <c r="AD10" s="11">
        <f t="shared" si="2"/>
        <v>2.3839009460885539E-11</v>
      </c>
      <c r="AE10" s="11">
        <f t="shared" si="3"/>
        <v>4.6723599970445255E-11</v>
      </c>
      <c r="AH10" s="4"/>
      <c r="AI10" s="4"/>
      <c r="AJ10" s="4"/>
      <c r="AK10" s="4"/>
    </row>
    <row r="11" spans="1:37" ht="15.75" customHeight="1" thickBot="1" x14ac:dyDescent="0.35">
      <c r="B11" s="11">
        <f t="shared" si="4"/>
        <v>-30</v>
      </c>
      <c r="C11" s="17">
        <v>-5.0515E-11</v>
      </c>
      <c r="D11" s="17">
        <v>-6.1659999999999997E-11</v>
      </c>
      <c r="E11" s="17">
        <v>-6.1938999999999999E-11</v>
      </c>
      <c r="F11" s="11">
        <v>-9.8096000000000007E-11</v>
      </c>
      <c r="G11" s="11">
        <v>-8.8724999999999996E-11</v>
      </c>
      <c r="H11" s="11">
        <v>-2.5638E-11</v>
      </c>
      <c r="I11" s="17">
        <v>-3.1870000000000002E-11</v>
      </c>
      <c r="J11" s="11">
        <v>-7.7926999999999996E-11</v>
      </c>
      <c r="K11" s="17">
        <v>-1.1162E-10</v>
      </c>
      <c r="L11" s="32">
        <v>-5.9349999999999994E-11</v>
      </c>
      <c r="M11" s="11">
        <v>-4.5524999999999999E-11</v>
      </c>
      <c r="N11" s="11">
        <v>-3.6537999999999993E-11</v>
      </c>
      <c r="O11" s="17">
        <v>-1.4038999999999999E-10</v>
      </c>
      <c r="P11" s="17">
        <v>-2.5679999999999998E-10</v>
      </c>
      <c r="Q11" s="11">
        <v>-5.5234999999999997E-11</v>
      </c>
      <c r="R11"/>
      <c r="S11" s="39" t="s">
        <v>138</v>
      </c>
      <c r="T11" s="40"/>
      <c r="U11" s="41"/>
      <c r="V11" s="20"/>
      <c r="W11" s="21"/>
      <c r="AB11" s="11">
        <f t="shared" si="0"/>
        <v>-8.0121866666666662E-11</v>
      </c>
      <c r="AC11" s="11">
        <f t="shared" si="1"/>
        <v>15</v>
      </c>
      <c r="AD11" s="11">
        <f t="shared" si="2"/>
        <v>1.499738472149209E-11</v>
      </c>
      <c r="AE11" s="11">
        <f t="shared" si="3"/>
        <v>2.939433391641576E-11</v>
      </c>
      <c r="AH11" s="4"/>
      <c r="AI11" s="4"/>
      <c r="AJ11" s="4"/>
      <c r="AK11" s="4"/>
    </row>
    <row r="12" spans="1:37" x14ac:dyDescent="0.25">
      <c r="B12" s="11">
        <f t="shared" si="4"/>
        <v>-15</v>
      </c>
      <c r="C12" s="17">
        <v>-2.7905999999999998E-11</v>
      </c>
      <c r="D12" s="17">
        <v>-3.0770000000000001E-11</v>
      </c>
      <c r="E12" s="17">
        <v>-2.7460999999999997E-11</v>
      </c>
      <c r="F12" s="11">
        <v>-4.8382999999999999E-11</v>
      </c>
      <c r="G12" s="11">
        <v>-5.2758999999999998E-11</v>
      </c>
      <c r="H12" s="11">
        <v>-1.3063E-11</v>
      </c>
      <c r="I12" s="17">
        <v>-1.5599000000000001E-11</v>
      </c>
      <c r="J12" s="11">
        <v>-4.5044000000000002E-11</v>
      </c>
      <c r="K12" s="17">
        <v>-4.8513999999999998E-11</v>
      </c>
      <c r="L12" s="32">
        <v>-3.1458999999999998E-11</v>
      </c>
      <c r="M12" s="11">
        <v>-1.9642000000000001E-11</v>
      </c>
      <c r="N12" s="11">
        <v>-1.7214999999999999E-11</v>
      </c>
      <c r="O12" s="17">
        <v>-7.2174000000000003E-11</v>
      </c>
      <c r="P12" s="17">
        <v>-1.0995000000000001E-10</v>
      </c>
      <c r="Q12" s="11">
        <v>-2.6116999999999999E-11</v>
      </c>
      <c r="R12" s="42"/>
      <c r="S12" s="42"/>
      <c r="T12" s="42"/>
      <c r="U12" s="42"/>
      <c r="V12" s="42"/>
      <c r="W12" s="42"/>
      <c r="X12" s="42"/>
      <c r="AB12" s="11">
        <f t="shared" si="0"/>
        <v>-3.9070399999999999E-11</v>
      </c>
      <c r="AC12" s="11">
        <f t="shared" si="1"/>
        <v>15</v>
      </c>
      <c r="AD12" s="11">
        <f t="shared" si="2"/>
        <v>6.6027372107547715E-12</v>
      </c>
      <c r="AE12" s="11">
        <f t="shared" si="3"/>
        <v>1.2941127132461802E-11</v>
      </c>
      <c r="AH12" s="4"/>
      <c r="AI12" s="4"/>
      <c r="AJ12" s="4"/>
      <c r="AK12" s="4"/>
    </row>
    <row r="13" spans="1:37" x14ac:dyDescent="0.25">
      <c r="B13" s="11">
        <f t="shared" si="4"/>
        <v>0</v>
      </c>
      <c r="C13" s="17">
        <v>-3.7105000000000004E-12</v>
      </c>
      <c r="D13" s="17">
        <v>8.4281000000000004E-12</v>
      </c>
      <c r="E13" s="17">
        <v>2.9559E-12</v>
      </c>
      <c r="F13" s="11">
        <v>-9.4107999999999994E-12</v>
      </c>
      <c r="G13" s="11">
        <v>-1.9205999999999999E-11</v>
      </c>
      <c r="H13" s="11">
        <v>-1.8882E-12</v>
      </c>
      <c r="I13" s="17">
        <v>7.6787999999999996E-13</v>
      </c>
      <c r="J13" s="11">
        <v>-1.7135000000000001E-11</v>
      </c>
      <c r="K13" s="17">
        <v>1.1516999999999999E-11</v>
      </c>
      <c r="L13" s="32">
        <v>-5.8826E-12</v>
      </c>
      <c r="M13" s="11">
        <v>5.6753999999999998E-12</v>
      </c>
      <c r="N13" s="11">
        <v>2.2458E-12</v>
      </c>
      <c r="O13" s="17">
        <v>-9.9496999999999999E-12</v>
      </c>
      <c r="P13" s="17">
        <v>2.0562999999999998E-11</v>
      </c>
      <c r="Q13" s="11">
        <v>3.3132000000000001E-12</v>
      </c>
      <c r="R13" s="42"/>
      <c r="S13" s="42"/>
      <c r="T13" s="42"/>
      <c r="U13" s="42"/>
      <c r="V13" s="42"/>
      <c r="W13" s="42"/>
      <c r="X13" s="42"/>
      <c r="AB13" s="11">
        <f t="shared" si="0"/>
        <v>-7.8110133333333367E-13</v>
      </c>
      <c r="AC13" s="11">
        <f t="shared" si="1"/>
        <v>15</v>
      </c>
      <c r="AD13" s="11">
        <f t="shared" si="2"/>
        <v>2.7402587988140766E-12</v>
      </c>
      <c r="AE13" s="11">
        <f t="shared" si="3"/>
        <v>5.3708085539945786E-12</v>
      </c>
      <c r="AH13" s="4"/>
      <c r="AI13" s="4"/>
      <c r="AJ13" s="4"/>
      <c r="AK13" s="4"/>
    </row>
    <row r="14" spans="1:37" x14ac:dyDescent="0.25">
      <c r="B14" s="11">
        <f t="shared" si="4"/>
        <v>15</v>
      </c>
      <c r="C14" s="17">
        <v>1.9955999999999999E-11</v>
      </c>
      <c r="D14" s="17">
        <v>4.9911999999999997E-11</v>
      </c>
      <c r="E14" s="17">
        <v>3.5103999999999996E-11</v>
      </c>
      <c r="F14" s="11">
        <v>3.5442999999999996E-11</v>
      </c>
      <c r="G14" s="11">
        <v>1.3628E-11</v>
      </c>
      <c r="H14" s="11">
        <v>8.8031000000000007E-12</v>
      </c>
      <c r="I14" s="17">
        <v>1.3539999999999999E-11</v>
      </c>
      <c r="J14" s="11">
        <v>1.1638E-11</v>
      </c>
      <c r="K14" s="17">
        <v>7.1631999999999994E-11</v>
      </c>
      <c r="L14" s="32">
        <v>1.8135000000000001E-11</v>
      </c>
      <c r="M14" s="11">
        <v>3.6737999999999996E-11</v>
      </c>
      <c r="N14" s="11">
        <v>1.8613000000000001E-11</v>
      </c>
      <c r="O14" s="17">
        <v>5.3106000000000003E-11</v>
      </c>
      <c r="P14" s="17">
        <v>1.5113999999999998E-10</v>
      </c>
      <c r="Q14" s="11">
        <v>3.1842000000000001E-11</v>
      </c>
      <c r="R14" s="42"/>
      <c r="S14" s="42"/>
      <c r="T14" s="42"/>
      <c r="U14" s="42"/>
      <c r="V14" s="42"/>
      <c r="W14" s="42"/>
      <c r="X14" s="42"/>
      <c r="AB14" s="11">
        <f t="shared" si="0"/>
        <v>3.7948673333333332E-11</v>
      </c>
      <c r="AC14" s="11">
        <f t="shared" si="1"/>
        <v>15</v>
      </c>
      <c r="AD14" s="11">
        <f t="shared" si="2"/>
        <v>9.3074514664862382E-12</v>
      </c>
      <c r="AE14" s="11">
        <f t="shared" si="3"/>
        <v>1.8242269662167533E-11</v>
      </c>
      <c r="AH14" s="4"/>
      <c r="AI14" s="4"/>
      <c r="AJ14" s="4"/>
      <c r="AK14" s="4"/>
    </row>
    <row r="15" spans="1:37" x14ac:dyDescent="0.25">
      <c r="B15" s="11">
        <f t="shared" si="4"/>
        <v>30</v>
      </c>
      <c r="C15" s="17">
        <v>4.6638999999999998E-11</v>
      </c>
      <c r="D15" s="17">
        <v>9.0266000000000007E-11</v>
      </c>
      <c r="E15" s="17">
        <v>6.1386999999999994E-11</v>
      </c>
      <c r="F15" s="11">
        <v>8.4834999999999997E-11</v>
      </c>
      <c r="G15" s="11">
        <v>4.8018999999999997E-11</v>
      </c>
      <c r="H15" s="11">
        <v>2.0179999999999998E-11</v>
      </c>
      <c r="I15" s="17">
        <v>3.2969999999999997E-11</v>
      </c>
      <c r="J15" s="11">
        <v>4.3312000000000001E-11</v>
      </c>
      <c r="K15" s="17">
        <v>1.3558000000000001E-10</v>
      </c>
      <c r="L15" s="32">
        <v>4.7501E-11</v>
      </c>
      <c r="M15" s="11">
        <v>6.0960999999999998E-11</v>
      </c>
      <c r="N15" s="11">
        <v>4.5795000000000002E-11</v>
      </c>
      <c r="O15" s="17">
        <v>1.2085E-10</v>
      </c>
      <c r="P15" s="17">
        <v>2.8380999999999997E-10</v>
      </c>
      <c r="Q15" s="11">
        <v>6.6207999999999993E-11</v>
      </c>
      <c r="R15" s="42"/>
      <c r="S15" s="42"/>
      <c r="T15" s="42"/>
      <c r="U15" s="42"/>
      <c r="V15" s="42"/>
      <c r="W15" s="42"/>
      <c r="X15" s="42"/>
      <c r="AB15" s="11">
        <f t="shared" si="0"/>
        <v>7.9220866666666662E-11</v>
      </c>
      <c r="AC15" s="11">
        <f t="shared" si="1"/>
        <v>15</v>
      </c>
      <c r="AD15" s="11">
        <f t="shared" si="2"/>
        <v>1.6735100573876984E-11</v>
      </c>
      <c r="AE15" s="11">
        <f t="shared" si="3"/>
        <v>3.2800194402454473E-11</v>
      </c>
      <c r="AH15" s="4"/>
      <c r="AI15" s="4"/>
      <c r="AJ15" s="4"/>
      <c r="AK15" s="4"/>
    </row>
    <row r="16" spans="1:37" x14ac:dyDescent="0.25">
      <c r="B16" s="11">
        <f t="shared" si="4"/>
        <v>45</v>
      </c>
      <c r="C16" s="17">
        <v>7.6911000000000005E-11</v>
      </c>
      <c r="D16" s="17">
        <v>1.4316999999999998E-10</v>
      </c>
      <c r="E16" s="17">
        <v>1.0274999999999999E-10</v>
      </c>
      <c r="F16" s="11">
        <v>1.4336999999999999E-10</v>
      </c>
      <c r="G16" s="11">
        <v>8.0614000000000002E-11</v>
      </c>
      <c r="H16" s="11">
        <v>3.4460999999999999E-11</v>
      </c>
      <c r="I16" s="17">
        <v>4.7863999999999999E-11</v>
      </c>
      <c r="J16" s="11">
        <v>7.7675000000000006E-11</v>
      </c>
      <c r="K16" s="17">
        <v>2.0147E-10</v>
      </c>
      <c r="L16" s="32">
        <v>7.8510999999999991E-11</v>
      </c>
      <c r="M16" s="11">
        <v>9.4599999999999989E-11</v>
      </c>
      <c r="N16" s="11">
        <v>6.9593000000000002E-11</v>
      </c>
      <c r="O16" s="17">
        <v>1.9787999999999999E-10</v>
      </c>
      <c r="P16" s="17">
        <v>4.2042000000000003E-10</v>
      </c>
      <c r="Q16" s="11">
        <v>1.0458E-10</v>
      </c>
      <c r="R16" s="42"/>
      <c r="S16" s="42"/>
      <c r="T16" s="42"/>
      <c r="U16" s="42"/>
      <c r="V16" s="42"/>
      <c r="W16" s="42"/>
      <c r="X16" s="42"/>
      <c r="AB16" s="11">
        <f t="shared" si="0"/>
        <v>1.2492460000000001E-10</v>
      </c>
      <c r="AC16" s="11">
        <f t="shared" si="1"/>
        <v>15</v>
      </c>
      <c r="AD16" s="11">
        <f t="shared" si="2"/>
        <v>2.4576083171556003E-11</v>
      </c>
      <c r="AE16" s="11">
        <f t="shared" si="3"/>
        <v>4.8168237897310662E-11</v>
      </c>
      <c r="AH16" s="4"/>
      <c r="AI16" s="4"/>
      <c r="AJ16" s="4"/>
      <c r="AK16" s="4"/>
    </row>
    <row r="17" spans="1:37" ht="15.75" thickBot="1" x14ac:dyDescent="0.3">
      <c r="B17" s="12">
        <f t="shared" si="4"/>
        <v>60</v>
      </c>
      <c r="C17" s="22">
        <v>1.1112E-10</v>
      </c>
      <c r="D17" s="22">
        <v>2.1219999999999998E-10</v>
      </c>
      <c r="E17" s="22">
        <v>1.4762999999999999E-10</v>
      </c>
      <c r="F17" s="12">
        <v>2.1537E-10</v>
      </c>
      <c r="G17" s="12">
        <v>1.178E-10</v>
      </c>
      <c r="H17" s="12">
        <v>5.2574999999999997E-11</v>
      </c>
      <c r="I17" s="22">
        <v>7.1904999999999996E-11</v>
      </c>
      <c r="J17" s="12">
        <v>1.1928E-10</v>
      </c>
      <c r="K17" s="22">
        <v>2.7624000000000002E-10</v>
      </c>
      <c r="L17" s="33">
        <v>1.1639E-10</v>
      </c>
      <c r="M17" s="12">
        <v>1.5124000000000001E-10</v>
      </c>
      <c r="N17" s="12">
        <v>1.0434999999999999E-10</v>
      </c>
      <c r="O17" s="22">
        <v>2.9586E-10</v>
      </c>
      <c r="P17" s="22">
        <v>5.7878999999999992E-10</v>
      </c>
      <c r="Q17" s="12">
        <v>1.5678999999999998E-10</v>
      </c>
      <c r="R17" s="42"/>
      <c r="S17" s="42"/>
      <c r="T17" s="42"/>
      <c r="U17" s="42"/>
      <c r="V17" s="42"/>
      <c r="W17" s="42"/>
      <c r="X17" s="42"/>
      <c r="AB17" s="12">
        <f t="shared" si="0"/>
        <v>1.8183599999999996E-10</v>
      </c>
      <c r="AC17" s="12">
        <f t="shared" si="1"/>
        <v>15</v>
      </c>
      <c r="AD17" s="12">
        <f t="shared" si="2"/>
        <v>3.3548908179665386E-11</v>
      </c>
      <c r="AE17" s="12">
        <f t="shared" si="3"/>
        <v>6.5754651752785367E-11</v>
      </c>
      <c r="AH17" s="4"/>
      <c r="AI17" s="4"/>
      <c r="AJ17" s="4"/>
      <c r="AK17" s="4"/>
    </row>
    <row r="18" spans="1:37" ht="18.75" thickBot="1" x14ac:dyDescent="0.4">
      <c r="B18" s="15" t="s">
        <v>124</v>
      </c>
      <c r="C18" s="15" t="s">
        <v>132</v>
      </c>
      <c r="D18" s="57" t="s">
        <v>132</v>
      </c>
      <c r="E18" s="57" t="s">
        <v>132</v>
      </c>
      <c r="F18" s="57" t="s">
        <v>132</v>
      </c>
      <c r="G18" s="57" t="s">
        <v>132</v>
      </c>
      <c r="H18" s="57" t="s">
        <v>132</v>
      </c>
      <c r="I18" s="57" t="s">
        <v>132</v>
      </c>
      <c r="J18" s="57" t="s">
        <v>132</v>
      </c>
      <c r="K18" s="57" t="s">
        <v>132</v>
      </c>
      <c r="L18" s="57" t="s">
        <v>132</v>
      </c>
      <c r="M18" s="20" t="s">
        <v>132</v>
      </c>
      <c r="N18" s="20" t="s">
        <v>132</v>
      </c>
      <c r="O18" s="20" t="s">
        <v>132</v>
      </c>
      <c r="P18" s="20" t="s">
        <v>132</v>
      </c>
      <c r="Q18" s="21" t="s">
        <v>132</v>
      </c>
      <c r="R18" s="42"/>
      <c r="S18" s="42"/>
      <c r="T18" s="42"/>
      <c r="U18" s="42"/>
      <c r="V18" s="42"/>
      <c r="W18" s="42"/>
      <c r="X18" s="42"/>
      <c r="AH18" s="4"/>
      <c r="AI18" s="4"/>
      <c r="AJ18" s="4"/>
      <c r="AK18" s="4"/>
    </row>
    <row r="19" spans="1:37" ht="15.75" thickBot="1" x14ac:dyDescent="0.3">
      <c r="A19" s="23" t="s">
        <v>126</v>
      </c>
      <c r="AB19" s="23"/>
      <c r="AC19" s="43" t="s">
        <v>1</v>
      </c>
      <c r="AD19" s="43" t="s">
        <v>2</v>
      </c>
      <c r="AE19" s="44" t="s">
        <v>3</v>
      </c>
      <c r="AH19" s="4"/>
      <c r="AI19" s="4"/>
      <c r="AJ19" s="4"/>
      <c r="AK19" s="4"/>
    </row>
    <row r="20" spans="1:37" ht="15.75" thickBot="1" x14ac:dyDescent="0.3">
      <c r="A20" s="18" t="s">
        <v>14</v>
      </c>
      <c r="B20" s="10">
        <v>-150</v>
      </c>
      <c r="C20" s="16">
        <v>-2.1505E-9</v>
      </c>
      <c r="D20" s="16">
        <v>-1.6538E-9</v>
      </c>
      <c r="E20" s="16">
        <v>-4.1974000000000004E-9</v>
      </c>
      <c r="F20" s="10">
        <v>-4.3452000000000003E-9</v>
      </c>
      <c r="G20" s="16">
        <v>-2.1036000000000005E-9</v>
      </c>
      <c r="H20" s="16">
        <v>-1.4447E-9</v>
      </c>
      <c r="I20" s="84" t="s">
        <v>128</v>
      </c>
      <c r="J20" s="84" t="s">
        <v>128</v>
      </c>
      <c r="K20" s="84" t="s">
        <v>128</v>
      </c>
      <c r="L20" s="16">
        <v>-3.9766000000000005E-9</v>
      </c>
      <c r="M20" s="16">
        <v>-4.1273999999999996E-9</v>
      </c>
      <c r="N20" s="63" t="s">
        <v>128</v>
      </c>
      <c r="O20" s="16">
        <v>-8.1988000000000003E-9</v>
      </c>
      <c r="P20" s="63" t="s">
        <v>128</v>
      </c>
      <c r="Q20" s="16">
        <v>-1.541E-9</v>
      </c>
      <c r="R20" s="4"/>
      <c r="S20" s="4"/>
      <c r="T20" s="4"/>
      <c r="U20" s="4"/>
      <c r="V20" s="4"/>
      <c r="W20" s="4"/>
      <c r="X20" s="4"/>
      <c r="Y20" s="4"/>
      <c r="AB20" s="10">
        <f>AVERAGE(C20:Z20)</f>
        <v>-3.3739000000000001E-9</v>
      </c>
      <c r="AC20" s="10">
        <f>COUNT(C20:Z20)</f>
        <v>10</v>
      </c>
      <c r="AD20" s="10">
        <f>(STDEV(C20:Z20))/SQRT(AC20)</f>
        <v>6.5813452019071792E-10</v>
      </c>
      <c r="AE20" s="10">
        <f>CONFIDENCE(0.05,(STDEV(C20:Z20)),AC20)</f>
        <v>1.2899199565563558E-9</v>
      </c>
      <c r="AH20" s="4"/>
      <c r="AI20" s="4"/>
      <c r="AJ20" s="4"/>
      <c r="AK20" s="4"/>
    </row>
    <row r="21" spans="1:37" x14ac:dyDescent="0.25">
      <c r="B21" s="11">
        <f>B20+15</f>
        <v>-135</v>
      </c>
      <c r="C21" s="17">
        <v>-1.7094999999999999E-9</v>
      </c>
      <c r="D21" s="17">
        <v>-1.3154E-9</v>
      </c>
      <c r="E21" s="17">
        <v>-3.4532E-9</v>
      </c>
      <c r="F21" s="11">
        <v>-3.6866000000000001E-9</v>
      </c>
      <c r="G21" s="17">
        <v>-1.7558000000000001E-9</v>
      </c>
      <c r="H21" s="17">
        <v>-1.1947E-9</v>
      </c>
      <c r="I21" s="85" t="s">
        <v>128</v>
      </c>
      <c r="J21" s="85" t="s">
        <v>128</v>
      </c>
      <c r="K21" s="85" t="s">
        <v>128</v>
      </c>
      <c r="L21" s="17">
        <v>-3.4440000000000001E-9</v>
      </c>
      <c r="M21" s="17">
        <v>-3.4956000000000002E-9</v>
      </c>
      <c r="N21" s="64" t="s">
        <v>128</v>
      </c>
      <c r="O21" s="17">
        <v>-7.0584000000000004E-9</v>
      </c>
      <c r="P21" s="64" t="s">
        <v>128</v>
      </c>
      <c r="Q21" s="11">
        <v>-1.2746000000000001E-9</v>
      </c>
      <c r="Y21" s="4"/>
      <c r="AB21" s="11">
        <f t="shared" ref="AB21:AB34" si="5">AVERAGE(C21:Z21)</f>
        <v>-2.83878E-9</v>
      </c>
      <c r="AC21" s="11">
        <f t="shared" ref="AC21:AC34" si="6">COUNT(C21:Z21)</f>
        <v>10</v>
      </c>
      <c r="AD21" s="11">
        <f t="shared" ref="AD21:AD34" si="7">(STDEV(C21:Z21))/SQRT(AC21)</f>
        <v>5.7365951124725927E-10</v>
      </c>
      <c r="AE21" s="11">
        <f t="shared" ref="AE21:AE34" si="8">CONFIDENCE(0.05,(STDEV(C21:Z21)),AC21)</f>
        <v>1.124351981433478E-9</v>
      </c>
      <c r="AH21" s="4"/>
    </row>
    <row r="22" spans="1:37" x14ac:dyDescent="0.25">
      <c r="B22" s="11">
        <f t="shared" ref="B22:B34" si="9">B21+15</f>
        <v>-120</v>
      </c>
      <c r="C22" s="17">
        <v>-1.3565E-9</v>
      </c>
      <c r="D22" s="17">
        <v>-1.1053999999999999E-9</v>
      </c>
      <c r="E22" s="17">
        <v>-2.8247E-9</v>
      </c>
      <c r="F22" s="11">
        <v>-3.0889E-9</v>
      </c>
      <c r="G22" s="17">
        <v>-1.4423999999999999E-9</v>
      </c>
      <c r="H22" s="17">
        <v>-9.6799999999999997E-10</v>
      </c>
      <c r="I22" s="85" t="s">
        <v>128</v>
      </c>
      <c r="J22" s="85" t="s">
        <v>128</v>
      </c>
      <c r="K22" s="85" t="s">
        <v>128</v>
      </c>
      <c r="L22" s="17">
        <v>-2.7970000000000002E-9</v>
      </c>
      <c r="M22" s="17">
        <v>-2.9157000000000002E-9</v>
      </c>
      <c r="N22" s="64" t="s">
        <v>128</v>
      </c>
      <c r="O22" s="17">
        <v>-6.0317999999999998E-9</v>
      </c>
      <c r="P22" s="64" t="s">
        <v>128</v>
      </c>
      <c r="Q22" s="11">
        <v>-1.0583000000000002E-9</v>
      </c>
      <c r="Y22" s="4"/>
      <c r="AB22" s="11">
        <f t="shared" si="5"/>
        <v>-2.3588700000000001E-9</v>
      </c>
      <c r="AC22" s="11">
        <f t="shared" si="6"/>
        <v>10</v>
      </c>
      <c r="AD22" s="11">
        <f t="shared" si="7"/>
        <v>4.9198267043780219E-10</v>
      </c>
      <c r="AE22" s="11">
        <f t="shared" si="8"/>
        <v>9.642683150759309E-10</v>
      </c>
    </row>
    <row r="23" spans="1:37" x14ac:dyDescent="0.25">
      <c r="B23" s="11">
        <f t="shared" si="9"/>
        <v>-105</v>
      </c>
      <c r="C23" s="17">
        <v>-1.0775000000000001E-9</v>
      </c>
      <c r="D23" s="17">
        <v>-8.7686000000000001E-10</v>
      </c>
      <c r="E23" s="17">
        <v>-2.2441000000000001E-9</v>
      </c>
      <c r="F23" s="11">
        <v>-2.5690000000000001E-9</v>
      </c>
      <c r="G23" s="17">
        <v>-1.1792E-9</v>
      </c>
      <c r="H23" s="17">
        <v>-7.8011999999999999E-10</v>
      </c>
      <c r="I23" s="85" t="s">
        <v>128</v>
      </c>
      <c r="J23" s="85" t="s">
        <v>128</v>
      </c>
      <c r="K23" s="85" t="s">
        <v>128</v>
      </c>
      <c r="L23" s="17">
        <v>-2.3328000000000005E-9</v>
      </c>
      <c r="M23" s="17">
        <v>-2.4684000000000003E-9</v>
      </c>
      <c r="N23" s="64" t="s">
        <v>128</v>
      </c>
      <c r="O23" s="17">
        <v>-5.1123000000000002E-9</v>
      </c>
      <c r="P23" s="64" t="s">
        <v>128</v>
      </c>
      <c r="Q23" s="11">
        <v>-8.9211000000000003E-10</v>
      </c>
      <c r="Y23" s="4"/>
      <c r="AB23" s="11">
        <f t="shared" si="5"/>
        <v>-1.9532390000000003E-9</v>
      </c>
      <c r="AC23" s="11">
        <f t="shared" si="6"/>
        <v>10</v>
      </c>
      <c r="AD23" s="11">
        <f t="shared" si="7"/>
        <v>4.2004940721155381E-10</v>
      </c>
      <c r="AE23" s="11">
        <f t="shared" si="8"/>
        <v>8.2328170986204451E-10</v>
      </c>
    </row>
    <row r="24" spans="1:37" x14ac:dyDescent="0.25">
      <c r="B24" s="11">
        <f t="shared" si="9"/>
        <v>-90</v>
      </c>
      <c r="C24" s="17">
        <v>-8.3435000000000002E-10</v>
      </c>
      <c r="D24" s="17">
        <v>-7.047899999999999E-10</v>
      </c>
      <c r="E24" s="17">
        <v>-1.7673000000000003E-9</v>
      </c>
      <c r="F24" s="11">
        <v>-2.1448999999999999E-9</v>
      </c>
      <c r="G24" s="17">
        <v>-9.4586999999999996E-10</v>
      </c>
      <c r="H24" s="17">
        <v>-6.2402999999999996E-10</v>
      </c>
      <c r="I24" s="85" t="s">
        <v>128</v>
      </c>
      <c r="J24" s="85" t="s">
        <v>128</v>
      </c>
      <c r="K24" s="85" t="s">
        <v>128</v>
      </c>
      <c r="L24" s="17">
        <v>-1.9551E-9</v>
      </c>
      <c r="M24" s="17">
        <v>-2.0430000000000001E-9</v>
      </c>
      <c r="N24" s="64" t="s">
        <v>128</v>
      </c>
      <c r="O24" s="17">
        <v>-4.2535999999999995E-9</v>
      </c>
      <c r="P24" s="64" t="s">
        <v>128</v>
      </c>
      <c r="Q24" s="11">
        <v>-7.5185000000000005E-10</v>
      </c>
      <c r="Y24" s="4"/>
      <c r="AB24" s="11">
        <f t="shared" si="5"/>
        <v>-1.6024790000000001E-9</v>
      </c>
      <c r="AC24" s="11">
        <f t="shared" si="6"/>
        <v>10</v>
      </c>
      <c r="AD24" s="11">
        <f t="shared" si="7"/>
        <v>3.5239126932194747E-10</v>
      </c>
      <c r="AE24" s="11">
        <f t="shared" si="8"/>
        <v>6.9067419633737127E-10</v>
      </c>
    </row>
    <row r="25" spans="1:37" x14ac:dyDescent="0.25">
      <c r="B25" s="11">
        <f t="shared" si="9"/>
        <v>-75</v>
      </c>
      <c r="C25" s="17">
        <v>-6.4093999999999996E-10</v>
      </c>
      <c r="D25" s="17">
        <v>-5.5316999999999996E-10</v>
      </c>
      <c r="E25" s="17">
        <v>-1.3638E-9</v>
      </c>
      <c r="F25" s="11">
        <v>-1.7409000000000001E-9</v>
      </c>
      <c r="G25" s="17">
        <v>-7.8723999999999996E-10</v>
      </c>
      <c r="H25" s="17">
        <v>-4.9126000000000002E-10</v>
      </c>
      <c r="I25" s="85" t="s">
        <v>128</v>
      </c>
      <c r="J25" s="85" t="s">
        <v>128</v>
      </c>
      <c r="K25" s="85" t="s">
        <v>128</v>
      </c>
      <c r="L25" s="17">
        <v>-1.5896E-9</v>
      </c>
      <c r="M25" s="17">
        <v>-1.6399000000000001E-9</v>
      </c>
      <c r="N25" s="64" t="s">
        <v>128</v>
      </c>
      <c r="O25" s="17">
        <v>-3.4243000000000003E-9</v>
      </c>
      <c r="P25" s="64" t="s">
        <v>128</v>
      </c>
      <c r="Q25" s="11">
        <v>-6.2827999999999992E-10</v>
      </c>
      <c r="Y25" s="4"/>
      <c r="AB25" s="11">
        <f t="shared" si="5"/>
        <v>-1.2859390000000001E-9</v>
      </c>
      <c r="AC25" s="11">
        <f t="shared" si="6"/>
        <v>10</v>
      </c>
      <c r="AD25" s="11">
        <f t="shared" si="7"/>
        <v>2.8419169760509665E-10</v>
      </c>
      <c r="AE25" s="11">
        <f t="shared" si="8"/>
        <v>5.5700549201128727E-10</v>
      </c>
    </row>
    <row r="26" spans="1:37" x14ac:dyDescent="0.25">
      <c r="B26" s="11">
        <f t="shared" si="9"/>
        <v>-60</v>
      </c>
      <c r="C26" s="17">
        <v>-4.7871999999999998E-10</v>
      </c>
      <c r="D26" s="17">
        <v>-4.2091E-10</v>
      </c>
      <c r="E26" s="17">
        <v>-1.0199000000000002E-9</v>
      </c>
      <c r="F26" s="11">
        <v>-1.3652E-9</v>
      </c>
      <c r="G26" s="17">
        <v>-6.2452999999999991E-10</v>
      </c>
      <c r="H26" s="17">
        <v>-3.7220000000000002E-10</v>
      </c>
      <c r="I26" s="85" t="s">
        <v>128</v>
      </c>
      <c r="J26" s="85" t="s">
        <v>128</v>
      </c>
      <c r="K26" s="85" t="s">
        <v>128</v>
      </c>
      <c r="L26" s="17">
        <v>-1.3324000000000001E-9</v>
      </c>
      <c r="M26" s="17">
        <v>-1.2951E-9</v>
      </c>
      <c r="N26" s="64" t="s">
        <v>128</v>
      </c>
      <c r="O26" s="17">
        <v>-2.6932000000000002E-9</v>
      </c>
      <c r="P26" s="64" t="s">
        <v>128</v>
      </c>
      <c r="Q26" s="11">
        <v>-5.0678999999999996E-10</v>
      </c>
      <c r="Y26" s="4"/>
      <c r="AB26" s="11">
        <f t="shared" si="5"/>
        <v>-1.010895E-9</v>
      </c>
      <c r="AC26" s="11">
        <f t="shared" si="6"/>
        <v>10</v>
      </c>
      <c r="AD26" s="11">
        <f t="shared" si="7"/>
        <v>2.2564782740786336E-10</v>
      </c>
      <c r="AE26" s="11">
        <f t="shared" si="8"/>
        <v>4.422616149091222E-10</v>
      </c>
    </row>
    <row r="27" spans="1:37" x14ac:dyDescent="0.25">
      <c r="B27" s="11">
        <f t="shared" si="9"/>
        <v>-45</v>
      </c>
      <c r="C27" s="17">
        <v>-3.4701000000000002E-10</v>
      </c>
      <c r="D27" s="17">
        <v>-3.0448000000000002E-10</v>
      </c>
      <c r="E27" s="17">
        <v>-7.1879999999999994E-10</v>
      </c>
      <c r="F27" s="11">
        <v>-1.02E-9</v>
      </c>
      <c r="G27" s="17">
        <v>-4.618E-10</v>
      </c>
      <c r="H27" s="17">
        <v>-2.7555999999999998E-10</v>
      </c>
      <c r="I27" s="85" t="s">
        <v>128</v>
      </c>
      <c r="J27" s="85" t="s">
        <v>128</v>
      </c>
      <c r="K27" s="85" t="s">
        <v>128</v>
      </c>
      <c r="L27" s="17">
        <v>-9.7580999999999996E-10</v>
      </c>
      <c r="M27" s="17">
        <v>-9.7076999999999995E-10</v>
      </c>
      <c r="N27" s="64" t="s">
        <v>128</v>
      </c>
      <c r="O27" s="17">
        <v>-1.9908000000000002E-9</v>
      </c>
      <c r="P27" s="64" t="s">
        <v>128</v>
      </c>
      <c r="Q27" s="11">
        <v>-3.8439E-10</v>
      </c>
      <c r="Y27" s="4"/>
      <c r="AB27" s="11">
        <f t="shared" si="5"/>
        <v>-7.4494200000000003E-10</v>
      </c>
      <c r="AC27" s="11">
        <f t="shared" si="6"/>
        <v>10</v>
      </c>
      <c r="AD27" s="11">
        <f t="shared" si="7"/>
        <v>1.6718732114208504E-10</v>
      </c>
      <c r="AE27" s="11">
        <f t="shared" si="8"/>
        <v>3.2768112811021854E-10</v>
      </c>
    </row>
    <row r="28" spans="1:37" x14ac:dyDescent="0.25">
      <c r="B28" s="11">
        <f t="shared" si="9"/>
        <v>-30</v>
      </c>
      <c r="C28" s="17">
        <v>-2.3441000000000002E-10</v>
      </c>
      <c r="D28" s="17">
        <v>-1.9918999999999999E-10</v>
      </c>
      <c r="E28" s="17">
        <v>-4.5732999999999996E-10</v>
      </c>
      <c r="F28" s="11">
        <v>-7.0707000000000002E-10</v>
      </c>
      <c r="G28" s="17">
        <v>-3.1982999999999997E-10</v>
      </c>
      <c r="H28" s="17">
        <v>-1.8776999999999999E-10</v>
      </c>
      <c r="I28" s="85" t="s">
        <v>128</v>
      </c>
      <c r="J28" s="85" t="s">
        <v>128</v>
      </c>
      <c r="K28" s="85" t="s">
        <v>128</v>
      </c>
      <c r="L28" s="17">
        <v>-6.7037000000000003E-10</v>
      </c>
      <c r="M28" s="17">
        <v>-6.6205999999999988E-10</v>
      </c>
      <c r="N28" s="64" t="s">
        <v>128</v>
      </c>
      <c r="O28" s="17">
        <v>-1.3033E-9</v>
      </c>
      <c r="P28" s="64" t="s">
        <v>128</v>
      </c>
      <c r="Q28" s="11">
        <v>-2.7461999999999998E-10</v>
      </c>
      <c r="Y28" s="4"/>
      <c r="AB28" s="11">
        <f t="shared" si="5"/>
        <v>-5.0159499999999996E-10</v>
      </c>
      <c r="AC28" s="11">
        <f t="shared" si="6"/>
        <v>10</v>
      </c>
      <c r="AD28" s="11">
        <f t="shared" si="7"/>
        <v>1.0990011598669443E-10</v>
      </c>
      <c r="AE28" s="11">
        <f t="shared" si="8"/>
        <v>2.1540026923069565E-10</v>
      </c>
    </row>
    <row r="29" spans="1:37" x14ac:dyDescent="0.25">
      <c r="B29" s="11">
        <f t="shared" si="9"/>
        <v>-15</v>
      </c>
      <c r="C29" s="17">
        <v>-1.3447E-10</v>
      </c>
      <c r="D29" s="17">
        <v>-1.019E-10</v>
      </c>
      <c r="E29" s="17">
        <v>-2.0734E-10</v>
      </c>
      <c r="F29" s="11">
        <v>-4.1120999999999997E-10</v>
      </c>
      <c r="G29" s="17">
        <v>-1.8547999999999999E-10</v>
      </c>
      <c r="H29" s="17">
        <v>-1.0837E-10</v>
      </c>
      <c r="I29" s="85" t="s">
        <v>128</v>
      </c>
      <c r="J29" s="85" t="s">
        <v>128</v>
      </c>
      <c r="K29" s="85" t="s">
        <v>128</v>
      </c>
      <c r="L29" s="17">
        <v>-3.8495E-10</v>
      </c>
      <c r="M29" s="17">
        <v>-3.5547000000000001E-10</v>
      </c>
      <c r="N29" s="64" t="s">
        <v>128</v>
      </c>
      <c r="O29" s="17">
        <v>-6.1153999999999994E-10</v>
      </c>
      <c r="P29" s="64" t="s">
        <v>128</v>
      </c>
      <c r="Q29" s="11">
        <v>-1.6478E-10</v>
      </c>
      <c r="Y29" s="4"/>
      <c r="AB29" s="11">
        <f t="shared" si="5"/>
        <v>-2.6655099999999993E-10</v>
      </c>
      <c r="AC29" s="11">
        <f t="shared" si="6"/>
        <v>10</v>
      </c>
      <c r="AD29" s="11">
        <f t="shared" si="7"/>
        <v>5.2902520974377416E-11</v>
      </c>
      <c r="AE29" s="11">
        <f t="shared" si="8"/>
        <v>1.0368703580115452E-10</v>
      </c>
    </row>
    <row r="30" spans="1:37" x14ac:dyDescent="0.25">
      <c r="B30" s="11">
        <f t="shared" si="9"/>
        <v>0</v>
      </c>
      <c r="C30" s="17">
        <v>-4.1147999999999997E-11</v>
      </c>
      <c r="D30" s="17">
        <v>-3.0520999999999999E-12</v>
      </c>
      <c r="E30" s="17">
        <v>3.5146000000000001E-11</v>
      </c>
      <c r="F30" s="11">
        <v>-1.1802E-10</v>
      </c>
      <c r="G30" s="17">
        <v>-4.8054E-11</v>
      </c>
      <c r="H30" s="17">
        <v>-3.5134999999999997E-11</v>
      </c>
      <c r="I30" s="85" t="s">
        <v>128</v>
      </c>
      <c r="J30" s="85" t="s">
        <v>128</v>
      </c>
      <c r="K30" s="85" t="s">
        <v>128</v>
      </c>
      <c r="L30" s="17">
        <v>-8.5649000000000001E-11</v>
      </c>
      <c r="M30" s="17">
        <v>-4.4487E-11</v>
      </c>
      <c r="N30" s="64" t="s">
        <v>128</v>
      </c>
      <c r="O30" s="17">
        <v>1.0153E-10</v>
      </c>
      <c r="P30" s="64" t="s">
        <v>128</v>
      </c>
      <c r="Q30" s="11">
        <v>-4.5720999999999994E-11</v>
      </c>
      <c r="Y30" s="4"/>
      <c r="AB30" s="11">
        <f t="shared" si="5"/>
        <v>-2.8459009999999998E-11</v>
      </c>
      <c r="AC30" s="11">
        <f t="shared" si="6"/>
        <v>10</v>
      </c>
      <c r="AD30" s="11">
        <f t="shared" si="7"/>
        <v>1.9443517252861485E-11</v>
      </c>
      <c r="AE30" s="11">
        <f t="shared" si="8"/>
        <v>3.8108593548391672E-11</v>
      </c>
    </row>
    <row r="31" spans="1:37" x14ac:dyDescent="0.25">
      <c r="B31" s="11">
        <f t="shared" si="9"/>
        <v>15</v>
      </c>
      <c r="C31" s="17">
        <v>5.4816000000000002E-11</v>
      </c>
      <c r="D31" s="17">
        <v>1.055E-10</v>
      </c>
      <c r="E31" s="17">
        <v>2.8632999999999998E-10</v>
      </c>
      <c r="F31" s="11">
        <v>1.9212E-10</v>
      </c>
      <c r="G31" s="17">
        <v>1.0073999999999999E-10</v>
      </c>
      <c r="H31" s="17">
        <v>3.7071999999999999E-11</v>
      </c>
      <c r="I31" s="85" t="s">
        <v>128</v>
      </c>
      <c r="J31" s="85" t="s">
        <v>128</v>
      </c>
      <c r="K31" s="85" t="s">
        <v>128</v>
      </c>
      <c r="L31" s="17">
        <v>2.2431999999999998E-10</v>
      </c>
      <c r="M31" s="17">
        <v>2.8302999999999995E-10</v>
      </c>
      <c r="N31" s="64" t="s">
        <v>128</v>
      </c>
      <c r="O31" s="17">
        <v>8.4830999999999994E-10</v>
      </c>
      <c r="P31" s="64" t="s">
        <v>128</v>
      </c>
      <c r="Q31" s="11">
        <v>8.3373000000000005E-11</v>
      </c>
      <c r="Y31" s="4"/>
      <c r="AB31" s="11">
        <f t="shared" si="5"/>
        <v>2.215611E-10</v>
      </c>
      <c r="AC31" s="11">
        <f t="shared" si="6"/>
        <v>10</v>
      </c>
      <c r="AD31" s="11">
        <f t="shared" si="7"/>
        <v>7.5326403378666325E-11</v>
      </c>
      <c r="AE31" s="11">
        <f t="shared" si="8"/>
        <v>1.4763703770712221E-10</v>
      </c>
    </row>
    <row r="32" spans="1:37" x14ac:dyDescent="0.25">
      <c r="B32" s="11">
        <f t="shared" si="9"/>
        <v>30</v>
      </c>
      <c r="C32" s="17">
        <v>1.6102E-10</v>
      </c>
      <c r="D32" s="17">
        <v>2.2868999999999999E-10</v>
      </c>
      <c r="E32" s="17">
        <v>5.6082000000000003E-10</v>
      </c>
      <c r="F32" s="11">
        <v>5.2926999999999997E-10</v>
      </c>
      <c r="G32" s="17">
        <v>2.7156999999999997E-10</v>
      </c>
      <c r="H32" s="17">
        <v>1.1536E-10</v>
      </c>
      <c r="I32" s="85" t="s">
        <v>128</v>
      </c>
      <c r="J32" s="85" t="s">
        <v>128</v>
      </c>
      <c r="K32" s="85" t="s">
        <v>128</v>
      </c>
      <c r="L32" s="17">
        <v>5.5798999999999995E-10</v>
      </c>
      <c r="M32" s="17">
        <v>6.3736999999999994E-10</v>
      </c>
      <c r="N32" s="64" t="s">
        <v>128</v>
      </c>
      <c r="O32" s="17">
        <v>1.6442E-12</v>
      </c>
      <c r="P32" s="64" t="s">
        <v>128</v>
      </c>
      <c r="Q32" s="11">
        <v>2.2528999999999998E-10</v>
      </c>
      <c r="Y32" s="4"/>
      <c r="AB32" s="11">
        <f t="shared" si="5"/>
        <v>3.2890242E-10</v>
      </c>
      <c r="AC32" s="11">
        <f t="shared" si="6"/>
        <v>10</v>
      </c>
      <c r="AD32" s="11">
        <f t="shared" si="7"/>
        <v>7.0436273954631882E-11</v>
      </c>
      <c r="AE32" s="11">
        <f t="shared" si="8"/>
        <v>1.3805256015627511E-10</v>
      </c>
    </row>
    <row r="33" spans="1:31" x14ac:dyDescent="0.25">
      <c r="B33" s="11">
        <f t="shared" si="9"/>
        <v>45</v>
      </c>
      <c r="C33" s="17">
        <v>2.8464000000000001E-10</v>
      </c>
      <c r="D33" s="17">
        <v>3.7102999999999996E-10</v>
      </c>
      <c r="E33" s="17">
        <v>8.4652999999999997E-10</v>
      </c>
      <c r="F33" s="11">
        <v>9.0496000000000005E-10</v>
      </c>
      <c r="G33" s="17">
        <v>4.7424000000000001E-10</v>
      </c>
      <c r="H33" s="17">
        <v>2.0661E-10</v>
      </c>
      <c r="I33" s="85" t="s">
        <v>128</v>
      </c>
      <c r="J33" s="85" t="s">
        <v>128</v>
      </c>
      <c r="K33" s="85" t="s">
        <v>128</v>
      </c>
      <c r="L33" s="17">
        <v>8.889E-10</v>
      </c>
      <c r="M33" s="17">
        <v>1.0310999999999999E-12</v>
      </c>
      <c r="N33" s="64" t="s">
        <v>128</v>
      </c>
      <c r="O33" s="17">
        <v>2.5019000000000001E-12</v>
      </c>
      <c r="P33" s="64" t="s">
        <v>128</v>
      </c>
      <c r="Q33" s="11">
        <v>3.8685000000000001E-10</v>
      </c>
      <c r="Y33" s="4"/>
      <c r="AB33" s="11">
        <f t="shared" si="5"/>
        <v>4.3672930000000004E-10</v>
      </c>
      <c r="AC33" s="11">
        <f t="shared" si="6"/>
        <v>10</v>
      </c>
      <c r="AD33" s="11">
        <f t="shared" si="7"/>
        <v>1.0823424920492896E-10</v>
      </c>
      <c r="AE33" s="11">
        <f t="shared" si="8"/>
        <v>2.1213523033539369E-10</v>
      </c>
    </row>
    <row r="34" spans="1:31" ht="15.75" thickBot="1" x14ac:dyDescent="0.3">
      <c r="B34" s="12">
        <f t="shared" si="9"/>
        <v>60</v>
      </c>
      <c r="C34" s="22">
        <v>4.4468000000000001E-10</v>
      </c>
      <c r="D34" s="22">
        <v>5.4130999999999996E-10</v>
      </c>
      <c r="E34" s="22">
        <v>1.1740000000000001E-9</v>
      </c>
      <c r="F34" s="12">
        <v>1.3389E-9</v>
      </c>
      <c r="G34" s="22">
        <v>7.1252999999999992E-10</v>
      </c>
      <c r="H34" s="22">
        <v>3.1200000000000001E-10</v>
      </c>
      <c r="I34" s="86" t="s">
        <v>128</v>
      </c>
      <c r="J34" s="86" t="s">
        <v>128</v>
      </c>
      <c r="K34" s="86" t="s">
        <v>128</v>
      </c>
      <c r="L34" s="22">
        <v>1.2822999999999999E-12</v>
      </c>
      <c r="M34" s="22">
        <v>1.4670000000000001E-12</v>
      </c>
      <c r="N34" s="65" t="s">
        <v>128</v>
      </c>
      <c r="O34" s="22">
        <v>3.4390000000000002E-12</v>
      </c>
      <c r="P34" s="65" t="s">
        <v>128</v>
      </c>
      <c r="Q34" s="12">
        <v>5.6586000000000005E-10</v>
      </c>
      <c r="Y34" s="4"/>
      <c r="AB34" s="12">
        <f t="shared" si="5"/>
        <v>5.0954683000000011E-10</v>
      </c>
      <c r="AC34" s="12">
        <f t="shared" si="6"/>
        <v>10</v>
      </c>
      <c r="AD34" s="12">
        <f t="shared" si="7"/>
        <v>1.4871906671726175E-10</v>
      </c>
      <c r="AE34" s="12">
        <f t="shared" si="8"/>
        <v>2.914840145802424E-10</v>
      </c>
    </row>
    <row r="35" spans="1:31" ht="18.75" thickBot="1" x14ac:dyDescent="0.4">
      <c r="B35" s="15" t="s">
        <v>124</v>
      </c>
      <c r="C35" s="15" t="s">
        <v>132</v>
      </c>
      <c r="D35" s="57" t="s">
        <v>132</v>
      </c>
      <c r="E35" s="57" t="s">
        <v>132</v>
      </c>
      <c r="F35" s="57" t="s">
        <v>132</v>
      </c>
      <c r="G35" s="57" t="s">
        <v>132</v>
      </c>
      <c r="H35" s="57" t="s">
        <v>132</v>
      </c>
      <c r="I35" s="57" t="s">
        <v>132</v>
      </c>
      <c r="J35" s="57" t="s">
        <v>132</v>
      </c>
      <c r="K35" s="57" t="s">
        <v>132</v>
      </c>
      <c r="L35" s="57" t="s">
        <v>132</v>
      </c>
      <c r="M35" s="57" t="s">
        <v>132</v>
      </c>
      <c r="N35" s="57" t="s">
        <v>132</v>
      </c>
      <c r="O35" s="57" t="s">
        <v>132</v>
      </c>
      <c r="P35" s="57" t="s">
        <v>132</v>
      </c>
      <c r="Q35" s="58" t="s">
        <v>132</v>
      </c>
      <c r="R35" s="42"/>
      <c r="S35" s="42"/>
      <c r="T35" s="42"/>
      <c r="U35" s="42"/>
      <c r="V35" s="42"/>
      <c r="W35" s="42"/>
      <c r="X35" s="42"/>
      <c r="AB35" s="19" t="s">
        <v>132</v>
      </c>
      <c r="AD35" s="19" t="s">
        <v>132</v>
      </c>
      <c r="AE35" s="21" t="s">
        <v>132</v>
      </c>
    </row>
    <row r="36" spans="1:31" s="9" customFormat="1" ht="15.75" thickBot="1" x14ac:dyDescent="0.3">
      <c r="H36" s="81"/>
    </row>
    <row r="37" spans="1:31" s="9" customFormat="1" ht="15.75" thickBot="1" x14ac:dyDescent="0.3">
      <c r="A37" s="80" t="s">
        <v>0</v>
      </c>
      <c r="H37" s="81"/>
      <c r="AB37" s="80"/>
      <c r="AC37" s="82" t="s">
        <v>1</v>
      </c>
      <c r="AD37" s="82" t="s">
        <v>2</v>
      </c>
      <c r="AE37" s="83" t="s">
        <v>3</v>
      </c>
    </row>
    <row r="38" spans="1:31" x14ac:dyDescent="0.25">
      <c r="A38" s="13" t="s">
        <v>71</v>
      </c>
      <c r="B38" s="10">
        <v>-150</v>
      </c>
      <c r="C38" s="125">
        <f>C3/$C$2*1000000000000</f>
        <v>-20.879922779922779</v>
      </c>
      <c r="D38" s="125">
        <f>D3/$D$2*1000000000000</f>
        <v>-22.984761904761907</v>
      </c>
      <c r="E38" s="125">
        <f>E3/$E$2*1000000000000</f>
        <v>-20.686631016042778</v>
      </c>
      <c r="F38" s="125">
        <f>F3/$F$2*1000000000000</f>
        <v>-28.01382488479263</v>
      </c>
      <c r="G38" s="125">
        <f>G3/$G$2*1000000000000</f>
        <v>-25.002684563758386</v>
      </c>
      <c r="H38" s="125">
        <f>H3/$H$2*1000000000000</f>
        <v>-29.180000000000003</v>
      </c>
      <c r="I38" s="125">
        <f>I3/$I$2*1000000000000</f>
        <v>-23.757988165680477</v>
      </c>
      <c r="J38" s="147">
        <f>J3/$J$2*1000000000000</f>
        <v>-42.497916666666669</v>
      </c>
      <c r="K38" s="135">
        <f>K3/$K$2*1000000000000</f>
        <v>-23.073618090452264</v>
      </c>
      <c r="L38" s="125">
        <f>L3/$L$2*1000000000000</f>
        <v>-23.52686084142395</v>
      </c>
      <c r="M38" s="125">
        <f>M3/$M$2*1000000000000</f>
        <v>-19.474999999999998</v>
      </c>
      <c r="N38" s="125">
        <f>N3/$N$2*1000000000000</f>
        <v>-18.455357142857142</v>
      </c>
      <c r="O38" s="125">
        <f>O3/$O$2*1000000000000</f>
        <v>-31.757692307692313</v>
      </c>
      <c r="P38" s="125">
        <f>P3/$P$2*1000000000000</f>
        <v>-51.14408602150538</v>
      </c>
      <c r="Q38" s="125">
        <f>Q3/$Q$2*1000000000000</f>
        <v>-27.864615384615384</v>
      </c>
      <c r="R38" s="4"/>
      <c r="S38" s="4"/>
      <c r="T38" s="4"/>
      <c r="U38" s="4"/>
      <c r="V38" s="4"/>
      <c r="W38" s="4"/>
      <c r="X38" s="4"/>
      <c r="AB38" s="125">
        <f t="shared" ref="AB38" si="10">AVERAGE(C38:Z38)</f>
        <v>-27.220063984678138</v>
      </c>
      <c r="AC38" s="125">
        <f t="shared" ref="AC38" si="11">COUNT(C38:Z38)</f>
        <v>15</v>
      </c>
      <c r="AD38" s="125">
        <f t="shared" ref="AD38" si="12">(STDEV(C38:Z38))/SQRT(AC38)</f>
        <v>2.3059044935830535</v>
      </c>
      <c r="AE38" s="125">
        <f t="shared" ref="AE38" si="13">CONFIDENCE(0.05,(STDEV(C38:Z38)),AC38)</f>
        <v>4.5194897592118561</v>
      </c>
    </row>
    <row r="39" spans="1:31" x14ac:dyDescent="0.25">
      <c r="A39" s="14" t="s">
        <v>72</v>
      </c>
      <c r="B39" s="11">
        <v>-135</v>
      </c>
      <c r="C39" s="126">
        <f t="shared" ref="C39:C69" si="14">C4/$C$2*1000000000000</f>
        <v>-15.76911196911197</v>
      </c>
      <c r="D39" s="126">
        <f t="shared" ref="D39:D69" si="15">D4/$D$2*1000000000000</f>
        <v>-20.025238095238091</v>
      </c>
      <c r="E39" s="126">
        <f t="shared" ref="E39:E69" si="16">E4/$E$2*1000000000000</f>
        <v>-15.669251336898395</v>
      </c>
      <c r="F39" s="126">
        <f t="shared" ref="F39:F69" si="17">F4/$F$2*1000000000000</f>
        <v>-21.200691244239632</v>
      </c>
      <c r="G39" s="126">
        <f t="shared" ref="G39:G69" si="18">G4/$G$2*1000000000000</f>
        <v>-20.013087248322147</v>
      </c>
      <c r="H39" s="126">
        <f t="shared" ref="H39:H69" si="19">H4/$H$2*1000000000000</f>
        <v>-21.953846153846154</v>
      </c>
      <c r="I39" s="126">
        <f t="shared" ref="I39:I52" si="20">I4/$I$2*1000000000000</f>
        <v>-18.037869822485209</v>
      </c>
      <c r="J39" s="148">
        <f t="shared" ref="J39:J52" si="21">J4/$J$2*1000000000000</f>
        <v>-32.760937499999997</v>
      </c>
      <c r="K39" s="136">
        <f t="shared" ref="K39:K52" si="22">K4/$K$2*1000000000000</f>
        <v>-19.538693467336685</v>
      </c>
      <c r="L39" s="126">
        <f t="shared" ref="L39:L69" si="23">L4/$L$2*1000000000000</f>
        <v>-18.149838187702269</v>
      </c>
      <c r="M39" s="126">
        <f t="shared" ref="M39:M69" si="24">M4/$M$2*1000000000000</f>
        <v>-15.053666666666667</v>
      </c>
      <c r="N39" s="126">
        <f t="shared" ref="N39:N52" si="25">N4/$N$2*1000000000000</f>
        <v>-14.03</v>
      </c>
      <c r="O39" s="126">
        <f t="shared" ref="O39:O69" si="26">O4/$O$2*1000000000000</f>
        <v>-24.580769230769231</v>
      </c>
      <c r="P39" s="126">
        <f t="shared" ref="P39:P52" si="27">P4/$P$2*1000000000000</f>
        <v>-43.733333333333334</v>
      </c>
      <c r="Q39" s="126">
        <f t="shared" ref="Q39:Q69" si="28">Q4/$Q$2*1000000000000</f>
        <v>-21.515384615384615</v>
      </c>
      <c r="R39" s="4"/>
      <c r="S39" s="4"/>
      <c r="T39" s="4"/>
      <c r="U39" s="4"/>
      <c r="V39" s="4"/>
      <c r="W39" s="4"/>
      <c r="X39" s="4"/>
      <c r="AB39" s="126">
        <f t="shared" ref="AB39:AB69" si="29">AVERAGE(C39:Z39)</f>
        <v>-21.46878125808896</v>
      </c>
      <c r="AC39" s="126">
        <f t="shared" ref="AC39:AC69" si="30">COUNT(C39:Z39)</f>
        <v>15</v>
      </c>
      <c r="AD39" s="126">
        <f t="shared" ref="AD39:AD69" si="31">(STDEV(C39:Z39))/SQRT(AC39)</f>
        <v>1.9839132196367963</v>
      </c>
      <c r="AE39" s="126">
        <f t="shared" ref="AE39:AE69" si="32">CONFIDENCE(0.05,(STDEV(C39:Z39)),AC39)</f>
        <v>3.8883984589410221</v>
      </c>
    </row>
    <row r="40" spans="1:31" ht="15.75" thickBot="1" x14ac:dyDescent="0.3">
      <c r="A40" s="15" t="s">
        <v>73</v>
      </c>
      <c r="B40" s="11">
        <v>-120</v>
      </c>
      <c r="C40" s="126">
        <f t="shared" si="14"/>
        <v>-12.0003861003861</v>
      </c>
      <c r="D40" s="126">
        <f t="shared" si="15"/>
        <v>-16.116190476190475</v>
      </c>
      <c r="E40" s="126">
        <f t="shared" si="16"/>
        <v>-11.86524064171123</v>
      </c>
      <c r="F40" s="126">
        <f t="shared" si="17"/>
        <v>-16.312211981566819</v>
      </c>
      <c r="G40" s="126">
        <f t="shared" si="18"/>
        <v>-16.005369127516776</v>
      </c>
      <c r="H40" s="126">
        <f t="shared" si="19"/>
        <v>-15.994615384615384</v>
      </c>
      <c r="I40" s="126">
        <f t="shared" si="20"/>
        <v>-13.51242603550296</v>
      </c>
      <c r="J40" s="148">
        <f t="shared" si="21"/>
        <v>-25.178645833333331</v>
      </c>
      <c r="K40" s="136">
        <f t="shared" si="22"/>
        <v>-16.43743718592965</v>
      </c>
      <c r="L40" s="126">
        <f t="shared" si="23"/>
        <v>-15.270550161812297</v>
      </c>
      <c r="M40" s="126">
        <f t="shared" si="24"/>
        <v>-11.584999999999999</v>
      </c>
      <c r="N40" s="126">
        <f t="shared" si="25"/>
        <v>-10.491428571428571</v>
      </c>
      <c r="O40" s="126">
        <f t="shared" si="26"/>
        <v>-19.025384615384617</v>
      </c>
      <c r="P40" s="126">
        <f t="shared" si="27"/>
        <v>-36.617204301075276</v>
      </c>
      <c r="Q40" s="126">
        <f t="shared" si="28"/>
        <v>-16.203461538461536</v>
      </c>
      <c r="R40" s="4"/>
      <c r="S40" s="4"/>
      <c r="T40" s="4"/>
      <c r="U40" s="4"/>
      <c r="V40" s="4"/>
      <c r="W40" s="4"/>
      <c r="X40" s="4"/>
      <c r="AB40" s="126">
        <f t="shared" si="29"/>
        <v>-16.841036796994338</v>
      </c>
      <c r="AC40" s="126">
        <f t="shared" si="30"/>
        <v>15</v>
      </c>
      <c r="AD40" s="126">
        <f t="shared" si="31"/>
        <v>1.6872816898978202</v>
      </c>
      <c r="AE40" s="126">
        <f t="shared" si="32"/>
        <v>3.3070113439736071</v>
      </c>
    </row>
    <row r="41" spans="1:31" x14ac:dyDescent="0.25">
      <c r="B41" s="11">
        <v>-105</v>
      </c>
      <c r="C41" s="126">
        <f t="shared" si="14"/>
        <v>-9.0351351351351354</v>
      </c>
      <c r="D41" s="126">
        <f t="shared" si="15"/>
        <v>-14.502857142857142</v>
      </c>
      <c r="E41" s="126">
        <f t="shared" si="16"/>
        <v>-9.1251336898395721</v>
      </c>
      <c r="F41" s="126">
        <f t="shared" si="17"/>
        <v>-11.9</v>
      </c>
      <c r="G41" s="126">
        <f t="shared" si="18"/>
        <v>-12.660402684563758</v>
      </c>
      <c r="H41" s="126">
        <f t="shared" si="19"/>
        <v>-11.717692307692309</v>
      </c>
      <c r="I41" s="126">
        <f t="shared" si="20"/>
        <v>-10.240828402366864</v>
      </c>
      <c r="J41" s="148">
        <f t="shared" si="21"/>
        <v>-19.421875000000004</v>
      </c>
      <c r="K41" s="136">
        <f t="shared" si="22"/>
        <v>-13.847236180904522</v>
      </c>
      <c r="L41" s="126">
        <f t="shared" si="23"/>
        <v>-10.352750809061487</v>
      </c>
      <c r="M41" s="126">
        <f t="shared" si="24"/>
        <v>-8.8020000000000014</v>
      </c>
      <c r="N41" s="126">
        <f t="shared" si="25"/>
        <v>-7.8442857142857143</v>
      </c>
      <c r="O41" s="126">
        <f t="shared" si="26"/>
        <v>-14.568076923076923</v>
      </c>
      <c r="P41" s="126">
        <f t="shared" si="27"/>
        <v>-29.361290322580651</v>
      </c>
      <c r="Q41" s="126">
        <f t="shared" si="28"/>
        <v>-12.354230769230767</v>
      </c>
      <c r="R41" s="67" t="s">
        <v>140</v>
      </c>
      <c r="S41" s="53"/>
      <c r="T41" s="53"/>
      <c r="U41" s="54"/>
      <c r="V41" s="54"/>
      <c r="W41" s="54"/>
      <c r="X41" s="55"/>
      <c r="AB41" s="126">
        <f t="shared" si="29"/>
        <v>-13.048919672106324</v>
      </c>
      <c r="AC41" s="11">
        <f t="shared" si="30"/>
        <v>15</v>
      </c>
      <c r="AD41" s="126">
        <f t="shared" si="31"/>
        <v>1.3926312984991218</v>
      </c>
      <c r="AE41" s="126">
        <f t="shared" si="32"/>
        <v>2.7295071888015277</v>
      </c>
    </row>
    <row r="42" spans="1:31" ht="15.75" thickBot="1" x14ac:dyDescent="0.3">
      <c r="B42" s="11">
        <v>-90</v>
      </c>
      <c r="C42" s="126">
        <f t="shared" si="14"/>
        <v>-6.9853281853281866</v>
      </c>
      <c r="D42" s="126">
        <f t="shared" si="15"/>
        <v>-11.345714285714283</v>
      </c>
      <c r="E42" s="126">
        <f t="shared" si="16"/>
        <v>-6.9291443850267376</v>
      </c>
      <c r="F42" s="126">
        <f t="shared" si="17"/>
        <v>-9.129723502304147</v>
      </c>
      <c r="G42" s="126">
        <f t="shared" si="18"/>
        <v>-9.9157718120805374</v>
      </c>
      <c r="H42" s="126">
        <f t="shared" si="19"/>
        <v>-8.4930769230769219</v>
      </c>
      <c r="I42" s="126">
        <f t="shared" si="20"/>
        <v>-7.5940828402366867</v>
      </c>
      <c r="J42" s="148">
        <f t="shared" si="21"/>
        <v>-14.777083333333334</v>
      </c>
      <c r="K42" s="136">
        <f t="shared" si="22"/>
        <v>-11.259045226130654</v>
      </c>
      <c r="L42" s="126">
        <f t="shared" si="23"/>
        <v>-7.7368932038834952</v>
      </c>
      <c r="M42" s="126">
        <f t="shared" si="24"/>
        <v>-6.6126666666666667</v>
      </c>
      <c r="N42" s="126">
        <f t="shared" si="25"/>
        <v>-5.8389285714285712</v>
      </c>
      <c r="O42" s="126">
        <f t="shared" si="26"/>
        <v>-11.085384615384616</v>
      </c>
      <c r="P42" s="126">
        <f t="shared" si="27"/>
        <v>-21.694623655913979</v>
      </c>
      <c r="Q42" s="126">
        <f t="shared" si="28"/>
        <v>-9.1003846153846162</v>
      </c>
      <c r="R42" s="68" t="s">
        <v>158</v>
      </c>
      <c r="S42" s="34"/>
      <c r="T42" s="34"/>
      <c r="U42" s="57"/>
      <c r="V42" s="57"/>
      <c r="W42" s="57"/>
      <c r="X42" s="58"/>
      <c r="AB42" s="126">
        <f t="shared" si="29"/>
        <v>-9.8998567881262307</v>
      </c>
      <c r="AC42" s="11">
        <f t="shared" si="30"/>
        <v>15</v>
      </c>
      <c r="AD42" s="126">
        <f t="shared" si="31"/>
        <v>1.0375570035761146</v>
      </c>
      <c r="AE42" s="126">
        <f t="shared" si="32"/>
        <v>2.0335743589164803</v>
      </c>
    </row>
    <row r="43" spans="1:31" x14ac:dyDescent="0.25">
      <c r="B43" s="11">
        <v>-75</v>
      </c>
      <c r="C43" s="126">
        <f t="shared" si="14"/>
        <v>-5.488030888030889</v>
      </c>
      <c r="D43" s="126">
        <f t="shared" si="15"/>
        <v>-8.6404761904761891</v>
      </c>
      <c r="E43" s="126">
        <f t="shared" si="16"/>
        <v>-4.9243315508021395</v>
      </c>
      <c r="F43" s="126">
        <f t="shared" si="17"/>
        <v>-6.8193548387096774</v>
      </c>
      <c r="G43" s="126">
        <f t="shared" si="18"/>
        <v>-7.8164429530201334</v>
      </c>
      <c r="H43" s="126">
        <f t="shared" si="19"/>
        <v>-6.4340769230769226</v>
      </c>
      <c r="I43" s="126">
        <f t="shared" si="20"/>
        <v>-5.6544378698224858</v>
      </c>
      <c r="J43" s="148">
        <f t="shared" si="21"/>
        <v>-11.111458333333335</v>
      </c>
      <c r="K43" s="136">
        <f t="shared" si="22"/>
        <v>-9.2243718592964825</v>
      </c>
      <c r="L43" s="126">
        <f t="shared" si="23"/>
        <v>-5.6679611650485429</v>
      </c>
      <c r="M43" s="126">
        <f t="shared" si="24"/>
        <v>-4.9669999999999996</v>
      </c>
      <c r="N43" s="126">
        <f t="shared" si="25"/>
        <v>-4.2850000000000001</v>
      </c>
      <c r="O43" s="126">
        <f t="shared" si="26"/>
        <v>-8.2584615384615372</v>
      </c>
      <c r="P43" s="126">
        <f t="shared" si="27"/>
        <v>-16.221505376344084</v>
      </c>
      <c r="Q43" s="126">
        <f t="shared" si="28"/>
        <v>-6.7003846153846158</v>
      </c>
      <c r="R43"/>
      <c r="AB43" s="126">
        <f t="shared" si="29"/>
        <v>-7.4808862734538017</v>
      </c>
      <c r="AC43" s="11">
        <f t="shared" si="30"/>
        <v>15</v>
      </c>
      <c r="AD43" s="126">
        <f t="shared" si="31"/>
        <v>0.78826836663098809</v>
      </c>
      <c r="AE43" s="126">
        <f t="shared" si="32"/>
        <v>1.5449776087489513</v>
      </c>
    </row>
    <row r="44" spans="1:31" x14ac:dyDescent="0.25">
      <c r="B44" s="11">
        <v>-60</v>
      </c>
      <c r="C44" s="126">
        <f t="shared" si="14"/>
        <v>-4.1660231660231668</v>
      </c>
      <c r="D44" s="126">
        <f t="shared" si="15"/>
        <v>-7.0500000000000007</v>
      </c>
      <c r="E44" s="126">
        <f t="shared" si="16"/>
        <v>-3.5617647058823532</v>
      </c>
      <c r="F44" s="126">
        <f t="shared" si="17"/>
        <v>-4.8626728110599071</v>
      </c>
      <c r="G44" s="126">
        <f t="shared" si="18"/>
        <v>-5.9432885906040269</v>
      </c>
      <c r="H44" s="126">
        <f t="shared" si="19"/>
        <v>-4.4819230769230778</v>
      </c>
      <c r="I44" s="126">
        <f t="shared" si="20"/>
        <v>-4.3011242603550297</v>
      </c>
      <c r="J44" s="148">
        <f t="shared" si="21"/>
        <v>-8.3057291666666657</v>
      </c>
      <c r="K44" s="136">
        <f t="shared" si="22"/>
        <v>-6.5628140703517595</v>
      </c>
      <c r="L44" s="126">
        <f t="shared" si="23"/>
        <v>-4.1323624595469255</v>
      </c>
      <c r="M44" s="126">
        <f t="shared" si="24"/>
        <v>-3.585</v>
      </c>
      <c r="N44" s="126">
        <f t="shared" si="25"/>
        <v>-3.0689642857142854</v>
      </c>
      <c r="O44" s="126">
        <f t="shared" si="26"/>
        <v>-5.9775</v>
      </c>
      <c r="P44" s="126">
        <f t="shared" si="27"/>
        <v>-12.692043010752686</v>
      </c>
      <c r="Q44" s="126">
        <f t="shared" si="28"/>
        <v>-4.9192307692307695</v>
      </c>
      <c r="R44"/>
      <c r="AB44" s="126">
        <f t="shared" si="29"/>
        <v>-5.574029358207377</v>
      </c>
      <c r="AC44" s="11">
        <f t="shared" si="30"/>
        <v>15</v>
      </c>
      <c r="AD44" s="126">
        <f t="shared" si="31"/>
        <v>0.63122361614064082</v>
      </c>
      <c r="AE44" s="126">
        <f t="shared" si="32"/>
        <v>1.2371755538267917</v>
      </c>
    </row>
    <row r="45" spans="1:31" ht="15.75" thickBot="1" x14ac:dyDescent="0.3">
      <c r="B45" s="11">
        <v>-45</v>
      </c>
      <c r="C45" s="126">
        <f t="shared" si="14"/>
        <v>-3.0024324324324327</v>
      </c>
      <c r="D45" s="126">
        <f t="shared" si="15"/>
        <v>-5.2585714285714289</v>
      </c>
      <c r="E45" s="126">
        <f t="shared" si="16"/>
        <v>-2.4798663101604279</v>
      </c>
      <c r="F45" s="126">
        <f t="shared" si="17"/>
        <v>-3.435253456221198</v>
      </c>
      <c r="G45" s="126">
        <f t="shared" si="18"/>
        <v>-4.3607382550335556</v>
      </c>
      <c r="H45" s="126">
        <f t="shared" si="19"/>
        <v>-3.0664615384615383</v>
      </c>
      <c r="I45" s="126">
        <f t="shared" si="20"/>
        <v>-2.8955029585798822</v>
      </c>
      <c r="J45" s="148">
        <f t="shared" si="21"/>
        <v>-6.015625</v>
      </c>
      <c r="K45" s="136">
        <f t="shared" si="22"/>
        <v>-4.6246231155778901</v>
      </c>
      <c r="L45" s="126">
        <f t="shared" si="23"/>
        <v>-2.9780258899676375</v>
      </c>
      <c r="M45" s="126">
        <f t="shared" si="24"/>
        <v>-2.4721333333333337</v>
      </c>
      <c r="N45" s="126">
        <f t="shared" si="25"/>
        <v>-2.0762499999999999</v>
      </c>
      <c r="O45" s="126">
        <f t="shared" si="26"/>
        <v>-4.2001923076923076</v>
      </c>
      <c r="P45" s="126">
        <f t="shared" si="27"/>
        <v>-8.7864516129032264</v>
      </c>
      <c r="Q45" s="126">
        <f t="shared" si="28"/>
        <v>-3.3831538461538466</v>
      </c>
      <c r="R45"/>
      <c r="AB45" s="126">
        <f t="shared" si="29"/>
        <v>-3.9356854323392474</v>
      </c>
      <c r="AC45" s="11">
        <f t="shared" si="30"/>
        <v>15</v>
      </c>
      <c r="AD45" s="126">
        <f t="shared" si="31"/>
        <v>0.44844491962601357</v>
      </c>
      <c r="AE45" s="126">
        <f t="shared" si="32"/>
        <v>0.87893589151694562</v>
      </c>
    </row>
    <row r="46" spans="1:31" ht="19.5" thickBot="1" x14ac:dyDescent="0.35">
      <c r="B46" s="11">
        <v>-30</v>
      </c>
      <c r="C46" s="126">
        <f t="shared" si="14"/>
        <v>-1.9503861003861005</v>
      </c>
      <c r="D46" s="126">
        <f t="shared" si="15"/>
        <v>-2.9361904761904762</v>
      </c>
      <c r="E46" s="126">
        <f t="shared" si="16"/>
        <v>-1.6561229946524065</v>
      </c>
      <c r="F46" s="126">
        <f t="shared" si="17"/>
        <v>-2.2602764976958527</v>
      </c>
      <c r="G46" s="126">
        <f t="shared" si="18"/>
        <v>-2.9773489932885906</v>
      </c>
      <c r="H46" s="126">
        <f t="shared" si="19"/>
        <v>-1.9721538461538461</v>
      </c>
      <c r="I46" s="126">
        <f t="shared" si="20"/>
        <v>-1.8857988165680477</v>
      </c>
      <c r="J46" s="148">
        <f t="shared" si="21"/>
        <v>-4.0586979166666666</v>
      </c>
      <c r="K46" s="136">
        <f t="shared" si="22"/>
        <v>-2.8045226130653269</v>
      </c>
      <c r="L46" s="126">
        <f t="shared" si="23"/>
        <v>-1.9207119741100322</v>
      </c>
      <c r="M46" s="126">
        <f t="shared" si="24"/>
        <v>-1.5174999999999998</v>
      </c>
      <c r="N46" s="126">
        <f t="shared" si="25"/>
        <v>-1.3049285714285712</v>
      </c>
      <c r="O46" s="126">
        <f t="shared" si="26"/>
        <v>-2.6998076923076924</v>
      </c>
      <c r="P46" s="126">
        <f t="shared" si="27"/>
        <v>-5.5225806451612902</v>
      </c>
      <c r="Q46" s="126">
        <f t="shared" si="28"/>
        <v>-2.1244230769230765</v>
      </c>
      <c r="S46" s="38" t="s">
        <v>137</v>
      </c>
      <c r="T46" s="20"/>
      <c r="U46" s="20"/>
      <c r="V46" s="20"/>
      <c r="W46" s="20"/>
      <c r="X46" s="21"/>
      <c r="Y46" s="42"/>
      <c r="Z46" s="42"/>
      <c r="AA46" s="42"/>
      <c r="AB46" s="126">
        <f t="shared" si="29"/>
        <v>-2.5060966809731986</v>
      </c>
      <c r="AC46" s="11">
        <f t="shared" si="30"/>
        <v>15</v>
      </c>
      <c r="AD46" s="126">
        <f t="shared" si="31"/>
        <v>0.28211300675204315</v>
      </c>
      <c r="AE46" s="126">
        <f t="shared" si="32"/>
        <v>0.55293133280430951</v>
      </c>
    </row>
    <row r="47" spans="1:31" x14ac:dyDescent="0.25">
      <c r="B47" s="11">
        <v>-15</v>
      </c>
      <c r="C47" s="126">
        <f t="shared" si="14"/>
        <v>-1.0774517374517374</v>
      </c>
      <c r="D47" s="126">
        <f t="shared" si="15"/>
        <v>-1.4652380952380952</v>
      </c>
      <c r="E47" s="126">
        <f t="shared" si="16"/>
        <v>-0.73425133689839561</v>
      </c>
      <c r="F47" s="126">
        <f t="shared" si="17"/>
        <v>-1.114815668202765</v>
      </c>
      <c r="G47" s="126">
        <f t="shared" si="18"/>
        <v>-1.7704362416107382</v>
      </c>
      <c r="H47" s="126">
        <f t="shared" si="19"/>
        <v>-1.0048461538461539</v>
      </c>
      <c r="I47" s="126">
        <f t="shared" si="20"/>
        <v>-0.92301775147929011</v>
      </c>
      <c r="J47" s="148">
        <f t="shared" si="21"/>
        <v>-2.3460416666666668</v>
      </c>
      <c r="K47" s="136">
        <f t="shared" si="22"/>
        <v>-1.2189447236180906</v>
      </c>
      <c r="L47" s="126">
        <f t="shared" si="23"/>
        <v>-1.0180906148867315</v>
      </c>
      <c r="M47" s="126">
        <f t="shared" si="24"/>
        <v>-0.65473333333333328</v>
      </c>
      <c r="N47" s="126">
        <f t="shared" si="25"/>
        <v>-0.61482142857142852</v>
      </c>
      <c r="O47" s="126">
        <f t="shared" si="26"/>
        <v>-1.3879615384615385</v>
      </c>
      <c r="P47" s="126">
        <f t="shared" si="27"/>
        <v>-2.3645161290322583</v>
      </c>
      <c r="Q47" s="126">
        <f t="shared" si="28"/>
        <v>-1.0044999999999999</v>
      </c>
      <c r="R47" s="4"/>
      <c r="S47" s="4"/>
      <c r="T47" s="4"/>
      <c r="U47" s="4"/>
      <c r="V47" s="4"/>
      <c r="W47" s="4"/>
      <c r="X47" s="4"/>
      <c r="AB47" s="126">
        <f t="shared" si="29"/>
        <v>-1.2466444279531481</v>
      </c>
      <c r="AC47" s="11">
        <f t="shared" si="30"/>
        <v>15</v>
      </c>
      <c r="AD47" s="126">
        <f t="shared" si="31"/>
        <v>0.14029513786063563</v>
      </c>
      <c r="AE47" s="126">
        <f t="shared" si="32"/>
        <v>0.27497341741292752</v>
      </c>
    </row>
    <row r="48" spans="1:31" x14ac:dyDescent="0.25">
      <c r="B48" s="11">
        <v>0</v>
      </c>
      <c r="C48" s="126">
        <f t="shared" si="14"/>
        <v>-0.14326254826254828</v>
      </c>
      <c r="D48" s="126">
        <f t="shared" si="15"/>
        <v>0.40133809523809522</v>
      </c>
      <c r="E48" s="126">
        <f t="shared" si="16"/>
        <v>7.903475935828877E-2</v>
      </c>
      <c r="F48" s="126">
        <f t="shared" si="17"/>
        <v>-0.21683870967741936</v>
      </c>
      <c r="G48" s="126">
        <f t="shared" si="18"/>
        <v>-0.64449664429530196</v>
      </c>
      <c r="H48" s="126">
        <f t="shared" si="19"/>
        <v>-0.14524615384615383</v>
      </c>
      <c r="I48" s="126">
        <f t="shared" si="20"/>
        <v>4.5436686390532541E-2</v>
      </c>
      <c r="J48" s="148">
        <f t="shared" si="21"/>
        <v>-0.89244791666666679</v>
      </c>
      <c r="K48" s="136">
        <f t="shared" si="22"/>
        <v>0.28937185929648246</v>
      </c>
      <c r="L48" s="126">
        <f t="shared" si="23"/>
        <v>-0.19037540453074434</v>
      </c>
      <c r="M48" s="126">
        <f t="shared" si="24"/>
        <v>0.18917999999999999</v>
      </c>
      <c r="N48" s="126">
        <f t="shared" si="25"/>
        <v>8.0207142857142852E-2</v>
      </c>
      <c r="O48" s="126">
        <f t="shared" si="26"/>
        <v>-0.19134038461538461</v>
      </c>
      <c r="P48" s="126">
        <f t="shared" si="27"/>
        <v>0.44221505376344084</v>
      </c>
      <c r="Q48" s="126">
        <f t="shared" si="28"/>
        <v>0.12743076923076924</v>
      </c>
      <c r="R48" s="4"/>
      <c r="S48" s="4"/>
      <c r="T48" s="4"/>
      <c r="U48" s="4"/>
      <c r="V48" s="4"/>
      <c r="W48" s="4"/>
      <c r="X48" s="4"/>
      <c r="AB48" s="126">
        <f t="shared" si="29"/>
        <v>-5.1319559717297826E-2</v>
      </c>
      <c r="AC48" s="11">
        <f t="shared" si="30"/>
        <v>15</v>
      </c>
      <c r="AD48" s="126">
        <f t="shared" si="31"/>
        <v>9.3629504276019168E-2</v>
      </c>
      <c r="AE48" s="126">
        <f t="shared" si="32"/>
        <v>0.18351045627133653</v>
      </c>
    </row>
    <row r="49" spans="1:31" x14ac:dyDescent="0.25">
      <c r="B49" s="11">
        <v>15</v>
      </c>
      <c r="C49" s="126">
        <f t="shared" si="14"/>
        <v>0.7705019305019305</v>
      </c>
      <c r="D49" s="126">
        <f t="shared" si="15"/>
        <v>2.3767619047619046</v>
      </c>
      <c r="E49" s="126">
        <f t="shared" si="16"/>
        <v>0.93860962566844919</v>
      </c>
      <c r="F49" s="126">
        <f t="shared" si="17"/>
        <v>0.81665898617511512</v>
      </c>
      <c r="G49" s="126">
        <f t="shared" si="18"/>
        <v>0.4573154362416107</v>
      </c>
      <c r="H49" s="126">
        <f t="shared" si="19"/>
        <v>0.67716153846153848</v>
      </c>
      <c r="I49" s="126">
        <f t="shared" si="20"/>
        <v>0.80118343195266273</v>
      </c>
      <c r="J49" s="148">
        <f t="shared" si="21"/>
        <v>0.60614583333333338</v>
      </c>
      <c r="K49" s="136">
        <f t="shared" si="22"/>
        <v>1.7997989949748745</v>
      </c>
      <c r="L49" s="126">
        <f t="shared" si="23"/>
        <v>0.5868932038834952</v>
      </c>
      <c r="M49" s="126">
        <f t="shared" si="24"/>
        <v>1.2245999999999999</v>
      </c>
      <c r="N49" s="126">
        <f t="shared" si="25"/>
        <v>0.66475000000000006</v>
      </c>
      <c r="O49" s="126">
        <f t="shared" si="26"/>
        <v>1.0212692307692308</v>
      </c>
      <c r="P49" s="126">
        <f t="shared" si="27"/>
        <v>3.250322580645161</v>
      </c>
      <c r="Q49" s="126">
        <f t="shared" si="28"/>
        <v>1.2246923076923077</v>
      </c>
      <c r="R49" s="4"/>
      <c r="S49" s="4"/>
      <c r="T49" s="4"/>
      <c r="U49" s="4"/>
      <c r="V49" s="4"/>
      <c r="W49" s="4"/>
      <c r="X49" s="4"/>
      <c r="AB49" s="126">
        <f t="shared" si="29"/>
        <v>1.1477776670041075</v>
      </c>
      <c r="AC49" s="11">
        <f t="shared" si="30"/>
        <v>15</v>
      </c>
      <c r="AD49" s="126">
        <f t="shared" si="31"/>
        <v>0.19927722110998508</v>
      </c>
      <c r="AE49" s="126">
        <f t="shared" si="32"/>
        <v>0.39057617631479563</v>
      </c>
    </row>
    <row r="50" spans="1:31" x14ac:dyDescent="0.25">
      <c r="B50" s="11">
        <v>30</v>
      </c>
      <c r="C50" s="126">
        <f t="shared" si="14"/>
        <v>1.8007335907335908</v>
      </c>
      <c r="D50" s="126">
        <f t="shared" si="15"/>
        <v>4.2983809523809526</v>
      </c>
      <c r="E50" s="126">
        <f t="shared" si="16"/>
        <v>1.6413636363636364</v>
      </c>
      <c r="F50" s="126">
        <f t="shared" si="17"/>
        <v>1.9547235023041476</v>
      </c>
      <c r="G50" s="126">
        <f t="shared" si="18"/>
        <v>1.6113758389261745</v>
      </c>
      <c r="H50" s="126">
        <f t="shared" si="19"/>
        <v>1.5523076923076922</v>
      </c>
      <c r="I50" s="126">
        <f t="shared" si="20"/>
        <v>1.9508875739644969</v>
      </c>
      <c r="J50" s="148">
        <f t="shared" si="21"/>
        <v>2.2558333333333334</v>
      </c>
      <c r="K50" s="136">
        <f t="shared" si="22"/>
        <v>3.4065326633165833</v>
      </c>
      <c r="L50" s="126">
        <f t="shared" si="23"/>
        <v>1.5372491909385113</v>
      </c>
      <c r="M50" s="126">
        <f t="shared" si="24"/>
        <v>2.0320333333333336</v>
      </c>
      <c r="N50" s="126">
        <f t="shared" si="25"/>
        <v>1.6355357142857143</v>
      </c>
      <c r="O50" s="126">
        <f t="shared" si="26"/>
        <v>2.3240384615384615</v>
      </c>
      <c r="P50" s="126">
        <f t="shared" si="27"/>
        <v>6.1034408602150529</v>
      </c>
      <c r="Q50" s="126">
        <f t="shared" si="28"/>
        <v>2.5464615384615383</v>
      </c>
      <c r="R50" s="4"/>
      <c r="S50" s="4"/>
      <c r="T50" s="4"/>
      <c r="U50" s="4"/>
      <c r="V50" s="4"/>
      <c r="W50" s="4"/>
      <c r="X50" s="4"/>
      <c r="AB50" s="126">
        <f t="shared" si="29"/>
        <v>2.4433931921602143</v>
      </c>
      <c r="AC50" s="11">
        <f t="shared" si="30"/>
        <v>15</v>
      </c>
      <c r="AD50" s="126">
        <f t="shared" si="31"/>
        <v>0.32726478252314417</v>
      </c>
      <c r="AE50" s="126">
        <f t="shared" si="32"/>
        <v>0.64142718715369573</v>
      </c>
    </row>
    <row r="51" spans="1:31" x14ac:dyDescent="0.25">
      <c r="B51" s="11">
        <v>45</v>
      </c>
      <c r="C51" s="126">
        <f t="shared" si="14"/>
        <v>2.9695366795366795</v>
      </c>
      <c r="D51" s="126">
        <f t="shared" si="15"/>
        <v>6.817619047619047</v>
      </c>
      <c r="E51" s="126">
        <f t="shared" si="16"/>
        <v>2.7473262032085559</v>
      </c>
      <c r="F51" s="126">
        <f t="shared" si="17"/>
        <v>3.3034562211981569</v>
      </c>
      <c r="G51" s="126">
        <f t="shared" si="18"/>
        <v>2.7051677852348992</v>
      </c>
      <c r="H51" s="126">
        <f t="shared" si="19"/>
        <v>2.6508461538461541</v>
      </c>
      <c r="I51" s="126">
        <f t="shared" si="20"/>
        <v>2.8321893491124261</v>
      </c>
      <c r="J51" s="148">
        <f t="shared" si="21"/>
        <v>4.045572916666667</v>
      </c>
      <c r="K51" s="136">
        <f t="shared" si="22"/>
        <v>5.0620603015075387</v>
      </c>
      <c r="L51" s="126">
        <f t="shared" si="23"/>
        <v>2.5408090614886731</v>
      </c>
      <c r="M51" s="126">
        <f t="shared" si="24"/>
        <v>3.1533333333333329</v>
      </c>
      <c r="N51" s="126">
        <f t="shared" si="25"/>
        <v>2.4854642857142859</v>
      </c>
      <c r="O51" s="126">
        <f t="shared" si="26"/>
        <v>3.8053846153846149</v>
      </c>
      <c r="P51" s="126">
        <f t="shared" si="27"/>
        <v>9.0412903225806467</v>
      </c>
      <c r="Q51" s="126">
        <f t="shared" si="28"/>
        <v>4.0223076923076926</v>
      </c>
      <c r="R51" s="4"/>
      <c r="S51" s="4"/>
      <c r="T51" s="4"/>
      <c r="U51" s="4"/>
      <c r="V51" s="4"/>
      <c r="W51" s="4"/>
      <c r="X51" s="4"/>
      <c r="AB51" s="126">
        <f t="shared" si="29"/>
        <v>3.8788242645826254</v>
      </c>
      <c r="AC51" s="11">
        <f t="shared" si="30"/>
        <v>15</v>
      </c>
      <c r="AD51" s="126">
        <f t="shared" si="31"/>
        <v>0.47518649205935026</v>
      </c>
      <c r="AE51" s="126">
        <f t="shared" si="32"/>
        <v>0.93134841037625471</v>
      </c>
    </row>
    <row r="52" spans="1:31" ht="15.75" thickBot="1" x14ac:dyDescent="0.3">
      <c r="B52" s="12">
        <v>60</v>
      </c>
      <c r="C52" s="127">
        <f t="shared" si="14"/>
        <v>4.2903474903474903</v>
      </c>
      <c r="D52" s="127">
        <f t="shared" si="15"/>
        <v>10.104761904761903</v>
      </c>
      <c r="E52" s="127">
        <f t="shared" si="16"/>
        <v>3.9473262032085561</v>
      </c>
      <c r="F52" s="127">
        <f t="shared" si="17"/>
        <v>4.9624423963133646</v>
      </c>
      <c r="G52" s="127">
        <f t="shared" si="18"/>
        <v>3.9530201342281877</v>
      </c>
      <c r="H52" s="127">
        <f t="shared" si="19"/>
        <v>4.0442307692307695</v>
      </c>
      <c r="I52" s="127">
        <f t="shared" si="20"/>
        <v>4.2547337278106516</v>
      </c>
      <c r="J52" s="139">
        <f t="shared" si="21"/>
        <v>6.2125000000000004</v>
      </c>
      <c r="K52" s="137">
        <f t="shared" si="22"/>
        <v>6.9407035175879406</v>
      </c>
      <c r="L52" s="127">
        <f t="shared" si="23"/>
        <v>3.7666666666666671</v>
      </c>
      <c r="M52" s="127">
        <f t="shared" si="24"/>
        <v>5.0413333333333332</v>
      </c>
      <c r="N52" s="127">
        <f t="shared" si="25"/>
        <v>3.7267857142857141</v>
      </c>
      <c r="O52" s="127">
        <f t="shared" si="26"/>
        <v>5.6896153846153847</v>
      </c>
      <c r="P52" s="127">
        <f t="shared" si="27"/>
        <v>12.447096774193547</v>
      </c>
      <c r="Q52" s="127">
        <f t="shared" si="28"/>
        <v>6.030384615384615</v>
      </c>
      <c r="R52" s="4"/>
      <c r="S52" s="4"/>
      <c r="T52" s="4"/>
      <c r="U52" s="4"/>
      <c r="V52" s="4"/>
      <c r="W52" s="4"/>
      <c r="X52" s="4"/>
      <c r="AB52" s="127">
        <f t="shared" si="29"/>
        <v>5.6941299087978745</v>
      </c>
      <c r="AC52" s="12">
        <f t="shared" si="30"/>
        <v>15</v>
      </c>
      <c r="AD52" s="127">
        <f t="shared" si="31"/>
        <v>0.64875875908713343</v>
      </c>
      <c r="AE52" s="127">
        <f t="shared" si="32"/>
        <v>1.2715438024656787</v>
      </c>
    </row>
    <row r="53" spans="1:31" ht="15.75" thickBot="1" x14ac:dyDescent="0.3">
      <c r="B53" s="27" t="s">
        <v>127</v>
      </c>
      <c r="C53" s="128" t="s">
        <v>125</v>
      </c>
      <c r="D53" s="129" t="s">
        <v>125</v>
      </c>
      <c r="E53" s="129" t="s">
        <v>125</v>
      </c>
      <c r="F53" s="129" t="s">
        <v>125</v>
      </c>
      <c r="G53" s="129" t="s">
        <v>125</v>
      </c>
      <c r="H53" s="129" t="s">
        <v>125</v>
      </c>
      <c r="I53" s="129" t="s">
        <v>125</v>
      </c>
      <c r="J53" s="129" t="s">
        <v>125</v>
      </c>
      <c r="K53" s="129" t="s">
        <v>125</v>
      </c>
      <c r="L53" s="129" t="s">
        <v>125</v>
      </c>
      <c r="M53" s="129" t="s">
        <v>125</v>
      </c>
      <c r="N53" s="129" t="s">
        <v>125</v>
      </c>
      <c r="O53" s="129" t="s">
        <v>125</v>
      </c>
      <c r="P53" s="129" t="s">
        <v>125</v>
      </c>
      <c r="Q53" s="130" t="s">
        <v>125</v>
      </c>
      <c r="R53" s="49"/>
      <c r="S53" s="49"/>
      <c r="T53" s="49"/>
      <c r="U53" s="49"/>
      <c r="V53" s="49"/>
      <c r="W53" s="49"/>
      <c r="X53" s="49"/>
    </row>
    <row r="54" spans="1:31" ht="15.75" thickBot="1" x14ac:dyDescent="0.3">
      <c r="A54" s="23" t="s">
        <v>126</v>
      </c>
      <c r="C54" s="131"/>
      <c r="D54" s="131"/>
      <c r="E54" s="131"/>
      <c r="F54" s="131"/>
      <c r="G54" s="131"/>
      <c r="H54" s="131"/>
      <c r="I54" s="131"/>
      <c r="J54" s="131"/>
      <c r="K54" s="131"/>
      <c r="L54" s="131"/>
      <c r="M54" s="131"/>
      <c r="N54" s="131"/>
      <c r="O54" s="131"/>
      <c r="P54" s="131"/>
      <c r="Q54" s="131"/>
      <c r="R54" s="4"/>
      <c r="S54" s="4"/>
      <c r="T54" s="4"/>
      <c r="U54" s="4"/>
      <c r="V54" s="4"/>
      <c r="W54" s="4"/>
      <c r="X54" s="4"/>
      <c r="AB54" s="23"/>
      <c r="AC54" s="43" t="s">
        <v>1</v>
      </c>
      <c r="AD54" s="43" t="s">
        <v>2</v>
      </c>
      <c r="AE54" s="44" t="s">
        <v>3</v>
      </c>
    </row>
    <row r="55" spans="1:31" x14ac:dyDescent="0.25">
      <c r="B55" s="10">
        <v>-150</v>
      </c>
      <c r="C55" s="125">
        <f t="shared" si="14"/>
        <v>-83.030888030888022</v>
      </c>
      <c r="D55" s="125">
        <f t="shared" si="15"/>
        <v>-78.75238095238096</v>
      </c>
      <c r="E55" s="125">
        <f t="shared" si="16"/>
        <v>-112.22994652406419</v>
      </c>
      <c r="F55" s="125">
        <f t="shared" si="17"/>
        <v>-100.11981566820278</v>
      </c>
      <c r="G55" s="125">
        <f t="shared" si="18"/>
        <v>-70.590604026845654</v>
      </c>
      <c r="H55" s="125">
        <f t="shared" si="19"/>
        <v>-111.13076923076923</v>
      </c>
      <c r="I55" s="132" t="s">
        <v>128</v>
      </c>
      <c r="J55" s="132" t="s">
        <v>128</v>
      </c>
      <c r="K55" s="132" t="s">
        <v>128</v>
      </c>
      <c r="L55" s="125">
        <f t="shared" si="23"/>
        <v>-128.69255663430422</v>
      </c>
      <c r="M55" s="135">
        <f t="shared" si="24"/>
        <v>-137.57999999999998</v>
      </c>
      <c r="N55" s="132" t="s">
        <v>128</v>
      </c>
      <c r="O55" s="125">
        <f t="shared" si="26"/>
        <v>-157.66923076923078</v>
      </c>
      <c r="P55" s="132" t="s">
        <v>128</v>
      </c>
      <c r="Q55" s="125">
        <f t="shared" si="28"/>
        <v>-59.269230769230766</v>
      </c>
      <c r="R55" s="4"/>
      <c r="S55" s="4"/>
      <c r="T55" s="4"/>
      <c r="U55" s="4"/>
      <c r="V55" s="4"/>
      <c r="W55" s="4"/>
      <c r="X55" s="4"/>
      <c r="AB55" s="125">
        <f t="shared" si="29"/>
        <v>-103.90654226059164</v>
      </c>
      <c r="AC55" s="10">
        <f t="shared" si="30"/>
        <v>10</v>
      </c>
      <c r="AD55" s="125">
        <f t="shared" si="31"/>
        <v>9.9696477373872252</v>
      </c>
      <c r="AE55" s="125">
        <f t="shared" si="32"/>
        <v>19.540150503830194</v>
      </c>
    </row>
    <row r="56" spans="1:31" x14ac:dyDescent="0.25">
      <c r="B56" s="11">
        <v>-135</v>
      </c>
      <c r="C56" s="126">
        <f t="shared" si="14"/>
        <v>-66.003861003861005</v>
      </c>
      <c r="D56" s="126">
        <f t="shared" si="15"/>
        <v>-62.638095238095239</v>
      </c>
      <c r="E56" s="126">
        <f t="shared" si="16"/>
        <v>-92.331550802139049</v>
      </c>
      <c r="F56" s="126">
        <f t="shared" si="17"/>
        <v>-84.944700460829495</v>
      </c>
      <c r="G56" s="126">
        <f t="shared" si="18"/>
        <v>-58.919463087248317</v>
      </c>
      <c r="H56" s="126">
        <f t="shared" si="19"/>
        <v>-91.9</v>
      </c>
      <c r="I56" s="133" t="s">
        <v>128</v>
      </c>
      <c r="J56" s="133" t="s">
        <v>128</v>
      </c>
      <c r="K56" s="133" t="s">
        <v>128</v>
      </c>
      <c r="L56" s="126">
        <f t="shared" si="23"/>
        <v>-111.45631067961165</v>
      </c>
      <c r="M56" s="136">
        <f t="shared" si="24"/>
        <v>-116.52</v>
      </c>
      <c r="N56" s="133" t="s">
        <v>128</v>
      </c>
      <c r="O56" s="126">
        <f t="shared" si="26"/>
        <v>-135.73846153846154</v>
      </c>
      <c r="P56" s="133" t="s">
        <v>128</v>
      </c>
      <c r="Q56" s="126">
        <f t="shared" si="28"/>
        <v>-49.023076923076928</v>
      </c>
      <c r="R56" s="4"/>
      <c r="S56" s="4"/>
      <c r="T56" s="4"/>
      <c r="U56" s="4"/>
      <c r="V56" s="4"/>
      <c r="W56" s="4"/>
      <c r="X56" s="4"/>
      <c r="AB56" s="126">
        <f t="shared" si="29"/>
        <v>-86.947551973332324</v>
      </c>
      <c r="AC56" s="11">
        <f t="shared" si="30"/>
        <v>10</v>
      </c>
      <c r="AD56" s="126">
        <f t="shared" si="31"/>
        <v>8.9235735514064789</v>
      </c>
      <c r="AE56" s="126">
        <f t="shared" si="32"/>
        <v>17.489882774150878</v>
      </c>
    </row>
    <row r="57" spans="1:31" x14ac:dyDescent="0.25">
      <c r="B57" s="11">
        <v>-120</v>
      </c>
      <c r="C57" s="126">
        <f t="shared" si="14"/>
        <v>-52.374517374517374</v>
      </c>
      <c r="D57" s="126">
        <f t="shared" si="15"/>
        <v>-52.638095238095232</v>
      </c>
      <c r="E57" s="126">
        <f t="shared" si="16"/>
        <v>-75.526737967914443</v>
      </c>
      <c r="F57" s="126">
        <f t="shared" si="17"/>
        <v>-71.172811059907829</v>
      </c>
      <c r="G57" s="126">
        <f t="shared" si="18"/>
        <v>-48.402684563758385</v>
      </c>
      <c r="H57" s="126">
        <f t="shared" si="19"/>
        <v>-74.461538461538453</v>
      </c>
      <c r="I57" s="133" t="s">
        <v>128</v>
      </c>
      <c r="J57" s="133" t="s">
        <v>128</v>
      </c>
      <c r="K57" s="133" t="s">
        <v>128</v>
      </c>
      <c r="L57" s="126">
        <f t="shared" si="23"/>
        <v>-90.517799352750814</v>
      </c>
      <c r="M57" s="136">
        <f t="shared" si="24"/>
        <v>-97.19</v>
      </c>
      <c r="N57" s="133" t="s">
        <v>128</v>
      </c>
      <c r="O57" s="126">
        <f t="shared" si="26"/>
        <v>-115.99615384615385</v>
      </c>
      <c r="P57" s="133" t="s">
        <v>128</v>
      </c>
      <c r="Q57" s="126">
        <f t="shared" si="28"/>
        <v>-40.703846153846165</v>
      </c>
      <c r="R57" s="4"/>
      <c r="S57" s="4"/>
      <c r="T57" s="4"/>
      <c r="U57" s="4"/>
      <c r="V57" s="4"/>
      <c r="W57" s="4"/>
      <c r="X57" s="4"/>
      <c r="AB57" s="126">
        <f t="shared" si="29"/>
        <v>-71.898418401848261</v>
      </c>
      <c r="AC57" s="11">
        <f t="shared" si="30"/>
        <v>10</v>
      </c>
      <c r="AD57" s="126">
        <f t="shared" si="31"/>
        <v>7.6219785397221846</v>
      </c>
      <c r="AE57" s="126">
        <f t="shared" si="32"/>
        <v>14.938803428792673</v>
      </c>
    </row>
    <row r="58" spans="1:31" x14ac:dyDescent="0.25">
      <c r="B58" s="11">
        <v>-105</v>
      </c>
      <c r="C58" s="126">
        <f t="shared" si="14"/>
        <v>-41.602316602316606</v>
      </c>
      <c r="D58" s="126">
        <f t="shared" si="15"/>
        <v>-41.755238095238099</v>
      </c>
      <c r="E58" s="126">
        <f t="shared" si="16"/>
        <v>-60.002673796791456</v>
      </c>
      <c r="F58" s="126">
        <f t="shared" si="17"/>
        <v>-59.193548387096783</v>
      </c>
      <c r="G58" s="126">
        <f t="shared" si="18"/>
        <v>-39.570469798657719</v>
      </c>
      <c r="H58" s="126">
        <f t="shared" si="19"/>
        <v>-60.009230769230768</v>
      </c>
      <c r="I58" s="133" t="s">
        <v>128</v>
      </c>
      <c r="J58" s="133" t="s">
        <v>128</v>
      </c>
      <c r="K58" s="133" t="s">
        <v>128</v>
      </c>
      <c r="L58" s="126">
        <f t="shared" si="23"/>
        <v>-75.49514563106797</v>
      </c>
      <c r="M58" s="136">
        <f t="shared" si="24"/>
        <v>-82.280000000000015</v>
      </c>
      <c r="N58" s="133" t="s">
        <v>128</v>
      </c>
      <c r="O58" s="126">
        <f t="shared" si="26"/>
        <v>-98.313461538461539</v>
      </c>
      <c r="P58" s="133" t="s">
        <v>128</v>
      </c>
      <c r="Q58" s="126">
        <f t="shared" si="28"/>
        <v>-34.31192307692308</v>
      </c>
      <c r="R58" s="4"/>
      <c r="S58" s="4"/>
      <c r="T58" s="4"/>
      <c r="U58" s="4"/>
      <c r="V58" s="4"/>
      <c r="W58" s="4"/>
      <c r="X58" s="4"/>
      <c r="AB58" s="126">
        <f t="shared" si="29"/>
        <v>-59.253400769578413</v>
      </c>
      <c r="AC58" s="11">
        <f t="shared" si="30"/>
        <v>10</v>
      </c>
      <c r="AD58" s="126">
        <f t="shared" si="31"/>
        <v>6.623262637816862</v>
      </c>
      <c r="AE58" s="126">
        <f t="shared" si="32"/>
        <v>12.981356230270803</v>
      </c>
    </row>
    <row r="59" spans="1:31" x14ac:dyDescent="0.25">
      <c r="B59" s="11">
        <v>-90</v>
      </c>
      <c r="C59" s="126">
        <f t="shared" si="14"/>
        <v>-32.214285714285722</v>
      </c>
      <c r="D59" s="126">
        <f t="shared" si="15"/>
        <v>-33.561428571428564</v>
      </c>
      <c r="E59" s="126">
        <f t="shared" si="16"/>
        <v>-47.254010695187176</v>
      </c>
      <c r="F59" s="126">
        <f t="shared" si="17"/>
        <v>-49.421658986175117</v>
      </c>
      <c r="G59" s="126">
        <f t="shared" si="18"/>
        <v>-31.740604026845634</v>
      </c>
      <c r="H59" s="126">
        <f t="shared" si="19"/>
        <v>-48.002307692307689</v>
      </c>
      <c r="I59" s="133" t="s">
        <v>128</v>
      </c>
      <c r="J59" s="133" t="s">
        <v>128</v>
      </c>
      <c r="K59" s="133" t="s">
        <v>128</v>
      </c>
      <c r="L59" s="126">
        <f t="shared" si="23"/>
        <v>-63.271844660194184</v>
      </c>
      <c r="M59" s="136">
        <f t="shared" si="24"/>
        <v>-68.100000000000009</v>
      </c>
      <c r="N59" s="133" t="s">
        <v>128</v>
      </c>
      <c r="O59" s="126">
        <f t="shared" si="26"/>
        <v>-81.8</v>
      </c>
      <c r="P59" s="133" t="s">
        <v>128</v>
      </c>
      <c r="Q59" s="126">
        <f t="shared" si="28"/>
        <v>-28.917307692307695</v>
      </c>
      <c r="R59" s="4"/>
      <c r="S59" s="4"/>
      <c r="T59" s="4"/>
      <c r="U59" s="4"/>
      <c r="V59" s="4"/>
      <c r="W59" s="4"/>
      <c r="X59" s="4"/>
      <c r="AB59" s="126">
        <f t="shared" si="29"/>
        <v>-48.428344803873181</v>
      </c>
      <c r="AC59" s="11">
        <f t="shared" si="30"/>
        <v>10</v>
      </c>
      <c r="AD59" s="126">
        <f t="shared" si="31"/>
        <v>5.6436791484775304</v>
      </c>
      <c r="AE59" s="126">
        <f t="shared" si="32"/>
        <v>11.061407871315637</v>
      </c>
    </row>
    <row r="60" spans="1:31" x14ac:dyDescent="0.25">
      <c r="B60" s="11">
        <v>-75</v>
      </c>
      <c r="C60" s="126">
        <f t="shared" si="14"/>
        <v>-24.746718146718148</v>
      </c>
      <c r="D60" s="126">
        <f t="shared" si="15"/>
        <v>-26.341428571428569</v>
      </c>
      <c r="E60" s="126">
        <f t="shared" si="16"/>
        <v>-36.465240641711233</v>
      </c>
      <c r="F60" s="126">
        <f t="shared" si="17"/>
        <v>-40.112903225806448</v>
      </c>
      <c r="G60" s="126">
        <f t="shared" si="18"/>
        <v>-26.41744966442953</v>
      </c>
      <c r="H60" s="126">
        <f t="shared" si="19"/>
        <v>-37.78923076923077</v>
      </c>
      <c r="I60" s="133" t="s">
        <v>128</v>
      </c>
      <c r="J60" s="133" t="s">
        <v>128</v>
      </c>
      <c r="K60" s="133" t="s">
        <v>128</v>
      </c>
      <c r="L60" s="126">
        <f t="shared" si="23"/>
        <v>-51.443365695792885</v>
      </c>
      <c r="M60" s="136">
        <f t="shared" si="24"/>
        <v>-54.663333333333334</v>
      </c>
      <c r="N60" s="133" t="s">
        <v>128</v>
      </c>
      <c r="O60" s="126">
        <f t="shared" si="26"/>
        <v>-65.851923076923086</v>
      </c>
      <c r="P60" s="133" t="s">
        <v>128</v>
      </c>
      <c r="Q60" s="126">
        <f t="shared" si="28"/>
        <v>-24.164615384615384</v>
      </c>
      <c r="R60" s="4"/>
      <c r="S60" s="4"/>
      <c r="T60" s="4"/>
      <c r="U60" s="4"/>
      <c r="V60" s="4"/>
      <c r="W60" s="4"/>
      <c r="X60" s="4"/>
      <c r="AB60" s="126">
        <f t="shared" si="29"/>
        <v>-38.799620850998942</v>
      </c>
      <c r="AC60" s="11">
        <f t="shared" si="30"/>
        <v>10</v>
      </c>
      <c r="AD60" s="126">
        <f t="shared" si="31"/>
        <v>4.5603798823310822</v>
      </c>
      <c r="AE60" s="126">
        <f t="shared" si="32"/>
        <v>8.9381803251899292</v>
      </c>
    </row>
    <row r="61" spans="1:31" x14ac:dyDescent="0.25">
      <c r="B61" s="11">
        <v>-60</v>
      </c>
      <c r="C61" s="126">
        <f t="shared" si="14"/>
        <v>-18.483397683397683</v>
      </c>
      <c r="D61" s="126">
        <f t="shared" si="15"/>
        <v>-20.043333333333333</v>
      </c>
      <c r="E61" s="126">
        <f t="shared" si="16"/>
        <v>-27.270053475935836</v>
      </c>
      <c r="F61" s="126">
        <f t="shared" si="17"/>
        <v>-31.456221198156683</v>
      </c>
      <c r="G61" s="126">
        <f t="shared" si="18"/>
        <v>-20.957382550335566</v>
      </c>
      <c r="H61" s="126">
        <f t="shared" si="19"/>
        <v>-28.630769230769232</v>
      </c>
      <c r="I61" s="133" t="s">
        <v>128</v>
      </c>
      <c r="J61" s="133" t="s">
        <v>128</v>
      </c>
      <c r="K61" s="133" t="s">
        <v>128</v>
      </c>
      <c r="L61" s="126">
        <f t="shared" si="23"/>
        <v>-43.119741100323623</v>
      </c>
      <c r="M61" s="136">
        <f t="shared" si="24"/>
        <v>-43.169999999999995</v>
      </c>
      <c r="N61" s="133" t="s">
        <v>128</v>
      </c>
      <c r="O61" s="126">
        <f t="shared" si="26"/>
        <v>-51.792307692307695</v>
      </c>
      <c r="P61" s="133" t="s">
        <v>128</v>
      </c>
      <c r="Q61" s="126">
        <f t="shared" si="28"/>
        <v>-19.491923076923076</v>
      </c>
      <c r="R61" s="4"/>
      <c r="S61" s="4"/>
      <c r="T61" s="4"/>
      <c r="U61" s="4"/>
      <c r="V61" s="4"/>
      <c r="W61" s="4"/>
      <c r="X61" s="4"/>
      <c r="AB61" s="126">
        <f t="shared" si="29"/>
        <v>-30.441512934148268</v>
      </c>
      <c r="AC61" s="11">
        <f t="shared" si="30"/>
        <v>10</v>
      </c>
      <c r="AD61" s="126">
        <f t="shared" si="31"/>
        <v>3.7326424605979946</v>
      </c>
      <c r="AE61" s="126">
        <f t="shared" si="32"/>
        <v>7.315844789937036</v>
      </c>
    </row>
    <row r="62" spans="1:31" x14ac:dyDescent="0.25">
      <c r="B62" s="11">
        <v>-45</v>
      </c>
      <c r="C62" s="126">
        <f t="shared" si="14"/>
        <v>-13.3980694980695</v>
      </c>
      <c r="D62" s="126">
        <f t="shared" si="15"/>
        <v>-14.499047619047619</v>
      </c>
      <c r="E62" s="126">
        <f t="shared" si="16"/>
        <v>-19.219251336898395</v>
      </c>
      <c r="F62" s="126">
        <f t="shared" si="17"/>
        <v>-23.502304147465438</v>
      </c>
      <c r="G62" s="126">
        <f t="shared" si="18"/>
        <v>-15.496644295302014</v>
      </c>
      <c r="H62" s="126">
        <f t="shared" si="19"/>
        <v>-21.196923076923074</v>
      </c>
      <c r="I62" s="133" t="s">
        <v>128</v>
      </c>
      <c r="J62" s="133" t="s">
        <v>128</v>
      </c>
      <c r="K62" s="133" t="s">
        <v>128</v>
      </c>
      <c r="L62" s="126">
        <f t="shared" si="23"/>
        <v>-31.579611650485436</v>
      </c>
      <c r="M62" s="136">
        <f t="shared" si="24"/>
        <v>-32.358999999999995</v>
      </c>
      <c r="N62" s="133" t="s">
        <v>128</v>
      </c>
      <c r="O62" s="126">
        <f t="shared" si="26"/>
        <v>-38.284615384615385</v>
      </c>
      <c r="P62" s="133" t="s">
        <v>128</v>
      </c>
      <c r="Q62" s="126">
        <f t="shared" si="28"/>
        <v>-14.784230769230771</v>
      </c>
      <c r="R62" s="4"/>
      <c r="S62" s="4"/>
      <c r="T62" s="4"/>
      <c r="U62" s="4"/>
      <c r="V62" s="4"/>
      <c r="W62" s="4"/>
      <c r="X62" s="4"/>
      <c r="AB62" s="126">
        <f t="shared" si="29"/>
        <v>-22.431969777803761</v>
      </c>
      <c r="AC62" s="11">
        <f t="shared" si="30"/>
        <v>10</v>
      </c>
      <c r="AD62" s="126">
        <f t="shared" si="31"/>
        <v>2.7841883499658961</v>
      </c>
      <c r="AE62" s="126">
        <f t="shared" si="32"/>
        <v>5.4569088921091549</v>
      </c>
    </row>
    <row r="63" spans="1:31" x14ac:dyDescent="0.25">
      <c r="B63" s="11">
        <v>-30</v>
      </c>
      <c r="C63" s="126">
        <f t="shared" si="14"/>
        <v>-9.0505791505791517</v>
      </c>
      <c r="D63" s="126">
        <f t="shared" si="15"/>
        <v>-9.4852380952380937</v>
      </c>
      <c r="E63" s="126">
        <f t="shared" si="16"/>
        <v>-12.228074866310159</v>
      </c>
      <c r="F63" s="126">
        <f t="shared" si="17"/>
        <v>-16.291935483870969</v>
      </c>
      <c r="G63" s="126">
        <f t="shared" si="18"/>
        <v>-10.732550335570469</v>
      </c>
      <c r="H63" s="126">
        <f t="shared" si="19"/>
        <v>-14.443846153846154</v>
      </c>
      <c r="I63" s="133" t="s">
        <v>128</v>
      </c>
      <c r="J63" s="133" t="s">
        <v>128</v>
      </c>
      <c r="K63" s="133" t="s">
        <v>128</v>
      </c>
      <c r="L63" s="126">
        <f t="shared" si="23"/>
        <v>-21.694822006472496</v>
      </c>
      <c r="M63" s="136">
        <f t="shared" si="24"/>
        <v>-22.068666666666665</v>
      </c>
      <c r="N63" s="133" t="s">
        <v>128</v>
      </c>
      <c r="O63" s="126">
        <f t="shared" si="26"/>
        <v>-25.063461538461539</v>
      </c>
      <c r="P63" s="133" t="s">
        <v>128</v>
      </c>
      <c r="Q63" s="126">
        <f t="shared" si="28"/>
        <v>-10.562307692307691</v>
      </c>
      <c r="R63" s="4"/>
      <c r="S63" s="4"/>
      <c r="T63" s="4"/>
      <c r="U63" s="4"/>
      <c r="V63" s="4"/>
      <c r="W63" s="4"/>
      <c r="X63" s="4"/>
      <c r="AB63" s="126">
        <f t="shared" si="29"/>
        <v>-15.162148198932339</v>
      </c>
      <c r="AC63" s="11">
        <f t="shared" si="30"/>
        <v>10</v>
      </c>
      <c r="AD63" s="126">
        <f t="shared" si="31"/>
        <v>1.8534395898871781</v>
      </c>
      <c r="AE63" s="126">
        <f t="shared" si="32"/>
        <v>3.6326748436995562</v>
      </c>
    </row>
    <row r="64" spans="1:31" x14ac:dyDescent="0.25">
      <c r="B64" s="11">
        <v>-15</v>
      </c>
      <c r="C64" s="126">
        <f t="shared" si="14"/>
        <v>-5.1918918918918919</v>
      </c>
      <c r="D64" s="126">
        <f t="shared" si="15"/>
        <v>-4.852380952380952</v>
      </c>
      <c r="E64" s="126">
        <f t="shared" si="16"/>
        <v>-5.5438502673796792</v>
      </c>
      <c r="F64" s="126">
        <f t="shared" si="17"/>
        <v>-9.4748847926267281</v>
      </c>
      <c r="G64" s="126">
        <f t="shared" si="18"/>
        <v>-6.2241610738255035</v>
      </c>
      <c r="H64" s="126">
        <f t="shared" si="19"/>
        <v>-8.3361538461538451</v>
      </c>
      <c r="I64" s="133" t="s">
        <v>128</v>
      </c>
      <c r="J64" s="133" t="s">
        <v>128</v>
      </c>
      <c r="K64" s="133" t="s">
        <v>128</v>
      </c>
      <c r="L64" s="126">
        <f t="shared" si="23"/>
        <v>-12.457928802588997</v>
      </c>
      <c r="M64" s="136">
        <f t="shared" si="24"/>
        <v>-11.849</v>
      </c>
      <c r="N64" s="133" t="s">
        <v>128</v>
      </c>
      <c r="O64" s="126">
        <f t="shared" si="26"/>
        <v>-11.760384615384615</v>
      </c>
      <c r="P64" s="133" t="s">
        <v>128</v>
      </c>
      <c r="Q64" s="126">
        <f t="shared" si="28"/>
        <v>-6.3376923076923077</v>
      </c>
      <c r="R64" s="4"/>
      <c r="S64" s="4"/>
      <c r="T64" s="4"/>
      <c r="U64" s="4"/>
      <c r="V64" s="4"/>
      <c r="W64" s="4"/>
      <c r="X64" s="4"/>
      <c r="AB64" s="126">
        <f t="shared" si="29"/>
        <v>-8.202832854992451</v>
      </c>
      <c r="AC64" s="11">
        <f t="shared" si="30"/>
        <v>10</v>
      </c>
      <c r="AD64" s="126">
        <f t="shared" si="31"/>
        <v>0.94544413216555578</v>
      </c>
      <c r="AE64" s="126">
        <f t="shared" si="32"/>
        <v>1.8530364484392157</v>
      </c>
    </row>
    <row r="65" spans="2:31" x14ac:dyDescent="0.25">
      <c r="B65" s="11">
        <v>0</v>
      </c>
      <c r="C65" s="126">
        <f t="shared" si="14"/>
        <v>-1.5887258687258687</v>
      </c>
      <c r="D65" s="126">
        <f t="shared" si="15"/>
        <v>-0.14533809523809521</v>
      </c>
      <c r="E65" s="126">
        <f t="shared" si="16"/>
        <v>0.93973262032085569</v>
      </c>
      <c r="F65" s="126">
        <f t="shared" si="17"/>
        <v>-2.7193548387096773</v>
      </c>
      <c r="G65" s="126">
        <f t="shared" si="18"/>
        <v>-1.6125503355704698</v>
      </c>
      <c r="H65" s="126">
        <f t="shared" si="19"/>
        <v>-2.7026923076923075</v>
      </c>
      <c r="I65" s="133" t="s">
        <v>128</v>
      </c>
      <c r="J65" s="133" t="s">
        <v>128</v>
      </c>
      <c r="K65" s="133" t="s">
        <v>128</v>
      </c>
      <c r="L65" s="126">
        <f t="shared" si="23"/>
        <v>-2.7718122977346278</v>
      </c>
      <c r="M65" s="136">
        <f t="shared" si="24"/>
        <v>-1.4829000000000001</v>
      </c>
      <c r="N65" s="133" t="s">
        <v>128</v>
      </c>
      <c r="O65" s="126">
        <f t="shared" si="26"/>
        <v>1.9524999999999999</v>
      </c>
      <c r="P65" s="133" t="s">
        <v>128</v>
      </c>
      <c r="Q65" s="126">
        <f t="shared" si="28"/>
        <v>-1.7584999999999997</v>
      </c>
      <c r="R65" s="4"/>
      <c r="S65" s="4"/>
      <c r="T65" s="4"/>
      <c r="U65" s="4"/>
      <c r="V65" s="4"/>
      <c r="W65" s="4"/>
      <c r="X65" s="4"/>
      <c r="AB65" s="126">
        <f t="shared" si="29"/>
        <v>-1.188964112335019</v>
      </c>
      <c r="AC65" s="11">
        <f t="shared" si="30"/>
        <v>10</v>
      </c>
      <c r="AD65" s="126">
        <f t="shared" si="31"/>
        <v>0.50966419444429356</v>
      </c>
      <c r="AE65" s="126">
        <f t="shared" si="32"/>
        <v>0.9989234653204343</v>
      </c>
    </row>
    <row r="66" spans="2:31" x14ac:dyDescent="0.25">
      <c r="B66" s="11">
        <v>15</v>
      </c>
      <c r="C66" s="126">
        <f t="shared" si="14"/>
        <v>2.1164478764478765</v>
      </c>
      <c r="D66" s="126">
        <f t="shared" si="15"/>
        <v>5.0238095238095237</v>
      </c>
      <c r="E66" s="126">
        <f t="shared" si="16"/>
        <v>7.6558823529411768</v>
      </c>
      <c r="F66" s="126">
        <f t="shared" si="17"/>
        <v>4.426728110599079</v>
      </c>
      <c r="G66" s="126">
        <f t="shared" si="18"/>
        <v>3.3805369127516776</v>
      </c>
      <c r="H66" s="126">
        <f t="shared" si="19"/>
        <v>2.8516923076923075</v>
      </c>
      <c r="I66" s="133" t="s">
        <v>128</v>
      </c>
      <c r="J66" s="133" t="s">
        <v>128</v>
      </c>
      <c r="K66" s="133" t="s">
        <v>128</v>
      </c>
      <c r="L66" s="126">
        <f t="shared" si="23"/>
        <v>7.259546925566343</v>
      </c>
      <c r="M66" s="136">
        <f t="shared" si="24"/>
        <v>9.434333333333333</v>
      </c>
      <c r="N66" s="133" t="s">
        <v>128</v>
      </c>
      <c r="O66" s="126">
        <f t="shared" si="26"/>
        <v>16.313653846153844</v>
      </c>
      <c r="P66" s="133" t="s">
        <v>128</v>
      </c>
      <c r="Q66" s="126">
        <f t="shared" si="28"/>
        <v>3.2066538461538463</v>
      </c>
      <c r="R66" s="4"/>
      <c r="S66" s="4"/>
      <c r="T66" s="4"/>
      <c r="U66" s="4"/>
      <c r="V66" s="4"/>
      <c r="W66" s="4"/>
      <c r="X66" s="4"/>
      <c r="AB66" s="126">
        <f t="shared" si="29"/>
        <v>6.1669285035449013</v>
      </c>
      <c r="AC66" s="11">
        <f t="shared" si="30"/>
        <v>10</v>
      </c>
      <c r="AD66" s="126">
        <f t="shared" si="31"/>
        <v>1.3552456726057469</v>
      </c>
      <c r="AE66" s="126">
        <f t="shared" si="32"/>
        <v>2.6562327085110247</v>
      </c>
    </row>
    <row r="67" spans="2:31" x14ac:dyDescent="0.25">
      <c r="B67" s="11">
        <v>30</v>
      </c>
      <c r="C67" s="126">
        <f t="shared" si="14"/>
        <v>6.2169884169884178</v>
      </c>
      <c r="D67" s="126">
        <f t="shared" si="15"/>
        <v>10.889999999999999</v>
      </c>
      <c r="E67" s="126">
        <f t="shared" si="16"/>
        <v>14.995187165775402</v>
      </c>
      <c r="F67" s="126">
        <f t="shared" si="17"/>
        <v>12.195161290322581</v>
      </c>
      <c r="G67" s="126">
        <f t="shared" si="18"/>
        <v>9.113087248322147</v>
      </c>
      <c r="H67" s="126">
        <f t="shared" si="19"/>
        <v>8.8738461538461539</v>
      </c>
      <c r="I67" s="133" t="s">
        <v>128</v>
      </c>
      <c r="J67" s="133" t="s">
        <v>128</v>
      </c>
      <c r="K67" s="133" t="s">
        <v>128</v>
      </c>
      <c r="L67" s="126">
        <f t="shared" si="23"/>
        <v>18.057928802588993</v>
      </c>
      <c r="M67" s="136">
        <f t="shared" si="24"/>
        <v>21.245666666666665</v>
      </c>
      <c r="N67" s="133" t="s">
        <v>128</v>
      </c>
      <c r="O67" s="126">
        <f t="shared" si="26"/>
        <v>3.1619230769230774E-2</v>
      </c>
      <c r="P67" s="133" t="s">
        <v>128</v>
      </c>
      <c r="Q67" s="126">
        <f t="shared" si="28"/>
        <v>8.6649999999999991</v>
      </c>
      <c r="R67" s="4"/>
      <c r="S67" s="4"/>
      <c r="T67" s="4"/>
      <c r="U67" s="4"/>
      <c r="V67" s="4"/>
      <c r="W67" s="4"/>
      <c r="X67" s="4"/>
      <c r="AB67" s="126">
        <f t="shared" si="29"/>
        <v>11.028448497527958</v>
      </c>
      <c r="AC67" s="11">
        <f t="shared" si="30"/>
        <v>10</v>
      </c>
      <c r="AD67" s="126">
        <f t="shared" si="31"/>
        <v>1.9116535996886144</v>
      </c>
      <c r="AE67" s="126">
        <f t="shared" si="32"/>
        <v>3.7467722063060331</v>
      </c>
    </row>
    <row r="68" spans="2:31" x14ac:dyDescent="0.25">
      <c r="B68" s="11">
        <v>45</v>
      </c>
      <c r="C68" s="126">
        <f t="shared" si="14"/>
        <v>10.98996138996139</v>
      </c>
      <c r="D68" s="126">
        <f t="shared" si="15"/>
        <v>17.668095238095237</v>
      </c>
      <c r="E68" s="126">
        <f t="shared" si="16"/>
        <v>22.634491978609624</v>
      </c>
      <c r="F68" s="126">
        <f t="shared" si="17"/>
        <v>20.85161290322581</v>
      </c>
      <c r="G68" s="126">
        <f t="shared" si="18"/>
        <v>15.914093959731543</v>
      </c>
      <c r="H68" s="126">
        <f t="shared" si="19"/>
        <v>15.893076923076922</v>
      </c>
      <c r="I68" s="133" t="s">
        <v>128</v>
      </c>
      <c r="J68" s="133" t="s">
        <v>128</v>
      </c>
      <c r="K68" s="133" t="s">
        <v>128</v>
      </c>
      <c r="L68" s="126">
        <f t="shared" si="23"/>
        <v>28.76699029126214</v>
      </c>
      <c r="M68" s="136">
        <f t="shared" si="24"/>
        <v>3.4369999999999998E-2</v>
      </c>
      <c r="N68" s="133" t="s">
        <v>128</v>
      </c>
      <c r="O68" s="126">
        <f t="shared" si="26"/>
        <v>4.8113461538461542E-2</v>
      </c>
      <c r="P68" s="133" t="s">
        <v>128</v>
      </c>
      <c r="Q68" s="126">
        <f t="shared" si="28"/>
        <v>14.878846153846153</v>
      </c>
      <c r="R68" s="4"/>
      <c r="S68" s="4"/>
      <c r="T68" s="4"/>
      <c r="U68" s="4"/>
      <c r="V68" s="4"/>
      <c r="W68" s="4"/>
      <c r="X68" s="4"/>
      <c r="AB68" s="126">
        <f t="shared" si="29"/>
        <v>14.767965229934727</v>
      </c>
      <c r="AC68" s="11">
        <f t="shared" si="30"/>
        <v>10</v>
      </c>
      <c r="AD68" s="126">
        <f t="shared" si="31"/>
        <v>2.8942364725180378</v>
      </c>
      <c r="AE68" s="126">
        <f t="shared" si="32"/>
        <v>5.6725992488776029</v>
      </c>
    </row>
    <row r="69" spans="2:31" ht="15.75" thickBot="1" x14ac:dyDescent="0.3">
      <c r="B69" s="12">
        <v>60</v>
      </c>
      <c r="C69" s="127">
        <f t="shared" si="14"/>
        <v>17.16911196911197</v>
      </c>
      <c r="D69" s="127">
        <f t="shared" si="15"/>
        <v>25.776666666666664</v>
      </c>
      <c r="E69" s="127">
        <f t="shared" si="16"/>
        <v>31.390374331550809</v>
      </c>
      <c r="F69" s="127">
        <f t="shared" si="17"/>
        <v>30.850230414746541</v>
      </c>
      <c r="G69" s="127">
        <f t="shared" si="18"/>
        <v>23.910402684563753</v>
      </c>
      <c r="H69" s="127">
        <f t="shared" si="19"/>
        <v>24</v>
      </c>
      <c r="I69" s="134" t="s">
        <v>128</v>
      </c>
      <c r="J69" s="134" t="s">
        <v>128</v>
      </c>
      <c r="K69" s="134" t="s">
        <v>128</v>
      </c>
      <c r="L69" s="127">
        <f t="shared" si="23"/>
        <v>4.149838187702265E-2</v>
      </c>
      <c r="M69" s="137">
        <f t="shared" si="24"/>
        <v>4.8900000000000006E-2</v>
      </c>
      <c r="N69" s="134" t="s">
        <v>128</v>
      </c>
      <c r="O69" s="127">
        <f t="shared" si="26"/>
        <v>6.6134615384615389E-2</v>
      </c>
      <c r="P69" s="134" t="s">
        <v>128</v>
      </c>
      <c r="Q69" s="127">
        <f t="shared" si="28"/>
        <v>21.763846153846156</v>
      </c>
      <c r="R69" s="4"/>
      <c r="S69" s="4"/>
      <c r="T69" s="4"/>
      <c r="U69" s="4"/>
      <c r="V69" s="4"/>
      <c r="W69" s="4"/>
      <c r="X69" s="4"/>
      <c r="AB69" s="127">
        <f t="shared" si="29"/>
        <v>17.501716521774753</v>
      </c>
      <c r="AC69" s="12">
        <f t="shared" si="30"/>
        <v>10</v>
      </c>
      <c r="AD69" s="127">
        <f t="shared" si="31"/>
        <v>4.020209085972021</v>
      </c>
      <c r="AE69" s="127">
        <f t="shared" si="32"/>
        <v>7.879465018825849</v>
      </c>
    </row>
    <row r="70" spans="2:31" ht="15.75" thickBot="1" x14ac:dyDescent="0.3">
      <c r="B70" s="27" t="s">
        <v>127</v>
      </c>
      <c r="C70" s="78" t="s">
        <v>125</v>
      </c>
      <c r="D70" s="28" t="s">
        <v>125</v>
      </c>
      <c r="E70" s="28" t="s">
        <v>125</v>
      </c>
      <c r="F70" s="28" t="s">
        <v>125</v>
      </c>
      <c r="G70" s="28" t="s">
        <v>125</v>
      </c>
      <c r="H70" s="28" t="s">
        <v>125</v>
      </c>
      <c r="I70" s="28" t="s">
        <v>125</v>
      </c>
      <c r="J70" s="28" t="s">
        <v>125</v>
      </c>
      <c r="K70" s="28" t="s">
        <v>125</v>
      </c>
      <c r="L70" s="28" t="s">
        <v>125</v>
      </c>
      <c r="M70" s="28" t="s">
        <v>125</v>
      </c>
      <c r="N70" s="34" t="s">
        <v>125</v>
      </c>
      <c r="O70" s="34" t="s">
        <v>125</v>
      </c>
      <c r="P70" s="34" t="s">
        <v>125</v>
      </c>
      <c r="Q70" s="35" t="s">
        <v>125</v>
      </c>
      <c r="R70" s="49"/>
      <c r="S70" s="49"/>
      <c r="T70" s="49"/>
      <c r="U70" s="49"/>
      <c r="V70" s="49"/>
      <c r="W70" s="49"/>
      <c r="X70" s="49"/>
      <c r="AB70" s="36" t="s">
        <v>125</v>
      </c>
      <c r="AD70" s="36" t="s">
        <v>125</v>
      </c>
      <c r="AE70" s="29" t="s">
        <v>125</v>
      </c>
    </row>
    <row r="71" spans="2:31" x14ac:dyDescent="0.25"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</row>
    <row r="74" spans="2:31" x14ac:dyDescent="0.25">
      <c r="Y74" s="42"/>
    </row>
  </sheetData>
  <phoneticPr fontId="1" type="noConversion"/>
  <pageMargins left="0.7" right="0.7" top="0.78740157499999996" bottom="0.78740157499999996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71"/>
  <sheetViews>
    <sheetView topLeftCell="M43" workbookViewId="0">
      <selection activeCell="AC76" sqref="AC75:AC76"/>
    </sheetView>
  </sheetViews>
  <sheetFormatPr baseColWidth="10" defaultColWidth="11.42578125" defaultRowHeight="15" x14ac:dyDescent="0.25"/>
  <cols>
    <col min="1" max="1" width="12.28515625" style="2" customWidth="1"/>
    <col min="2" max="2" width="11.42578125" style="2"/>
    <col min="3" max="3" width="11.42578125" style="1"/>
    <col min="4" max="5" width="11.42578125" style="2"/>
    <col min="6" max="6" width="11.7109375" style="2" bestFit="1" customWidth="1"/>
    <col min="7" max="7" width="12.7109375" style="2" customWidth="1"/>
    <col min="8" max="8" width="13.5703125" style="3" customWidth="1"/>
    <col min="9" max="9" width="12.5703125" style="2" customWidth="1"/>
    <col min="10" max="10" width="11.85546875" style="2" customWidth="1"/>
    <col min="11" max="11" width="11.7109375" style="2" customWidth="1"/>
    <col min="12" max="12" width="12.28515625" style="2" customWidth="1"/>
    <col min="13" max="13" width="12.140625" style="2" customWidth="1"/>
    <col min="14" max="21" width="10.28515625" style="2" customWidth="1"/>
    <col min="22" max="22" width="3.85546875" style="2" customWidth="1"/>
    <col min="23" max="23" width="2.28515625" style="2" customWidth="1"/>
    <col min="24" max="24" width="11.42578125" style="2"/>
    <col min="25" max="25" width="4.7109375" style="2" customWidth="1"/>
    <col min="26" max="16384" width="11.42578125" style="2"/>
  </cols>
  <sheetData>
    <row r="1" spans="1:33" ht="15.75" thickBot="1" x14ac:dyDescent="0.3">
      <c r="A1" s="23" t="s">
        <v>0</v>
      </c>
      <c r="C1" s="48" t="s">
        <v>55</v>
      </c>
      <c r="D1" s="19" t="s">
        <v>56</v>
      </c>
      <c r="E1" s="19" t="s">
        <v>57</v>
      </c>
      <c r="F1" s="19" t="s">
        <v>54</v>
      </c>
      <c r="G1" s="19" t="s">
        <v>58</v>
      </c>
      <c r="H1" s="19" t="s">
        <v>59</v>
      </c>
      <c r="I1" s="19" t="s">
        <v>60</v>
      </c>
      <c r="J1" s="19" t="s">
        <v>61</v>
      </c>
      <c r="K1" s="19" t="s">
        <v>62</v>
      </c>
      <c r="L1" s="19" t="s">
        <v>63</v>
      </c>
      <c r="M1" s="19" t="s">
        <v>64</v>
      </c>
    </row>
    <row r="2" spans="1:33" ht="15.75" thickBot="1" x14ac:dyDescent="0.3">
      <c r="B2" s="19" t="s">
        <v>134</v>
      </c>
      <c r="C2" s="48">
        <v>22</v>
      </c>
      <c r="D2" s="19">
        <v>31.6</v>
      </c>
      <c r="E2" s="19">
        <v>18.100000000000001</v>
      </c>
      <c r="F2" s="19">
        <v>10.4</v>
      </c>
      <c r="G2" s="19">
        <v>24.4</v>
      </c>
      <c r="H2" s="19">
        <v>21.5</v>
      </c>
      <c r="I2" s="18">
        <v>30.1</v>
      </c>
      <c r="J2" s="19">
        <v>16.3</v>
      </c>
      <c r="K2" s="21">
        <v>49</v>
      </c>
      <c r="L2" s="19">
        <v>38.5</v>
      </c>
      <c r="M2" s="19">
        <v>62.6</v>
      </c>
      <c r="X2" s="23"/>
      <c r="Y2" s="43" t="s">
        <v>1</v>
      </c>
      <c r="Z2" s="43" t="s">
        <v>2</v>
      </c>
      <c r="AA2" s="44" t="s">
        <v>3</v>
      </c>
    </row>
    <row r="3" spans="1:33" ht="15.75" thickBot="1" x14ac:dyDescent="0.3">
      <c r="A3" s="18" t="s">
        <v>14</v>
      </c>
      <c r="B3" s="10">
        <v>-150</v>
      </c>
      <c r="C3" s="24">
        <v>-4.1457E-10</v>
      </c>
      <c r="D3" s="16">
        <v>-1.1252E-9</v>
      </c>
      <c r="E3" s="16">
        <v>-2.1993999999999999E-10</v>
      </c>
      <c r="F3" s="10">
        <v>-3.2647999999999999E-10</v>
      </c>
      <c r="G3" s="10">
        <v>-6.3937000000000004E-10</v>
      </c>
      <c r="H3" s="10">
        <v>-5.5838999999999997E-10</v>
      </c>
      <c r="I3" s="16">
        <v>-7.8384000000000006E-10</v>
      </c>
      <c r="J3" s="11">
        <v>-1.506E-10</v>
      </c>
      <c r="K3" s="16">
        <v>-9.5805999999999989E-10</v>
      </c>
      <c r="L3" s="16">
        <v>-9.1074E-10</v>
      </c>
      <c r="M3" s="10">
        <v>-1.2572000000000002E-9</v>
      </c>
      <c r="O3" s="4"/>
      <c r="P3" s="4"/>
      <c r="Q3" s="4"/>
      <c r="R3" s="4"/>
      <c r="S3" s="4"/>
      <c r="T3" s="4"/>
      <c r="X3" s="10">
        <f>AVERAGE(C3:V3)</f>
        <v>-6.6767181818181811E-10</v>
      </c>
      <c r="Y3" s="10">
        <f>COUNT(C3:U3)</f>
        <v>11</v>
      </c>
      <c r="Z3" s="10">
        <f>(STDEV(C3:V3))/SQRT(Y3)</f>
        <v>1.1179611881227183E-10</v>
      </c>
      <c r="AA3" s="10">
        <f>CONFIDENCE(0.05,(STDEV(C3:V3)),Y3)</f>
        <v>2.1911636648341355E-10</v>
      </c>
      <c r="AD3" s="5"/>
    </row>
    <row r="4" spans="1:33" x14ac:dyDescent="0.25">
      <c r="B4" s="11">
        <f>B3+15</f>
        <v>-135</v>
      </c>
      <c r="C4" s="25">
        <v>-2.9475999999999997E-10</v>
      </c>
      <c r="D4" s="17">
        <v>-9.2509000000000006E-10</v>
      </c>
      <c r="E4" s="17">
        <v>-1.703E-10</v>
      </c>
      <c r="F4" s="11">
        <v>-2.6425999999999997E-10</v>
      </c>
      <c r="G4" s="11">
        <v>-4.8939999999999999E-10</v>
      </c>
      <c r="H4" s="11">
        <v>-4.1897999999999998E-10</v>
      </c>
      <c r="I4" s="17">
        <v>-6.1878999999999999E-10</v>
      </c>
      <c r="J4" s="11">
        <v>-1.1323000000000001E-10</v>
      </c>
      <c r="K4" s="17">
        <v>-7.4688999999999999E-10</v>
      </c>
      <c r="L4" s="17">
        <v>-7.1310000000000005E-10</v>
      </c>
      <c r="M4" s="11">
        <v>-9.8120000000000009E-10</v>
      </c>
      <c r="O4" s="4"/>
      <c r="P4" s="4"/>
      <c r="Q4" s="4"/>
      <c r="R4" s="4"/>
      <c r="S4" s="4"/>
      <c r="X4" s="11">
        <f t="shared" ref="X4:X17" si="0">AVERAGE(C4:V4)</f>
        <v>-5.2145454545454544E-10</v>
      </c>
      <c r="Y4" s="11">
        <f t="shared" ref="Y4:Y17" si="1">COUNT(C4:V4)</f>
        <v>11</v>
      </c>
      <c r="Z4" s="11">
        <f t="shared" ref="Z4:Z17" si="2">(STDEV(C4:V4))/SQRT(Y4)</f>
        <v>8.9966435664172579E-11</v>
      </c>
      <c r="AA4" s="11">
        <f t="shared" ref="AA4:AA17" si="3">CONFIDENCE(0.05,(STDEV(C4:V4)),Y4)</f>
        <v>1.7633097371921807E-10</v>
      </c>
      <c r="AE4" s="4"/>
    </row>
    <row r="5" spans="1:33" ht="15.75" thickBot="1" x14ac:dyDescent="0.3">
      <c r="B5" s="11">
        <f t="shared" ref="B5:B17" si="4">B4+15</f>
        <v>-120</v>
      </c>
      <c r="C5" s="25">
        <v>-2.3805000000000002E-10</v>
      </c>
      <c r="D5" s="17">
        <v>-7.6133E-10</v>
      </c>
      <c r="E5" s="17">
        <v>-1.2900999999999998E-10</v>
      </c>
      <c r="F5" s="11">
        <v>-2.1888999999999998E-10</v>
      </c>
      <c r="G5" s="11">
        <v>-3.6991000000000002E-10</v>
      </c>
      <c r="H5" s="11">
        <v>-3.2198000000000001E-10</v>
      </c>
      <c r="I5" s="17">
        <v>-4.64E-10</v>
      </c>
      <c r="J5" s="11">
        <v>-8.8890000000000003E-11</v>
      </c>
      <c r="K5" s="17">
        <v>-5.6700000000000001E-10</v>
      </c>
      <c r="L5" s="17">
        <v>-5.3995000000000008E-10</v>
      </c>
      <c r="M5" s="11">
        <v>-7.9708E-10</v>
      </c>
      <c r="O5" s="4"/>
      <c r="P5" s="4"/>
      <c r="Q5" s="4"/>
      <c r="R5" s="4"/>
      <c r="S5" s="4"/>
      <c r="X5" s="11">
        <f t="shared" si="0"/>
        <v>-4.0873545454545463E-10</v>
      </c>
      <c r="Y5" s="11">
        <f t="shared" si="1"/>
        <v>11</v>
      </c>
      <c r="Z5" s="11">
        <f t="shared" si="2"/>
        <v>7.2313062020930749E-11</v>
      </c>
      <c r="AA5" s="11">
        <f t="shared" si="3"/>
        <v>1.4173099717283545E-10</v>
      </c>
      <c r="AD5" s="4"/>
      <c r="AE5" s="4"/>
      <c r="AF5" s="4"/>
      <c r="AG5" s="4"/>
    </row>
    <row r="6" spans="1:33" x14ac:dyDescent="0.25">
      <c r="B6" s="11">
        <f t="shared" si="4"/>
        <v>-105</v>
      </c>
      <c r="C6" s="25">
        <v>-1.9137000000000001E-10</v>
      </c>
      <c r="D6" s="17">
        <v>-6.1919000000000001E-10</v>
      </c>
      <c r="E6" s="17">
        <v>-9.6183000000000011E-11</v>
      </c>
      <c r="F6" s="11">
        <v>-1.7934E-10</v>
      </c>
      <c r="G6" s="11">
        <v>-2.6769999999999996E-10</v>
      </c>
      <c r="H6" s="11">
        <v>-2.4833999999999999E-10</v>
      </c>
      <c r="I6" s="17">
        <v>-3.6294999999999997E-10</v>
      </c>
      <c r="J6" s="11">
        <v>-6.5391000000000002E-11</v>
      </c>
      <c r="K6" s="17">
        <v>-4.3626E-10</v>
      </c>
      <c r="L6" s="17">
        <v>-4.1900999999999998E-10</v>
      </c>
      <c r="M6" s="11">
        <v>-6.0672000000000005E-10</v>
      </c>
      <c r="N6" s="67" t="s">
        <v>140</v>
      </c>
      <c r="O6" s="53"/>
      <c r="P6" s="53"/>
      <c r="Q6" s="54"/>
      <c r="R6" s="54"/>
      <c r="S6" s="54"/>
      <c r="T6" s="55"/>
      <c r="X6" s="11">
        <f t="shared" si="0"/>
        <v>-3.1749581818181817E-10</v>
      </c>
      <c r="Y6" s="11">
        <f t="shared" si="1"/>
        <v>11</v>
      </c>
      <c r="Z6" s="11">
        <f t="shared" si="2"/>
        <v>5.6884192961556586E-11</v>
      </c>
      <c r="AA6" s="11">
        <f t="shared" si="3"/>
        <v>1.1149096949427772E-10</v>
      </c>
      <c r="AD6" s="4"/>
      <c r="AE6" s="4"/>
      <c r="AF6" s="4"/>
      <c r="AG6" s="4"/>
    </row>
    <row r="7" spans="1:33" ht="15.75" thickBot="1" x14ac:dyDescent="0.3">
      <c r="B7" s="11">
        <f t="shared" si="4"/>
        <v>-90</v>
      </c>
      <c r="C7" s="25">
        <v>-1.6344000000000001E-10</v>
      </c>
      <c r="D7" s="17">
        <v>-4.9823000000000005E-10</v>
      </c>
      <c r="E7" s="17">
        <v>-7.1318000000000001E-11</v>
      </c>
      <c r="F7" s="11">
        <v>-1.5390000000000001E-10</v>
      </c>
      <c r="G7" s="11">
        <v>-2.0256999999999998E-10</v>
      </c>
      <c r="H7" s="11">
        <v>-1.8371E-10</v>
      </c>
      <c r="I7" s="17">
        <v>-2.685E-10</v>
      </c>
      <c r="J7" s="11">
        <v>-5.0193999999999999E-11</v>
      </c>
      <c r="K7" s="17">
        <v>-3.2730999999999998E-10</v>
      </c>
      <c r="L7" s="17">
        <v>-3.5852999999999995E-10</v>
      </c>
      <c r="M7" s="11">
        <v>-4.4889999999999997E-10</v>
      </c>
      <c r="N7" s="68" t="s">
        <v>143</v>
      </c>
      <c r="O7" s="34"/>
      <c r="P7" s="34"/>
      <c r="Q7" s="57"/>
      <c r="R7" s="57"/>
      <c r="S7" s="57"/>
      <c r="T7" s="58"/>
      <c r="X7" s="11">
        <f t="shared" si="0"/>
        <v>-2.478729090909091E-10</v>
      </c>
      <c r="Y7" s="11">
        <f t="shared" si="1"/>
        <v>11</v>
      </c>
      <c r="Z7" s="11">
        <f t="shared" si="2"/>
        <v>4.4153546916816743E-11</v>
      </c>
      <c r="AA7" s="11">
        <f t="shared" si="3"/>
        <v>8.6539361746660337E-11</v>
      </c>
      <c r="AD7" s="4"/>
      <c r="AE7" s="4"/>
      <c r="AF7" s="4"/>
      <c r="AG7" s="4"/>
    </row>
    <row r="8" spans="1:33" x14ac:dyDescent="0.25">
      <c r="B8" s="11">
        <f t="shared" si="4"/>
        <v>-75</v>
      </c>
      <c r="C8" s="25">
        <v>-1.133E-10</v>
      </c>
      <c r="D8" s="17">
        <v>-3.9930000000000001E-10</v>
      </c>
      <c r="E8" s="17">
        <v>-5.4569000000000003E-11</v>
      </c>
      <c r="F8" s="11">
        <v>-1.1897E-10</v>
      </c>
      <c r="G8" s="11">
        <v>-1.494E-10</v>
      </c>
      <c r="H8" s="11">
        <v>-1.2927999999999999E-10</v>
      </c>
      <c r="I8" s="17">
        <v>-1.9215E-10</v>
      </c>
      <c r="J8" s="11">
        <v>-3.6822E-11</v>
      </c>
      <c r="K8" s="17">
        <v>-2.4502E-10</v>
      </c>
      <c r="L8" s="17">
        <v>-2.0465999999999999E-10</v>
      </c>
      <c r="M8" s="11">
        <v>-3.2679000000000002E-10</v>
      </c>
      <c r="N8"/>
      <c r="O8" s="4"/>
      <c r="P8" s="4"/>
      <c r="X8" s="11">
        <f t="shared" si="0"/>
        <v>-1.7911463636363638E-10</v>
      </c>
      <c r="Y8" s="11">
        <f t="shared" si="1"/>
        <v>11</v>
      </c>
      <c r="Z8" s="11">
        <f t="shared" si="2"/>
        <v>3.3375251417309133E-11</v>
      </c>
      <c r="AA8" s="11">
        <f t="shared" si="3"/>
        <v>6.5414290752895275E-11</v>
      </c>
      <c r="AD8" s="4"/>
      <c r="AE8" s="4"/>
      <c r="AF8" s="4"/>
      <c r="AG8" s="4"/>
    </row>
    <row r="9" spans="1:33" x14ac:dyDescent="0.25">
      <c r="B9" s="11">
        <f t="shared" si="4"/>
        <v>-60</v>
      </c>
      <c r="C9" s="25">
        <v>-7.6873000000000002E-11</v>
      </c>
      <c r="D9" s="17">
        <v>-3.0997000000000002E-10</v>
      </c>
      <c r="E9" s="17">
        <v>-3.8954999999999996E-11</v>
      </c>
      <c r="F9" s="11">
        <v>-9.7614000000000008E-11</v>
      </c>
      <c r="G9" s="11">
        <v>-1.1206E-10</v>
      </c>
      <c r="H9" s="11">
        <v>-1.0659999999999999E-10</v>
      </c>
      <c r="I9" s="17">
        <v>-1.4578999999999999E-10</v>
      </c>
      <c r="J9" s="11">
        <v>-2.7143999999999998E-11</v>
      </c>
      <c r="K9" s="17">
        <v>-1.7858000000000002E-10</v>
      </c>
      <c r="L9" s="17">
        <v>-1.8527E-10</v>
      </c>
      <c r="M9" s="11">
        <v>-2.3595E-10</v>
      </c>
      <c r="N9"/>
      <c r="O9" s="4"/>
      <c r="P9" s="4"/>
      <c r="X9" s="11">
        <f t="shared" si="0"/>
        <v>-1.3770963636363636E-10</v>
      </c>
      <c r="Y9" s="11">
        <f t="shared" si="1"/>
        <v>11</v>
      </c>
      <c r="Z9" s="11">
        <f t="shared" si="2"/>
        <v>2.562565775023602E-11</v>
      </c>
      <c r="AA9" s="11">
        <f t="shared" si="3"/>
        <v>5.0225366270612297E-11</v>
      </c>
      <c r="AD9" s="4"/>
      <c r="AE9" s="4"/>
      <c r="AF9" s="4"/>
      <c r="AG9" s="4"/>
    </row>
    <row r="10" spans="1:33" ht="15.75" thickBot="1" x14ac:dyDescent="0.3">
      <c r="B10" s="11">
        <f t="shared" si="4"/>
        <v>-45</v>
      </c>
      <c r="C10" s="25">
        <v>-5.5716999999999996E-11</v>
      </c>
      <c r="D10" s="17">
        <v>-2.3275999999999998E-10</v>
      </c>
      <c r="E10" s="17">
        <v>-2.7360999999999999E-11</v>
      </c>
      <c r="F10" s="11">
        <v>-7.1296000000000006E-11</v>
      </c>
      <c r="G10" s="11">
        <v>-7.5671000000000004E-11</v>
      </c>
      <c r="H10" s="11">
        <v>-7.2894999999999997E-11</v>
      </c>
      <c r="I10" s="17">
        <v>-1.0382999999999999E-10</v>
      </c>
      <c r="J10" s="11">
        <v>-1.9051999999999999E-11</v>
      </c>
      <c r="K10" s="17">
        <v>-1.2286E-10</v>
      </c>
      <c r="L10" s="17">
        <v>-1.2972999999999997E-10</v>
      </c>
      <c r="M10" s="11">
        <v>-1.6765999999999999E-10</v>
      </c>
      <c r="N10"/>
      <c r="O10" s="4"/>
      <c r="P10" s="4"/>
      <c r="X10" s="11">
        <f t="shared" si="0"/>
        <v>-9.8075636363636352E-11</v>
      </c>
      <c r="Y10" s="11">
        <f t="shared" si="1"/>
        <v>11</v>
      </c>
      <c r="Z10" s="11">
        <f t="shared" si="2"/>
        <v>1.8955442410257667E-11</v>
      </c>
      <c r="AA10" s="11">
        <f t="shared" si="3"/>
        <v>3.7151984435128135E-11</v>
      </c>
      <c r="AD10" s="4"/>
      <c r="AE10" s="4"/>
      <c r="AF10" s="4"/>
      <c r="AG10" s="4"/>
    </row>
    <row r="11" spans="1:33" ht="19.5" thickBot="1" x14ac:dyDescent="0.35">
      <c r="B11" s="11">
        <f t="shared" si="4"/>
        <v>-30</v>
      </c>
      <c r="C11" s="25">
        <v>-3.5265999999999996E-11</v>
      </c>
      <c r="D11" s="17">
        <v>-1.5869999999999998E-10</v>
      </c>
      <c r="E11" s="17">
        <v>-1.9286999999999999E-11</v>
      </c>
      <c r="F11" s="11">
        <v>-4.8682000000000004E-11</v>
      </c>
      <c r="G11" s="11">
        <v>-4.9534999999999994E-11</v>
      </c>
      <c r="H11" s="11">
        <v>-4.8405999999999995E-11</v>
      </c>
      <c r="I11" s="17">
        <v>-6.4056000000000001E-11</v>
      </c>
      <c r="J11" s="11">
        <v>-1.1337999999999999E-11</v>
      </c>
      <c r="K11" s="17">
        <v>-7.0114E-11</v>
      </c>
      <c r="L11" s="17">
        <v>-9.2188000000000003E-11</v>
      </c>
      <c r="M11" s="11">
        <v>-1.2656999999999998E-10</v>
      </c>
      <c r="N11"/>
      <c r="O11" s="39" t="s">
        <v>149</v>
      </c>
      <c r="P11" s="40"/>
      <c r="Q11" s="41"/>
      <c r="R11" s="20"/>
      <c r="S11" s="21"/>
      <c r="X11" s="11">
        <f t="shared" si="0"/>
        <v>-6.5831090909090909E-11</v>
      </c>
      <c r="Y11" s="11">
        <f t="shared" si="1"/>
        <v>11</v>
      </c>
      <c r="Z11" s="11">
        <f t="shared" si="2"/>
        <v>1.3471651075468571E-11</v>
      </c>
      <c r="AA11" s="11">
        <f t="shared" si="3"/>
        <v>2.6403950920208678E-11</v>
      </c>
      <c r="AD11" s="4"/>
      <c r="AE11" s="4"/>
      <c r="AF11" s="4"/>
      <c r="AG11" s="4"/>
    </row>
    <row r="12" spans="1:33" x14ac:dyDescent="0.25">
      <c r="B12" s="11">
        <f t="shared" si="4"/>
        <v>-15</v>
      </c>
      <c r="C12" s="25">
        <v>-1.5029999999999999E-11</v>
      </c>
      <c r="D12" s="17">
        <v>-8.6135999999999991E-11</v>
      </c>
      <c r="E12" s="17">
        <v>-9.3085999999999993E-12</v>
      </c>
      <c r="F12" s="11">
        <v>-2.4364999999999998E-11</v>
      </c>
      <c r="G12" s="11">
        <v>-2.6659999999999998E-11</v>
      </c>
      <c r="H12" s="11">
        <v>-2.6361999999999998E-11</v>
      </c>
      <c r="I12" s="17">
        <v>-2.5876E-11</v>
      </c>
      <c r="J12" s="11">
        <v>-3.7321000000000002E-12</v>
      </c>
      <c r="K12" s="17">
        <v>-2.2521999999999998E-11</v>
      </c>
      <c r="L12" s="17">
        <v>-4.9994999999999998E-11</v>
      </c>
      <c r="M12" s="11">
        <v>-5.6006E-11</v>
      </c>
      <c r="O12" s="4"/>
      <c r="P12" s="4"/>
      <c r="Q12" s="4"/>
      <c r="R12" s="4"/>
      <c r="S12" s="4"/>
      <c r="X12" s="11">
        <f t="shared" si="0"/>
        <v>-3.1453881818181815E-11</v>
      </c>
      <c r="Y12" s="11">
        <f t="shared" si="1"/>
        <v>11</v>
      </c>
      <c r="Z12" s="11">
        <f t="shared" si="2"/>
        <v>7.1829471633207669E-12</v>
      </c>
      <c r="AA12" s="11">
        <f t="shared" si="3"/>
        <v>1.4078317742962846E-11</v>
      </c>
      <c r="AD12" s="4"/>
      <c r="AE12" s="4"/>
      <c r="AF12" s="4"/>
      <c r="AG12" s="4"/>
    </row>
    <row r="13" spans="1:33" x14ac:dyDescent="0.25">
      <c r="B13" s="11">
        <f t="shared" si="4"/>
        <v>0</v>
      </c>
      <c r="C13" s="25">
        <v>2.1463999999999998E-12</v>
      </c>
      <c r="D13" s="17">
        <v>-1.3628999999999999E-11</v>
      </c>
      <c r="E13" s="17">
        <v>-3.4982999999999997E-10</v>
      </c>
      <c r="F13" s="11">
        <v>3.2164999999999999E-12</v>
      </c>
      <c r="G13" s="11">
        <v>-7.6594000000000003E-12</v>
      </c>
      <c r="H13" s="11">
        <v>-8.2838999999999987E-12</v>
      </c>
      <c r="I13" s="17">
        <v>9.4630999999999999E-12</v>
      </c>
      <c r="J13" s="11">
        <v>1.7116999999999999E-12</v>
      </c>
      <c r="K13" s="17">
        <v>1.7300000000000001E-11</v>
      </c>
      <c r="L13" s="17">
        <v>-1.7805E-11</v>
      </c>
      <c r="M13" s="11">
        <v>3.9742000000000001E-10</v>
      </c>
      <c r="O13" s="4"/>
      <c r="P13" s="4"/>
      <c r="Q13" s="4"/>
      <c r="R13" s="4"/>
      <c r="S13" s="4"/>
      <c r="X13" s="11">
        <f t="shared" si="0"/>
        <v>3.0954909090909067E-12</v>
      </c>
      <c r="Y13" s="11">
        <f t="shared" si="1"/>
        <v>11</v>
      </c>
      <c r="Z13" s="11">
        <f t="shared" si="2"/>
        <v>5.0565444790401804E-11</v>
      </c>
      <c r="AA13" s="11">
        <f t="shared" si="3"/>
        <v>9.910645065143601E-11</v>
      </c>
      <c r="AD13" s="4"/>
      <c r="AE13" s="4"/>
      <c r="AF13" s="4"/>
      <c r="AG13" s="4"/>
    </row>
    <row r="14" spans="1:33" x14ac:dyDescent="0.25">
      <c r="B14" s="11">
        <f t="shared" si="4"/>
        <v>15</v>
      </c>
      <c r="C14" s="25">
        <v>2.1288999999999999E-11</v>
      </c>
      <c r="D14" s="17">
        <v>5.9140000000000002E-11</v>
      </c>
      <c r="E14" s="17">
        <v>9.4132999999999999E-12</v>
      </c>
      <c r="F14" s="11">
        <v>3.2234000000000003E-11</v>
      </c>
      <c r="G14" s="11">
        <v>1.1253E-11</v>
      </c>
      <c r="H14" s="11">
        <v>1.0470999999999999E-11</v>
      </c>
      <c r="I14" s="17">
        <v>4.3473999999999995E-11</v>
      </c>
      <c r="J14" s="11">
        <v>8.7051999999999997E-12</v>
      </c>
      <c r="K14" s="17">
        <v>5.9699999999999998E-11</v>
      </c>
      <c r="L14" s="17">
        <v>1.1282999999999999E-11</v>
      </c>
      <c r="M14" s="11">
        <v>6.331799999999999E-11</v>
      </c>
      <c r="O14" s="4"/>
      <c r="P14" s="4"/>
      <c r="Q14" s="4"/>
      <c r="R14" s="4"/>
      <c r="S14" s="4"/>
      <c r="X14" s="11">
        <f t="shared" si="0"/>
        <v>3.0025500000000005E-11</v>
      </c>
      <c r="Y14" s="11">
        <f t="shared" si="1"/>
        <v>11</v>
      </c>
      <c r="Z14" s="11">
        <f t="shared" si="2"/>
        <v>6.7851248981470145E-12</v>
      </c>
      <c r="AA14" s="11">
        <f t="shared" si="3"/>
        <v>1.3298600430974148E-11</v>
      </c>
      <c r="AD14" s="4"/>
      <c r="AE14" s="4"/>
      <c r="AF14" s="4"/>
      <c r="AG14" s="4"/>
    </row>
    <row r="15" spans="1:33" x14ac:dyDescent="0.25">
      <c r="B15" s="11">
        <f t="shared" si="4"/>
        <v>30</v>
      </c>
      <c r="C15" s="25">
        <v>4.0777E-11</v>
      </c>
      <c r="D15" s="17">
        <v>1.4061000000000002E-10</v>
      </c>
      <c r="E15" s="17">
        <v>2.0204999999999996E-11</v>
      </c>
      <c r="F15" s="11">
        <v>7.0916999999999999E-11</v>
      </c>
      <c r="G15" s="11">
        <v>3.0523999999999997E-11</v>
      </c>
      <c r="H15" s="11">
        <v>3.0463999999999999E-11</v>
      </c>
      <c r="I15" s="17">
        <v>8.5885999999999992E-11</v>
      </c>
      <c r="J15" s="11">
        <v>1.5882999999999998E-11</v>
      </c>
      <c r="K15" s="17">
        <v>1.0404000000000001E-10</v>
      </c>
      <c r="L15" s="17">
        <v>5.5475000000000001E-11</v>
      </c>
      <c r="M15" s="11">
        <v>1.5709999999999998E-10</v>
      </c>
      <c r="O15" s="4"/>
      <c r="P15" s="4"/>
      <c r="Q15" s="4"/>
      <c r="R15" s="4"/>
      <c r="S15" s="4"/>
      <c r="X15" s="11">
        <f t="shared" si="0"/>
        <v>6.8352818181818176E-11</v>
      </c>
      <c r="Y15" s="11">
        <f t="shared" si="1"/>
        <v>11</v>
      </c>
      <c r="Z15" s="11">
        <f t="shared" si="2"/>
        <v>1.4631493193431131E-11</v>
      </c>
      <c r="AA15" s="11">
        <f t="shared" si="3"/>
        <v>2.8677199699167954E-11</v>
      </c>
      <c r="AD15" s="4"/>
      <c r="AE15" s="4"/>
      <c r="AF15" s="4"/>
      <c r="AG15" s="4"/>
    </row>
    <row r="16" spans="1:33" x14ac:dyDescent="0.25">
      <c r="B16" s="11">
        <f t="shared" si="4"/>
        <v>45</v>
      </c>
      <c r="C16" s="25">
        <v>6.4502999999999997E-11</v>
      </c>
      <c r="D16" s="17">
        <v>2.2181000000000001E-10</v>
      </c>
      <c r="E16" s="17">
        <v>3.5619E-11</v>
      </c>
      <c r="F16" s="11">
        <v>1.0986E-10</v>
      </c>
      <c r="G16" s="11">
        <v>5.2184999999999999E-11</v>
      </c>
      <c r="H16" s="11">
        <v>5.5042000000000002E-11</v>
      </c>
      <c r="I16" s="17">
        <v>1.2631E-10</v>
      </c>
      <c r="J16" s="11">
        <v>2.1797000000000002E-11</v>
      </c>
      <c r="K16" s="17">
        <v>1.5922999999999998E-10</v>
      </c>
      <c r="L16" s="17">
        <v>1.2029000000000001E-10</v>
      </c>
      <c r="M16" s="11">
        <v>2.3456000000000002E-10</v>
      </c>
      <c r="O16" s="4"/>
      <c r="P16" s="4"/>
      <c r="Q16" s="4"/>
      <c r="R16" s="4"/>
      <c r="S16" s="4"/>
      <c r="X16" s="11">
        <f t="shared" si="0"/>
        <v>1.0920054545454546E-10</v>
      </c>
      <c r="Y16" s="11">
        <f t="shared" si="1"/>
        <v>11</v>
      </c>
      <c r="Z16" s="11">
        <f t="shared" si="2"/>
        <v>2.1857053649217994E-11</v>
      </c>
      <c r="AA16" s="11">
        <f t="shared" si="3"/>
        <v>4.2839037960627022E-11</v>
      </c>
      <c r="AD16" s="4"/>
      <c r="AE16" s="4"/>
      <c r="AF16" s="4"/>
      <c r="AG16" s="4"/>
    </row>
    <row r="17" spans="1:33" ht="15.75" thickBot="1" x14ac:dyDescent="0.3">
      <c r="B17" s="12">
        <f t="shared" si="4"/>
        <v>60</v>
      </c>
      <c r="C17" s="26">
        <v>9.8584000000000006E-11</v>
      </c>
      <c r="D17" s="22">
        <v>3.1332999999999999E-10</v>
      </c>
      <c r="E17" s="22">
        <v>4.9003999999999994E-11</v>
      </c>
      <c r="F17" s="12">
        <v>1.5769999999999998E-10</v>
      </c>
      <c r="G17" s="12">
        <v>7.5986999999999988E-11</v>
      </c>
      <c r="H17" s="12">
        <v>8.0248000000000003E-11</v>
      </c>
      <c r="I17" s="22">
        <v>1.6566E-10</v>
      </c>
      <c r="J17" s="12">
        <v>3.0542999999999999E-11</v>
      </c>
      <c r="K17" s="22">
        <v>2.2928000000000001E-10</v>
      </c>
      <c r="L17" s="22">
        <v>1.8049000000000001E-10</v>
      </c>
      <c r="M17" s="12">
        <v>3.3857E-10</v>
      </c>
      <c r="O17" s="4"/>
      <c r="P17" s="4"/>
      <c r="Q17" s="4"/>
      <c r="R17" s="4"/>
      <c r="S17" s="4"/>
      <c r="X17" s="12">
        <f t="shared" si="0"/>
        <v>1.5630872727272729E-10</v>
      </c>
      <c r="Y17" s="12">
        <f t="shared" si="1"/>
        <v>11</v>
      </c>
      <c r="Z17" s="12">
        <f t="shared" si="2"/>
        <v>3.1155629150820742E-11</v>
      </c>
      <c r="AA17" s="12">
        <f t="shared" si="3"/>
        <v>6.1063911051294862E-11</v>
      </c>
      <c r="AD17" s="4"/>
      <c r="AE17" s="4"/>
      <c r="AF17" s="4"/>
      <c r="AG17" s="4"/>
    </row>
    <row r="18" spans="1:33" ht="18.75" thickBot="1" x14ac:dyDescent="0.4">
      <c r="B18" s="18" t="s">
        <v>124</v>
      </c>
      <c r="C18" s="18" t="s">
        <v>132</v>
      </c>
      <c r="D18" s="20" t="s">
        <v>132</v>
      </c>
      <c r="E18" s="20" t="s">
        <v>132</v>
      </c>
      <c r="F18" s="20" t="s">
        <v>132</v>
      </c>
      <c r="G18" s="20" t="s">
        <v>132</v>
      </c>
      <c r="H18" s="20" t="s">
        <v>132</v>
      </c>
      <c r="I18" s="20" t="s">
        <v>132</v>
      </c>
      <c r="J18" s="20" t="s">
        <v>132</v>
      </c>
      <c r="K18" s="20" t="s">
        <v>132</v>
      </c>
      <c r="L18" s="20" t="s">
        <v>132</v>
      </c>
      <c r="M18" s="21" t="s">
        <v>132</v>
      </c>
      <c r="AD18" s="4"/>
      <c r="AE18" s="4"/>
      <c r="AF18" s="4"/>
      <c r="AG18" s="4"/>
    </row>
    <row r="19" spans="1:33" ht="15.75" thickBot="1" x14ac:dyDescent="0.3">
      <c r="A19" s="23" t="s">
        <v>126</v>
      </c>
      <c r="X19" s="23"/>
      <c r="Y19" s="43" t="s">
        <v>1</v>
      </c>
      <c r="Z19" s="43" t="s">
        <v>2</v>
      </c>
      <c r="AA19" s="44" t="s">
        <v>3</v>
      </c>
      <c r="AD19" s="4"/>
      <c r="AE19" s="4"/>
      <c r="AF19" s="4"/>
      <c r="AG19" s="4"/>
    </row>
    <row r="20" spans="1:33" ht="15.75" thickBot="1" x14ac:dyDescent="0.3">
      <c r="A20" s="18" t="s">
        <v>14</v>
      </c>
      <c r="B20" s="10">
        <v>-150</v>
      </c>
      <c r="C20" s="88" t="s">
        <v>128</v>
      </c>
      <c r="D20" s="63" t="s">
        <v>128</v>
      </c>
      <c r="E20" s="63" t="s">
        <v>128</v>
      </c>
      <c r="F20" s="10">
        <v>-1.4025000000000001E-10</v>
      </c>
      <c r="G20" s="16">
        <v>-3.2950999999999998E-10</v>
      </c>
      <c r="H20" s="16">
        <v>-3.6695999999999999E-10</v>
      </c>
      <c r="I20" s="84" t="s">
        <v>128</v>
      </c>
      <c r="J20" s="84" t="s">
        <v>128</v>
      </c>
      <c r="K20" s="10">
        <v>-7.7242999999999989E-10</v>
      </c>
      <c r="L20" s="84" t="s">
        <v>128</v>
      </c>
      <c r="M20" s="69">
        <v>-1.0008000000000001E-9</v>
      </c>
      <c r="O20" s="4"/>
      <c r="P20" s="4"/>
      <c r="Q20" s="4"/>
      <c r="R20" s="4"/>
      <c r="T20" s="4"/>
      <c r="U20" s="4"/>
      <c r="X20" s="10">
        <f>AVERAGE(C20:V20)</f>
        <v>-5.2198999999999997E-10</v>
      </c>
      <c r="Y20" s="10">
        <f>COUNT(C20:V20)</f>
        <v>5</v>
      </c>
      <c r="Z20" s="10">
        <f>(STDEV(C20:V20))/SQRT(Y20)</f>
        <v>1.5792205175338877E-10</v>
      </c>
      <c r="AA20" s="10">
        <f>CONFIDENCE(0.05,(STDEV(C20:V20)),Y20)</f>
        <v>3.0952153380131241E-10</v>
      </c>
      <c r="AD20" s="4"/>
      <c r="AE20" s="4"/>
      <c r="AF20" s="4"/>
      <c r="AG20" s="4"/>
    </row>
    <row r="21" spans="1:33" x14ac:dyDescent="0.25">
      <c r="B21" s="11">
        <f>B20+15</f>
        <v>-135</v>
      </c>
      <c r="C21" s="89" t="s">
        <v>128</v>
      </c>
      <c r="D21" s="64" t="s">
        <v>128</v>
      </c>
      <c r="E21" s="64" t="s">
        <v>128</v>
      </c>
      <c r="F21" s="11">
        <v>-1.0918E-10</v>
      </c>
      <c r="G21" s="17">
        <v>-2.5559999999999998E-10</v>
      </c>
      <c r="H21" s="17">
        <v>-2.9236000000000001E-10</v>
      </c>
      <c r="I21" s="85" t="s">
        <v>128</v>
      </c>
      <c r="J21" s="85" t="s">
        <v>128</v>
      </c>
      <c r="K21" s="11">
        <v>-6.1537000000000002E-10</v>
      </c>
      <c r="L21" s="85" t="s">
        <v>128</v>
      </c>
      <c r="M21" s="70">
        <v>-8.3160999999999999E-10</v>
      </c>
      <c r="O21" s="4"/>
      <c r="P21" s="4"/>
      <c r="Q21" s="4"/>
      <c r="R21" s="4"/>
      <c r="U21" s="4"/>
      <c r="X21" s="11">
        <f t="shared" ref="X21:X34" si="5">AVERAGE(C21:V21)</f>
        <v>-4.2082399999999998E-10</v>
      </c>
      <c r="Y21" s="11">
        <f t="shared" ref="Y21:Y34" si="6">COUNT(C21:V21)</f>
        <v>5</v>
      </c>
      <c r="Z21" s="11">
        <f t="shared" ref="Z21:Z34" si="7">(STDEV(C21:V21))/SQRT(Y21)</f>
        <v>1.3181753224059387E-10</v>
      </c>
      <c r="AA21" s="11">
        <f t="shared" ref="AA21:AA34" si="8">CONFIDENCE(0.05,(STDEV(C21:V21)),Y21)</f>
        <v>2.5835761572251135E-10</v>
      </c>
      <c r="AD21" s="4"/>
    </row>
    <row r="22" spans="1:33" x14ac:dyDescent="0.25">
      <c r="B22" s="11">
        <f t="shared" ref="B22:B34" si="9">B21+15</f>
        <v>-120</v>
      </c>
      <c r="C22" s="89" t="s">
        <v>128</v>
      </c>
      <c r="D22" s="64" t="s">
        <v>128</v>
      </c>
      <c r="E22" s="64" t="s">
        <v>128</v>
      </c>
      <c r="F22" s="11">
        <v>-8.2028000000000009E-11</v>
      </c>
      <c r="G22" s="17">
        <v>-1.9743999999999999E-10</v>
      </c>
      <c r="H22" s="17">
        <v>-2.3469999999999998E-10</v>
      </c>
      <c r="I22" s="85" t="s">
        <v>128</v>
      </c>
      <c r="J22" s="85" t="s">
        <v>128</v>
      </c>
      <c r="K22" s="11">
        <v>-4.8308999999999993E-10</v>
      </c>
      <c r="L22" s="85" t="s">
        <v>128</v>
      </c>
      <c r="M22" s="70">
        <v>-6.796599999999999E-10</v>
      </c>
      <c r="O22" s="4"/>
      <c r="P22" s="4"/>
      <c r="Q22" s="4"/>
      <c r="R22" s="4"/>
      <c r="U22" s="4"/>
      <c r="X22" s="11">
        <f t="shared" si="5"/>
        <v>-3.3538359999999994E-10</v>
      </c>
      <c r="Y22" s="11">
        <f t="shared" si="6"/>
        <v>5</v>
      </c>
      <c r="Z22" s="11">
        <f t="shared" si="7"/>
        <v>1.0809674008479626E-10</v>
      </c>
      <c r="AA22" s="11">
        <f t="shared" si="8"/>
        <v>2.1186571741238781E-10</v>
      </c>
    </row>
    <row r="23" spans="1:33" x14ac:dyDescent="0.25">
      <c r="B23" s="11">
        <f t="shared" si="9"/>
        <v>-105</v>
      </c>
      <c r="C23" s="89" t="s">
        <v>128</v>
      </c>
      <c r="D23" s="64" t="s">
        <v>128</v>
      </c>
      <c r="E23" s="64" t="s">
        <v>128</v>
      </c>
      <c r="F23" s="11">
        <v>-6.3202000000000003E-11</v>
      </c>
      <c r="G23" s="17">
        <v>-1.5175999999999998E-10</v>
      </c>
      <c r="H23" s="17">
        <v>-1.8199999999999999E-10</v>
      </c>
      <c r="I23" s="85" t="s">
        <v>128</v>
      </c>
      <c r="J23" s="85" t="s">
        <v>128</v>
      </c>
      <c r="K23" s="11">
        <v>-3.7645999999999996E-10</v>
      </c>
      <c r="L23" s="85" t="s">
        <v>128</v>
      </c>
      <c r="M23" s="70">
        <v>-5.2156999999999999E-10</v>
      </c>
      <c r="O23" s="4"/>
      <c r="P23" s="4"/>
      <c r="Q23" s="4"/>
      <c r="R23" s="4"/>
      <c r="U23" s="4"/>
      <c r="X23" s="11">
        <f t="shared" si="5"/>
        <v>-2.5899839999999999E-10</v>
      </c>
      <c r="Y23" s="11">
        <f t="shared" si="6"/>
        <v>5</v>
      </c>
      <c r="Z23" s="11">
        <f t="shared" si="7"/>
        <v>8.3218426712838048E-11</v>
      </c>
      <c r="AA23" s="11">
        <f t="shared" si="8"/>
        <v>1.631051192072485E-10</v>
      </c>
    </row>
    <row r="24" spans="1:33" x14ac:dyDescent="0.25">
      <c r="B24" s="11">
        <f t="shared" si="9"/>
        <v>-90</v>
      </c>
      <c r="C24" s="89" t="s">
        <v>128</v>
      </c>
      <c r="D24" s="64" t="s">
        <v>128</v>
      </c>
      <c r="E24" s="64" t="s">
        <v>128</v>
      </c>
      <c r="F24" s="11">
        <v>-5.1795999999999996E-11</v>
      </c>
      <c r="G24" s="17">
        <v>-1.1799E-10</v>
      </c>
      <c r="H24" s="17">
        <v>-1.4281999999999998E-10</v>
      </c>
      <c r="I24" s="85" t="s">
        <v>128</v>
      </c>
      <c r="J24" s="85" t="s">
        <v>128</v>
      </c>
      <c r="K24" s="11">
        <v>-2.9480999999999999E-10</v>
      </c>
      <c r="L24" s="85" t="s">
        <v>128</v>
      </c>
      <c r="M24" s="70">
        <v>-4.6902999999999998E-10</v>
      </c>
      <c r="O24" s="4"/>
      <c r="P24" s="4"/>
      <c r="Q24" s="4"/>
      <c r="R24" s="4"/>
      <c r="U24" s="4"/>
      <c r="X24" s="11">
        <f t="shared" si="5"/>
        <v>-2.1528919999999999E-10</v>
      </c>
      <c r="Y24" s="11">
        <f t="shared" si="6"/>
        <v>5</v>
      </c>
      <c r="Z24" s="11">
        <f t="shared" si="7"/>
        <v>7.4885544977919467E-11</v>
      </c>
      <c r="AA24" s="11">
        <f t="shared" si="8"/>
        <v>1.4677297111937645E-10</v>
      </c>
    </row>
    <row r="25" spans="1:33" x14ac:dyDescent="0.25">
      <c r="B25" s="11">
        <f t="shared" si="9"/>
        <v>-75</v>
      </c>
      <c r="C25" s="89" t="s">
        <v>128</v>
      </c>
      <c r="D25" s="64" t="s">
        <v>128</v>
      </c>
      <c r="E25" s="64" t="s">
        <v>128</v>
      </c>
      <c r="F25" s="11">
        <v>-3.7712000000000002E-11</v>
      </c>
      <c r="G25" s="17">
        <v>-8.9102999999999995E-11</v>
      </c>
      <c r="H25" s="17">
        <v>-1.1687000000000001E-10</v>
      </c>
      <c r="I25" s="85" t="s">
        <v>128</v>
      </c>
      <c r="J25" s="85" t="s">
        <v>128</v>
      </c>
      <c r="K25" s="11">
        <v>-2.2524000000000002E-10</v>
      </c>
      <c r="L25" s="85" t="s">
        <v>128</v>
      </c>
      <c r="M25" s="70">
        <v>-4.4772000000000003E-10</v>
      </c>
      <c r="O25" s="4"/>
      <c r="P25" s="4"/>
      <c r="Q25" s="4"/>
      <c r="R25" s="4"/>
      <c r="U25" s="4"/>
      <c r="X25" s="11">
        <f t="shared" si="5"/>
        <v>-1.8332899999999999E-10</v>
      </c>
      <c r="Y25" s="11">
        <f t="shared" si="6"/>
        <v>5</v>
      </c>
      <c r="Z25" s="11">
        <f t="shared" si="7"/>
        <v>7.2855604193500451E-11</v>
      </c>
      <c r="AA25" s="11">
        <f t="shared" si="8"/>
        <v>1.4279436029116619E-10</v>
      </c>
    </row>
    <row r="26" spans="1:33" x14ac:dyDescent="0.25">
      <c r="B26" s="11">
        <f t="shared" si="9"/>
        <v>-60</v>
      </c>
      <c r="C26" s="89" t="s">
        <v>128</v>
      </c>
      <c r="D26" s="64" t="s">
        <v>128</v>
      </c>
      <c r="E26" s="64" t="s">
        <v>128</v>
      </c>
      <c r="F26" s="11">
        <v>-3.0132000000000001E-11</v>
      </c>
      <c r="G26" s="17">
        <v>-6.7202000000000002E-11</v>
      </c>
      <c r="H26" s="17">
        <v>-8.9953999999999993E-11</v>
      </c>
      <c r="I26" s="85" t="s">
        <v>128</v>
      </c>
      <c r="J26" s="85" t="s">
        <v>128</v>
      </c>
      <c r="K26" s="11">
        <v>-1.7043999999999998E-10</v>
      </c>
      <c r="L26" s="85" t="s">
        <v>128</v>
      </c>
      <c r="M26" s="70">
        <v>-2.803E-10</v>
      </c>
      <c r="O26" s="4"/>
      <c r="P26" s="4"/>
      <c r="Q26" s="4"/>
      <c r="R26" s="4"/>
      <c r="U26" s="4"/>
      <c r="X26" s="11">
        <f t="shared" si="5"/>
        <v>-1.2760559999999998E-10</v>
      </c>
      <c r="Y26" s="11">
        <f t="shared" si="6"/>
        <v>5</v>
      </c>
      <c r="Z26" s="11">
        <f t="shared" si="7"/>
        <v>4.4563273099717445E-11</v>
      </c>
      <c r="AA26" s="11">
        <f t="shared" si="8"/>
        <v>8.7342410308668792E-11</v>
      </c>
    </row>
    <row r="27" spans="1:33" x14ac:dyDescent="0.25">
      <c r="B27" s="11">
        <f t="shared" si="9"/>
        <v>-45</v>
      </c>
      <c r="C27" s="89" t="s">
        <v>128</v>
      </c>
      <c r="D27" s="64" t="s">
        <v>128</v>
      </c>
      <c r="E27" s="64" t="s">
        <v>128</v>
      </c>
      <c r="F27" s="11">
        <v>-2.2678000000000002E-11</v>
      </c>
      <c r="G27" s="17">
        <v>-4.9743000000000001E-11</v>
      </c>
      <c r="H27" s="17">
        <v>-7.1936000000000004E-11</v>
      </c>
      <c r="I27" s="85" t="s">
        <v>128</v>
      </c>
      <c r="J27" s="85" t="s">
        <v>128</v>
      </c>
      <c r="K27" s="11">
        <v>-1.2189000000000001E-10</v>
      </c>
      <c r="L27" s="85" t="s">
        <v>128</v>
      </c>
      <c r="M27" s="70">
        <v>-2.1041999999999998E-10</v>
      </c>
      <c r="O27" s="4"/>
      <c r="P27" s="4"/>
      <c r="Q27" s="4"/>
      <c r="R27" s="4"/>
      <c r="U27" s="4"/>
      <c r="X27" s="11">
        <f t="shared" si="5"/>
        <v>-9.5333400000000007E-11</v>
      </c>
      <c r="Y27" s="11">
        <f t="shared" si="6"/>
        <v>5</v>
      </c>
      <c r="Z27" s="11">
        <f t="shared" si="7"/>
        <v>3.3056700191640424E-11</v>
      </c>
      <c r="AA27" s="11">
        <f t="shared" si="8"/>
        <v>6.4789941823353521E-11</v>
      </c>
    </row>
    <row r="28" spans="1:33" x14ac:dyDescent="0.25">
      <c r="B28" s="11">
        <f t="shared" si="9"/>
        <v>-30</v>
      </c>
      <c r="C28" s="89" t="s">
        <v>128</v>
      </c>
      <c r="D28" s="64" t="s">
        <v>128</v>
      </c>
      <c r="E28" s="64" t="s">
        <v>128</v>
      </c>
      <c r="F28" s="11">
        <v>-1.6034999999999999E-11</v>
      </c>
      <c r="G28" s="17">
        <v>-3.1950999999999999E-11</v>
      </c>
      <c r="H28" s="17">
        <v>-4.4527E-11</v>
      </c>
      <c r="I28" s="85" t="s">
        <v>128</v>
      </c>
      <c r="J28" s="85" t="s">
        <v>128</v>
      </c>
      <c r="K28" s="11">
        <v>-7.5400000000000006E-11</v>
      </c>
      <c r="L28" s="85" t="s">
        <v>128</v>
      </c>
      <c r="M28" s="70">
        <v>-1.4667E-10</v>
      </c>
      <c r="O28" s="4"/>
      <c r="P28" s="4"/>
      <c r="Q28" s="4"/>
      <c r="R28" s="4"/>
      <c r="U28" s="4"/>
      <c r="X28" s="11">
        <f t="shared" si="5"/>
        <v>-6.2916600000000003E-11</v>
      </c>
      <c r="Y28" s="11">
        <f t="shared" si="6"/>
        <v>5</v>
      </c>
      <c r="Z28" s="11">
        <f t="shared" si="7"/>
        <v>2.3092636788812138E-11</v>
      </c>
      <c r="AA28" s="11">
        <f t="shared" si="8"/>
        <v>4.5260736414136464E-11</v>
      </c>
    </row>
    <row r="29" spans="1:33" x14ac:dyDescent="0.25">
      <c r="B29" s="11">
        <f t="shared" si="9"/>
        <v>-15</v>
      </c>
      <c r="C29" s="89" t="s">
        <v>128</v>
      </c>
      <c r="D29" s="64" t="s">
        <v>128</v>
      </c>
      <c r="E29" s="64" t="s">
        <v>128</v>
      </c>
      <c r="F29" s="11">
        <v>-9.0653000000000002E-12</v>
      </c>
      <c r="G29" s="17">
        <v>-1.9297000000000001E-11</v>
      </c>
      <c r="H29" s="17">
        <v>-2.5873999999999999E-11</v>
      </c>
      <c r="I29" s="85" t="s">
        <v>128</v>
      </c>
      <c r="J29" s="85" t="s">
        <v>128</v>
      </c>
      <c r="K29" s="11">
        <v>-3.4322000000000002E-11</v>
      </c>
      <c r="L29" s="85" t="s">
        <v>128</v>
      </c>
      <c r="M29" s="70">
        <v>-7.6371999999999995E-11</v>
      </c>
      <c r="O29" s="4"/>
      <c r="P29" s="4"/>
      <c r="Q29" s="4"/>
      <c r="R29" s="4"/>
      <c r="U29" s="4"/>
      <c r="X29" s="11">
        <f t="shared" si="5"/>
        <v>-3.2986060000000001E-11</v>
      </c>
      <c r="Y29" s="11">
        <f t="shared" si="6"/>
        <v>5</v>
      </c>
      <c r="Z29" s="11">
        <f t="shared" si="7"/>
        <v>1.1606677055626213E-11</v>
      </c>
      <c r="AA29" s="11">
        <f t="shared" si="8"/>
        <v>2.2748669009214769E-11</v>
      </c>
    </row>
    <row r="30" spans="1:33" x14ac:dyDescent="0.25">
      <c r="B30" s="11">
        <f t="shared" si="9"/>
        <v>0</v>
      </c>
      <c r="C30" s="89" t="s">
        <v>128</v>
      </c>
      <c r="D30" s="64" t="s">
        <v>128</v>
      </c>
      <c r="E30" s="64" t="s">
        <v>128</v>
      </c>
      <c r="F30" s="11">
        <v>-1.0251999999999999E-12</v>
      </c>
      <c r="G30" s="17">
        <v>-5.2817E-12</v>
      </c>
      <c r="H30" s="17">
        <v>-5.6192000000000001E-12</v>
      </c>
      <c r="I30" s="85" t="s">
        <v>128</v>
      </c>
      <c r="J30" s="85" t="s">
        <v>128</v>
      </c>
      <c r="K30" s="11">
        <v>7.2111999999999998E-12</v>
      </c>
      <c r="L30" s="85" t="s">
        <v>128</v>
      </c>
      <c r="M30" s="70">
        <v>-2.4826999999999999E-12</v>
      </c>
      <c r="O30" s="4"/>
      <c r="P30" s="4"/>
      <c r="Q30" s="4"/>
      <c r="R30" s="4"/>
      <c r="U30" s="4"/>
      <c r="X30" s="11">
        <f t="shared" si="5"/>
        <v>-1.4395200000000001E-12</v>
      </c>
      <c r="Y30" s="11">
        <f t="shared" si="6"/>
        <v>5</v>
      </c>
      <c r="Z30" s="11">
        <f t="shared" si="7"/>
        <v>2.3273043864952426E-12</v>
      </c>
      <c r="AA30" s="11">
        <f t="shared" si="8"/>
        <v>4.5614327785927603E-12</v>
      </c>
    </row>
    <row r="31" spans="1:33" x14ac:dyDescent="0.25">
      <c r="B31" s="11">
        <f t="shared" si="9"/>
        <v>15</v>
      </c>
      <c r="C31" s="89" t="s">
        <v>128</v>
      </c>
      <c r="D31" s="64" t="s">
        <v>128</v>
      </c>
      <c r="E31" s="64" t="s">
        <v>128</v>
      </c>
      <c r="F31" s="11">
        <v>3.9979000000000002E-12</v>
      </c>
      <c r="G31" s="17">
        <v>8.904E-12</v>
      </c>
      <c r="H31" s="17">
        <v>1.7693999999999998E-11</v>
      </c>
      <c r="I31" s="85" t="s">
        <v>128</v>
      </c>
      <c r="J31" s="85" t="s">
        <v>128</v>
      </c>
      <c r="K31" s="11">
        <v>5.3182999999999997E-11</v>
      </c>
      <c r="L31" s="85" t="s">
        <v>128</v>
      </c>
      <c r="M31" s="70">
        <v>7.1788000000000001E-11</v>
      </c>
      <c r="O31" s="4"/>
      <c r="P31" s="4"/>
      <c r="Q31" s="4"/>
      <c r="R31" s="4"/>
      <c r="U31" s="4"/>
      <c r="X31" s="11">
        <f t="shared" si="5"/>
        <v>3.1113380000000002E-11</v>
      </c>
      <c r="Y31" s="11">
        <f t="shared" si="6"/>
        <v>5</v>
      </c>
      <c r="Z31" s="11">
        <f t="shared" si="7"/>
        <v>1.3323059735451159E-11</v>
      </c>
      <c r="AA31" s="11">
        <f t="shared" si="8"/>
        <v>2.6112717245360005E-11</v>
      </c>
    </row>
    <row r="32" spans="1:33" x14ac:dyDescent="0.25">
      <c r="B32" s="11">
        <f t="shared" si="9"/>
        <v>30</v>
      </c>
      <c r="C32" s="89" t="s">
        <v>128</v>
      </c>
      <c r="D32" s="64" t="s">
        <v>128</v>
      </c>
      <c r="E32" s="64" t="s">
        <v>128</v>
      </c>
      <c r="F32" s="11">
        <v>9.9004999999999989E-12</v>
      </c>
      <c r="G32" s="17">
        <v>2.4459E-11</v>
      </c>
      <c r="H32" s="17">
        <v>3.102E-11</v>
      </c>
      <c r="I32" s="85" t="s">
        <v>128</v>
      </c>
      <c r="J32" s="85" t="s">
        <v>128</v>
      </c>
      <c r="K32" s="11">
        <v>1.0348E-10</v>
      </c>
      <c r="L32" s="85" t="s">
        <v>128</v>
      </c>
      <c r="M32" s="70">
        <v>1.4753999999999999E-10</v>
      </c>
      <c r="O32" s="4"/>
      <c r="P32" s="4"/>
      <c r="Q32" s="4"/>
      <c r="R32" s="4"/>
      <c r="U32" s="4"/>
      <c r="X32" s="11">
        <f t="shared" si="5"/>
        <v>6.3279900000000007E-11</v>
      </c>
      <c r="Y32" s="11">
        <f t="shared" si="6"/>
        <v>5</v>
      </c>
      <c r="Z32" s="11">
        <f t="shared" si="7"/>
        <v>2.656401349683439E-11</v>
      </c>
      <c r="AA32" s="11">
        <f t="shared" si="8"/>
        <v>5.2064509738631294E-11</v>
      </c>
    </row>
    <row r="33" spans="1:27" x14ac:dyDescent="0.25">
      <c r="B33" s="11">
        <f t="shared" si="9"/>
        <v>45</v>
      </c>
      <c r="C33" s="89" t="s">
        <v>128</v>
      </c>
      <c r="D33" s="64" t="s">
        <v>128</v>
      </c>
      <c r="E33" s="64" t="s">
        <v>128</v>
      </c>
      <c r="F33" s="11">
        <v>1.7075999999999999E-11</v>
      </c>
      <c r="G33" s="17">
        <v>4.2442999999999998E-11</v>
      </c>
      <c r="H33" s="17">
        <v>5.3222999999999998E-11</v>
      </c>
      <c r="I33" s="85" t="s">
        <v>128</v>
      </c>
      <c r="J33" s="85" t="s">
        <v>128</v>
      </c>
      <c r="K33" s="11">
        <v>1.6153999999999999E-10</v>
      </c>
      <c r="L33" s="85" t="s">
        <v>128</v>
      </c>
      <c r="M33" s="70">
        <v>2.3665E-10</v>
      </c>
      <c r="O33" s="4"/>
      <c r="P33" s="4"/>
      <c r="Q33" s="4"/>
      <c r="R33" s="4"/>
      <c r="U33" s="4"/>
      <c r="X33" s="11">
        <f t="shared" si="5"/>
        <v>1.021864E-10</v>
      </c>
      <c r="Y33" s="11">
        <f t="shared" si="6"/>
        <v>5</v>
      </c>
      <c r="Z33" s="11">
        <f t="shared" si="7"/>
        <v>4.1721564046185995E-11</v>
      </c>
      <c r="AA33" s="11">
        <f t="shared" si="8"/>
        <v>8.1772762909205739E-11</v>
      </c>
    </row>
    <row r="34" spans="1:27" ht="15.75" thickBot="1" x14ac:dyDescent="0.3">
      <c r="B34" s="12">
        <f t="shared" si="9"/>
        <v>60</v>
      </c>
      <c r="C34" s="90" t="s">
        <v>128</v>
      </c>
      <c r="D34" s="65" t="s">
        <v>128</v>
      </c>
      <c r="E34" s="65" t="s">
        <v>128</v>
      </c>
      <c r="F34" s="12">
        <v>2.7565999999999999E-11</v>
      </c>
      <c r="G34" s="22">
        <v>6.5496999999999994E-11</v>
      </c>
      <c r="H34" s="22">
        <v>8.0983000000000001E-11</v>
      </c>
      <c r="I34" s="86" t="s">
        <v>128</v>
      </c>
      <c r="J34" s="86" t="s">
        <v>128</v>
      </c>
      <c r="K34" s="12">
        <v>2.4090000000000002E-10</v>
      </c>
      <c r="L34" s="86" t="s">
        <v>128</v>
      </c>
      <c r="M34" s="71">
        <v>3.3812000000000002E-10</v>
      </c>
      <c r="O34" s="4"/>
      <c r="P34" s="4"/>
      <c r="Q34" s="4"/>
      <c r="R34" s="4"/>
      <c r="U34" s="4"/>
      <c r="X34" s="12">
        <f t="shared" si="5"/>
        <v>1.506132E-10</v>
      </c>
      <c r="Y34" s="12">
        <f t="shared" si="6"/>
        <v>5</v>
      </c>
      <c r="Z34" s="12">
        <f t="shared" si="7"/>
        <v>5.9390340958273686E-11</v>
      </c>
      <c r="AA34" s="12">
        <f t="shared" si="8"/>
        <v>1.1640292930777045E-10</v>
      </c>
    </row>
    <row r="35" spans="1:27" ht="18.75" thickBot="1" x14ac:dyDescent="0.4">
      <c r="B35" s="18" t="s">
        <v>124</v>
      </c>
      <c r="C35" s="18" t="s">
        <v>132</v>
      </c>
      <c r="D35" s="20" t="s">
        <v>132</v>
      </c>
      <c r="E35" s="20" t="s">
        <v>132</v>
      </c>
      <c r="F35" s="20" t="s">
        <v>132</v>
      </c>
      <c r="G35" s="20" t="s">
        <v>132</v>
      </c>
      <c r="H35" s="20" t="s">
        <v>132</v>
      </c>
      <c r="I35" s="20" t="s">
        <v>132</v>
      </c>
      <c r="J35" s="20" t="s">
        <v>132</v>
      </c>
      <c r="K35" s="20" t="s">
        <v>132</v>
      </c>
      <c r="L35" s="20" t="s">
        <v>132</v>
      </c>
      <c r="M35" s="21" t="s">
        <v>132</v>
      </c>
      <c r="X35" s="12" t="s">
        <v>132</v>
      </c>
      <c r="Z35" s="12" t="s">
        <v>132</v>
      </c>
      <c r="AA35" s="58" t="s">
        <v>132</v>
      </c>
    </row>
    <row r="36" spans="1:27" s="9" customFormat="1" ht="15.75" thickBot="1" x14ac:dyDescent="0.3">
      <c r="C36" s="87"/>
      <c r="H36" s="81"/>
    </row>
    <row r="37" spans="1:27" ht="15.75" thickBot="1" x14ac:dyDescent="0.3">
      <c r="A37" s="80" t="s">
        <v>0</v>
      </c>
      <c r="X37" s="23"/>
      <c r="Y37" s="43" t="s">
        <v>1</v>
      </c>
      <c r="Z37" s="43" t="s">
        <v>2</v>
      </c>
      <c r="AA37" s="44" t="s">
        <v>3</v>
      </c>
    </row>
    <row r="38" spans="1:27" x14ac:dyDescent="0.25">
      <c r="A38" s="13" t="s">
        <v>71</v>
      </c>
      <c r="B38" s="10">
        <v>-150</v>
      </c>
      <c r="C38" s="140">
        <f>C3/$C$2*1000000000000</f>
        <v>-18.844090909090909</v>
      </c>
      <c r="D38" s="135">
        <f>D3/$D$2*1000000000000</f>
        <v>-35.607594936708857</v>
      </c>
      <c r="E38" s="125">
        <f>E3/$E$2*1000000000000</f>
        <v>-12.151381215469613</v>
      </c>
      <c r="F38" s="125">
        <f>F3/$F$2*1000000000000</f>
        <v>-31.392307692307689</v>
      </c>
      <c r="G38" s="125">
        <f>G3/$G$2*1000000000000</f>
        <v>-26.203688524590167</v>
      </c>
      <c r="H38" s="125">
        <f>H3/$H$2*1000000000000</f>
        <v>-25.971627906976742</v>
      </c>
      <c r="I38" s="125">
        <f>I3/$I$2*1000000000000</f>
        <v>-26.041196013289039</v>
      </c>
      <c r="J38" s="125">
        <f>J3/$J$2*1000000000000</f>
        <v>-9.2392638036809807</v>
      </c>
      <c r="K38" s="125">
        <f>K3/$K$2*1000000000000</f>
        <v>-19.552244897959181</v>
      </c>
      <c r="L38" s="135">
        <f>L3/$L$2*1000000000000</f>
        <v>-23.655584415584414</v>
      </c>
      <c r="M38" s="125">
        <f>M3/$M$2*1000000000000</f>
        <v>-20.08306709265176</v>
      </c>
      <c r="X38" s="125">
        <f t="shared" ref="X38" si="10">AVERAGE(C38:V38)</f>
        <v>-22.612913400755392</v>
      </c>
      <c r="Y38" s="10">
        <f t="shared" ref="Y38" si="11">COUNT(C38:V38)</f>
        <v>11</v>
      </c>
      <c r="Z38" s="125">
        <f t="shared" ref="Z38" si="12">(STDEV(C38:V38))/SQRT(Y38)</f>
        <v>2.337878646429898</v>
      </c>
      <c r="AA38" s="125">
        <f t="shared" ref="AA38" si="13">CONFIDENCE(0.05,(STDEV(C38:V38)),Y38)</f>
        <v>4.5821579472278495</v>
      </c>
    </row>
    <row r="39" spans="1:27" x14ac:dyDescent="0.25">
      <c r="A39" s="14" t="s">
        <v>72</v>
      </c>
      <c r="B39" s="11">
        <v>-135</v>
      </c>
      <c r="C39" s="141">
        <f t="shared" ref="C39:C52" si="14">C4/$C$2*1000000000000</f>
        <v>-13.398181818181817</v>
      </c>
      <c r="D39" s="136">
        <f t="shared" ref="D39:D52" si="15">D4/$D$2*1000000000000</f>
        <v>-29.275000000000002</v>
      </c>
      <c r="E39" s="126">
        <f t="shared" ref="E39:E52" si="16">E4/$E$2*1000000000000</f>
        <v>-9.4088397790055236</v>
      </c>
      <c r="F39" s="126">
        <f t="shared" ref="F39:F69" si="17">F4/$F$2*1000000000000</f>
        <v>-25.409615384615382</v>
      </c>
      <c r="G39" s="126">
        <f t="shared" ref="G39:G69" si="18">G4/$G$2*1000000000000</f>
        <v>-20.057377049180328</v>
      </c>
      <c r="H39" s="126">
        <f t="shared" ref="H39:H69" si="19">H4/$H$2*1000000000000</f>
        <v>-19.487441860465115</v>
      </c>
      <c r="I39" s="126">
        <f t="shared" ref="I39:I52" si="20">I4/$I$2*1000000000000</f>
        <v>-20.557807308970098</v>
      </c>
      <c r="J39" s="126">
        <f t="shared" ref="J39:J52" si="21">J4/$J$2*1000000000000</f>
        <v>-6.9466257668711657</v>
      </c>
      <c r="K39" s="126">
        <f t="shared" ref="K39:K69" si="22">K4/$K$2*1000000000000</f>
        <v>-15.242653061224491</v>
      </c>
      <c r="L39" s="136">
        <f t="shared" ref="L39:L52" si="23">L4/$L$2*1000000000000</f>
        <v>-18.522077922077923</v>
      </c>
      <c r="M39" s="126">
        <f t="shared" ref="M39:M69" si="24">M4/$M$2*1000000000000</f>
        <v>-15.6741214057508</v>
      </c>
      <c r="X39" s="126">
        <f t="shared" ref="X39:X69" si="25">AVERAGE(C39:V39)</f>
        <v>-17.634521941485698</v>
      </c>
      <c r="Y39" s="11">
        <f t="shared" ref="Y39:Y69" si="26">COUNT(C39:V39)</f>
        <v>11</v>
      </c>
      <c r="Z39" s="126">
        <f t="shared" ref="Z39:Z69" si="27">(STDEV(C39:V39))/SQRT(Y39)</f>
        <v>1.9632844832906615</v>
      </c>
      <c r="AA39" s="126">
        <f t="shared" ref="AA39:AA69" si="28">CONFIDENCE(0.05,(STDEV(C39:V39)),Y39)</f>
        <v>3.8479668786560253</v>
      </c>
    </row>
    <row r="40" spans="1:27" ht="15.75" thickBot="1" x14ac:dyDescent="0.3">
      <c r="A40" s="15" t="s">
        <v>73</v>
      </c>
      <c r="B40" s="11">
        <v>-120</v>
      </c>
      <c r="C40" s="141">
        <f t="shared" si="14"/>
        <v>-10.820454545454545</v>
      </c>
      <c r="D40" s="136">
        <f t="shared" si="15"/>
        <v>-24.092721518987343</v>
      </c>
      <c r="E40" s="126">
        <f t="shared" si="16"/>
        <v>-7.1276243093922638</v>
      </c>
      <c r="F40" s="126">
        <f t="shared" si="17"/>
        <v>-21.047115384615381</v>
      </c>
      <c r="G40" s="126">
        <f t="shared" si="18"/>
        <v>-15.160245901639344</v>
      </c>
      <c r="H40" s="126">
        <f t="shared" si="19"/>
        <v>-14.975813953488371</v>
      </c>
      <c r="I40" s="126">
        <f t="shared" si="20"/>
        <v>-15.415282392026578</v>
      </c>
      <c r="J40" s="126">
        <f t="shared" si="21"/>
        <v>-5.4533742331288346</v>
      </c>
      <c r="K40" s="126">
        <f t="shared" si="22"/>
        <v>-11.571428571428571</v>
      </c>
      <c r="L40" s="136">
        <f t="shared" si="23"/>
        <v>-14.024675324675327</v>
      </c>
      <c r="M40" s="126">
        <f t="shared" si="24"/>
        <v>-12.73290734824281</v>
      </c>
      <c r="X40" s="126">
        <f t="shared" si="25"/>
        <v>-13.856513043916305</v>
      </c>
      <c r="Y40" s="11">
        <f t="shared" si="26"/>
        <v>11</v>
      </c>
      <c r="Z40" s="126">
        <f t="shared" si="27"/>
        <v>1.6334229474487589</v>
      </c>
      <c r="AA40" s="126">
        <f t="shared" si="28"/>
        <v>3.201450148520828</v>
      </c>
    </row>
    <row r="41" spans="1:27" x14ac:dyDescent="0.25">
      <c r="B41" s="11">
        <v>-105</v>
      </c>
      <c r="C41" s="141">
        <f t="shared" si="14"/>
        <v>-8.6986363636363642</v>
      </c>
      <c r="D41" s="136">
        <f t="shared" si="15"/>
        <v>-19.594620253164557</v>
      </c>
      <c r="E41" s="126">
        <f t="shared" si="16"/>
        <v>-5.3139779005524863</v>
      </c>
      <c r="F41" s="126">
        <f t="shared" si="17"/>
        <v>-17.244230769230768</v>
      </c>
      <c r="G41" s="126">
        <f t="shared" si="18"/>
        <v>-10.971311475409834</v>
      </c>
      <c r="H41" s="126">
        <f t="shared" si="19"/>
        <v>-11.550697674418604</v>
      </c>
      <c r="I41" s="126">
        <f t="shared" si="20"/>
        <v>-12.058139534883718</v>
      </c>
      <c r="J41" s="126">
        <f t="shared" si="21"/>
        <v>-4.0117177914110425</v>
      </c>
      <c r="K41" s="126">
        <f t="shared" si="22"/>
        <v>-8.9032653061224494</v>
      </c>
      <c r="L41" s="136">
        <f t="shared" si="23"/>
        <v>-10.883376623376623</v>
      </c>
      <c r="M41" s="126">
        <f t="shared" si="24"/>
        <v>-9.6920127795527176</v>
      </c>
      <c r="N41" s="67" t="s">
        <v>140</v>
      </c>
      <c r="O41" s="53"/>
      <c r="P41" s="53"/>
      <c r="Q41" s="54"/>
      <c r="R41" s="54"/>
      <c r="S41" s="54"/>
      <c r="T41" s="55"/>
      <c r="X41" s="126">
        <f t="shared" si="25"/>
        <v>-10.811089679250832</v>
      </c>
      <c r="Y41" s="11">
        <f t="shared" si="26"/>
        <v>11</v>
      </c>
      <c r="Z41" s="126">
        <f t="shared" si="27"/>
        <v>1.3700465994566899</v>
      </c>
      <c r="AA41" s="126">
        <f t="shared" si="28"/>
        <v>2.6852419920766848</v>
      </c>
    </row>
    <row r="42" spans="1:27" ht="15.75" thickBot="1" x14ac:dyDescent="0.3">
      <c r="B42" s="11">
        <v>-90</v>
      </c>
      <c r="C42" s="141">
        <f t="shared" si="14"/>
        <v>-7.4290909090909096</v>
      </c>
      <c r="D42" s="136">
        <f t="shared" si="15"/>
        <v>-15.766772151898735</v>
      </c>
      <c r="E42" s="126">
        <f t="shared" si="16"/>
        <v>-3.9402209944751374</v>
      </c>
      <c r="F42" s="126">
        <f t="shared" si="17"/>
        <v>-14.798076923076922</v>
      </c>
      <c r="G42" s="126">
        <f t="shared" si="18"/>
        <v>-8.3020491803278684</v>
      </c>
      <c r="H42" s="126">
        <f t="shared" si="19"/>
        <v>-8.5446511627906965</v>
      </c>
      <c r="I42" s="126">
        <f t="shared" si="20"/>
        <v>-8.9202657807308974</v>
      </c>
      <c r="J42" s="126">
        <f t="shared" si="21"/>
        <v>-3.0793865030674845</v>
      </c>
      <c r="K42" s="126">
        <f t="shared" si="22"/>
        <v>-6.679795918367347</v>
      </c>
      <c r="L42" s="136">
        <f t="shared" si="23"/>
        <v>-9.3124675324675312</v>
      </c>
      <c r="M42" s="126">
        <f t="shared" si="24"/>
        <v>-7.1709265175718846</v>
      </c>
      <c r="N42" s="68" t="s">
        <v>144</v>
      </c>
      <c r="O42" s="34"/>
      <c r="P42" s="34"/>
      <c r="Q42" s="57"/>
      <c r="R42" s="57"/>
      <c r="S42" s="57"/>
      <c r="T42" s="58"/>
      <c r="X42" s="126">
        <f t="shared" si="25"/>
        <v>-8.5403366885332197</v>
      </c>
      <c r="Y42" s="11">
        <f t="shared" si="26"/>
        <v>11</v>
      </c>
      <c r="Z42" s="126">
        <f t="shared" si="27"/>
        <v>1.1667079510653018</v>
      </c>
      <c r="AA42" s="126">
        <f t="shared" si="28"/>
        <v>2.2867055645645107</v>
      </c>
    </row>
    <row r="43" spans="1:27" x14ac:dyDescent="0.25">
      <c r="B43" s="11">
        <v>-75</v>
      </c>
      <c r="C43" s="141">
        <f t="shared" si="14"/>
        <v>-5.1499999999999995</v>
      </c>
      <c r="D43" s="136">
        <f t="shared" si="15"/>
        <v>-12.636075949367088</v>
      </c>
      <c r="E43" s="126">
        <f t="shared" si="16"/>
        <v>-3.0148618784530385</v>
      </c>
      <c r="F43" s="126">
        <f t="shared" si="17"/>
        <v>-11.439423076923077</v>
      </c>
      <c r="G43" s="126">
        <f t="shared" si="18"/>
        <v>-6.1229508196721314</v>
      </c>
      <c r="H43" s="126">
        <f t="shared" si="19"/>
        <v>-6.0130232558139527</v>
      </c>
      <c r="I43" s="126">
        <f t="shared" si="20"/>
        <v>-6.3837209302325579</v>
      </c>
      <c r="J43" s="126">
        <f t="shared" si="21"/>
        <v>-2.2590184049079753</v>
      </c>
      <c r="K43" s="126">
        <f t="shared" si="22"/>
        <v>-5.0004081632653055</v>
      </c>
      <c r="L43" s="136">
        <f t="shared" si="23"/>
        <v>-5.3158441558441556</v>
      </c>
      <c r="M43" s="126">
        <f t="shared" si="24"/>
        <v>-5.2202875399361028</v>
      </c>
      <c r="N43"/>
      <c r="X43" s="126">
        <f t="shared" si="25"/>
        <v>-6.2323285613104904</v>
      </c>
      <c r="Y43" s="11">
        <f t="shared" si="26"/>
        <v>11</v>
      </c>
      <c r="Z43" s="126">
        <f t="shared" si="27"/>
        <v>0.94819115349242133</v>
      </c>
      <c r="AA43" s="126">
        <f t="shared" si="28"/>
        <v>1.8584205113046357</v>
      </c>
    </row>
    <row r="44" spans="1:27" x14ac:dyDescent="0.25">
      <c r="B44" s="11">
        <v>-60</v>
      </c>
      <c r="C44" s="141">
        <f t="shared" si="14"/>
        <v>-3.4942272727272732</v>
      </c>
      <c r="D44" s="136">
        <f t="shared" si="15"/>
        <v>-9.8091772151898748</v>
      </c>
      <c r="E44" s="126">
        <f t="shared" si="16"/>
        <v>-2.1522099447513807</v>
      </c>
      <c r="F44" s="126">
        <f t="shared" si="17"/>
        <v>-9.3859615384615385</v>
      </c>
      <c r="G44" s="126">
        <f t="shared" si="18"/>
        <v>-4.5926229508196723</v>
      </c>
      <c r="H44" s="126">
        <f t="shared" si="19"/>
        <v>-4.9581395348837205</v>
      </c>
      <c r="I44" s="126">
        <f t="shared" si="20"/>
        <v>-4.8435215946843844</v>
      </c>
      <c r="J44" s="126">
        <f t="shared" si="21"/>
        <v>-1.6652760736196317</v>
      </c>
      <c r="K44" s="126">
        <f t="shared" si="22"/>
        <v>-3.6444897959183682</v>
      </c>
      <c r="L44" s="136">
        <f t="shared" si="23"/>
        <v>-4.8122077922077917</v>
      </c>
      <c r="M44" s="126">
        <f t="shared" si="24"/>
        <v>-3.769169329073482</v>
      </c>
      <c r="N44"/>
      <c r="X44" s="126">
        <f t="shared" si="25"/>
        <v>-4.8297275493033744</v>
      </c>
      <c r="Y44" s="11">
        <f t="shared" si="26"/>
        <v>11</v>
      </c>
      <c r="Z44" s="126">
        <f t="shared" si="27"/>
        <v>0.78116102116843733</v>
      </c>
      <c r="AA44" s="126">
        <f t="shared" si="28"/>
        <v>1.5310474676166677</v>
      </c>
    </row>
    <row r="45" spans="1:27" ht="15.75" thickBot="1" x14ac:dyDescent="0.3">
      <c r="B45" s="11">
        <v>-45</v>
      </c>
      <c r="C45" s="141">
        <f t="shared" si="14"/>
        <v>-2.5325909090909087</v>
      </c>
      <c r="D45" s="136">
        <f t="shared" si="15"/>
        <v>-7.3658227848101259</v>
      </c>
      <c r="E45" s="126">
        <f t="shared" si="16"/>
        <v>-1.5116574585635356</v>
      </c>
      <c r="F45" s="126">
        <f t="shared" si="17"/>
        <v>-6.8553846153846161</v>
      </c>
      <c r="G45" s="126">
        <f t="shared" si="18"/>
        <v>-3.101270491803279</v>
      </c>
      <c r="H45" s="126">
        <f t="shared" si="19"/>
        <v>-3.3904651162790698</v>
      </c>
      <c r="I45" s="126">
        <f t="shared" si="20"/>
        <v>-3.4495016611295677</v>
      </c>
      <c r="J45" s="126">
        <f t="shared" si="21"/>
        <v>-1.1688343558282208</v>
      </c>
      <c r="K45" s="126">
        <f t="shared" si="22"/>
        <v>-2.5073469387755103</v>
      </c>
      <c r="L45" s="136">
        <f t="shared" si="23"/>
        <v>-3.3696103896103891</v>
      </c>
      <c r="M45" s="126">
        <f t="shared" si="24"/>
        <v>-2.6782747603833865</v>
      </c>
      <c r="N45"/>
      <c r="X45" s="126">
        <f t="shared" si="25"/>
        <v>-3.4482508619689649</v>
      </c>
      <c r="Y45" s="11">
        <f t="shared" si="26"/>
        <v>11</v>
      </c>
      <c r="Z45" s="126">
        <f t="shared" si="27"/>
        <v>0.59044344506290636</v>
      </c>
      <c r="AA45" s="126">
        <f t="shared" si="28"/>
        <v>1.1572478872310501</v>
      </c>
    </row>
    <row r="46" spans="1:27" ht="19.5" thickBot="1" x14ac:dyDescent="0.35">
      <c r="B46" s="11">
        <v>-30</v>
      </c>
      <c r="C46" s="141">
        <f t="shared" si="14"/>
        <v>-1.6029999999999998</v>
      </c>
      <c r="D46" s="136">
        <f t="shared" si="15"/>
        <v>-5.022151898734176</v>
      </c>
      <c r="E46" s="126">
        <f t="shared" si="16"/>
        <v>-1.0655801104972376</v>
      </c>
      <c r="F46" s="126">
        <f t="shared" si="17"/>
        <v>-4.6809615384615384</v>
      </c>
      <c r="G46" s="126">
        <f t="shared" si="18"/>
        <v>-2.0301229508196723</v>
      </c>
      <c r="H46" s="126">
        <f t="shared" si="19"/>
        <v>-2.2514418604651163</v>
      </c>
      <c r="I46" s="126">
        <f t="shared" si="20"/>
        <v>-2.1281063122923589</v>
      </c>
      <c r="J46" s="126">
        <f t="shared" si="21"/>
        <v>-0.6955828220858894</v>
      </c>
      <c r="K46" s="126">
        <f t="shared" si="22"/>
        <v>-1.4308979591836735</v>
      </c>
      <c r="L46" s="136">
        <f t="shared" si="23"/>
        <v>-2.3944935064935065</v>
      </c>
      <c r="M46" s="126">
        <f t="shared" si="24"/>
        <v>-2.0218849840255588</v>
      </c>
      <c r="O46" s="38" t="s">
        <v>139</v>
      </c>
      <c r="P46" s="20"/>
      <c r="Q46" s="20"/>
      <c r="R46" s="20"/>
      <c r="S46" s="20"/>
      <c r="T46" s="21"/>
      <c r="X46" s="126">
        <f t="shared" si="25"/>
        <v>-2.3022021766417029</v>
      </c>
      <c r="Y46" s="11">
        <f t="shared" si="26"/>
        <v>11</v>
      </c>
      <c r="Z46" s="126">
        <f t="shared" si="27"/>
        <v>0.41130773375455221</v>
      </c>
      <c r="AA46" s="126">
        <f t="shared" si="28"/>
        <v>0.8061483447217116</v>
      </c>
    </row>
    <row r="47" spans="1:27" x14ac:dyDescent="0.25">
      <c r="B47" s="11">
        <v>-15</v>
      </c>
      <c r="C47" s="141">
        <f t="shared" si="14"/>
        <v>-0.68318181818181811</v>
      </c>
      <c r="D47" s="136">
        <f t="shared" si="15"/>
        <v>-2.7258227848101262</v>
      </c>
      <c r="E47" s="126">
        <f t="shared" si="16"/>
        <v>-0.51428729281767949</v>
      </c>
      <c r="F47" s="126">
        <f t="shared" si="17"/>
        <v>-2.3427884615384613</v>
      </c>
      <c r="G47" s="126">
        <f t="shared" si="18"/>
        <v>-1.0926229508196721</v>
      </c>
      <c r="H47" s="126">
        <f t="shared" si="19"/>
        <v>-1.2261395348837207</v>
      </c>
      <c r="I47" s="126">
        <f t="shared" si="20"/>
        <v>-0.85966777408637862</v>
      </c>
      <c r="J47" s="126">
        <f t="shared" si="21"/>
        <v>-0.22896319018404906</v>
      </c>
      <c r="K47" s="126">
        <f t="shared" si="22"/>
        <v>-0.45963265306122442</v>
      </c>
      <c r="L47" s="136">
        <f t="shared" si="23"/>
        <v>-1.2985714285714285</v>
      </c>
      <c r="M47" s="126">
        <f t="shared" si="24"/>
        <v>-0.89466453674121404</v>
      </c>
      <c r="X47" s="126">
        <f t="shared" si="25"/>
        <v>-1.1205765841541611</v>
      </c>
      <c r="Y47" s="11">
        <f t="shared" si="26"/>
        <v>11</v>
      </c>
      <c r="Z47" s="126">
        <f t="shared" si="27"/>
        <v>0.23401740835681051</v>
      </c>
      <c r="AA47" s="126">
        <f t="shared" si="28"/>
        <v>0.45866569213475117</v>
      </c>
    </row>
    <row r="48" spans="1:27" x14ac:dyDescent="0.25">
      <c r="B48" s="11">
        <v>0</v>
      </c>
      <c r="C48" s="141">
        <f t="shared" si="14"/>
        <v>9.7563636363636352E-2</v>
      </c>
      <c r="D48" s="136">
        <f t="shared" si="15"/>
        <v>-0.43129746835443028</v>
      </c>
      <c r="E48" s="126">
        <f t="shared" si="16"/>
        <v>-19.327624309392263</v>
      </c>
      <c r="F48" s="126">
        <f t="shared" si="17"/>
        <v>0.30927884615384615</v>
      </c>
      <c r="G48" s="126">
        <f t="shared" si="18"/>
        <v>-0.31390983606557377</v>
      </c>
      <c r="H48" s="126">
        <f t="shared" si="19"/>
        <v>-0.38529767441860457</v>
      </c>
      <c r="I48" s="126">
        <f t="shared" si="20"/>
        <v>0.31438870431893684</v>
      </c>
      <c r="J48" s="126">
        <f t="shared" si="21"/>
        <v>0.10501226993865029</v>
      </c>
      <c r="K48" s="126">
        <f t="shared" si="22"/>
        <v>0.35306122448979593</v>
      </c>
      <c r="L48" s="136">
        <f t="shared" si="23"/>
        <v>-0.46246753246753247</v>
      </c>
      <c r="M48" s="126">
        <f t="shared" si="24"/>
        <v>6.3485623003194886</v>
      </c>
      <c r="X48" s="126">
        <f t="shared" si="25"/>
        <v>-1.2175208944649136</v>
      </c>
      <c r="Y48" s="11">
        <f t="shared" si="26"/>
        <v>11</v>
      </c>
      <c r="Z48" s="126">
        <f t="shared" si="27"/>
        <v>1.9034465292085978</v>
      </c>
      <c r="AA48" s="126">
        <f t="shared" si="28"/>
        <v>3.7306866437466191</v>
      </c>
    </row>
    <row r="49" spans="1:27" x14ac:dyDescent="0.25">
      <c r="B49" s="11">
        <v>15</v>
      </c>
      <c r="C49" s="141">
        <f t="shared" si="14"/>
        <v>0.9676818181818182</v>
      </c>
      <c r="D49" s="136">
        <f t="shared" si="15"/>
        <v>1.8715189873417721</v>
      </c>
      <c r="E49" s="126">
        <f t="shared" si="16"/>
        <v>0.52007182320441991</v>
      </c>
      <c r="F49" s="126">
        <f t="shared" si="17"/>
        <v>3.0994230769230775</v>
      </c>
      <c r="G49" s="126">
        <f t="shared" si="18"/>
        <v>0.46118852459016396</v>
      </c>
      <c r="H49" s="126">
        <f t="shared" si="19"/>
        <v>0.4870232558139535</v>
      </c>
      <c r="I49" s="126">
        <f t="shared" si="20"/>
        <v>1.4443189368770761</v>
      </c>
      <c r="J49" s="126">
        <f t="shared" si="21"/>
        <v>0.53406134969325147</v>
      </c>
      <c r="K49" s="126">
        <f t="shared" si="22"/>
        <v>1.2183673469387755</v>
      </c>
      <c r="L49" s="136">
        <f t="shared" si="23"/>
        <v>0.29306493506493503</v>
      </c>
      <c r="M49" s="126">
        <f t="shared" si="24"/>
        <v>1.0114696485623</v>
      </c>
      <c r="X49" s="126">
        <f t="shared" si="25"/>
        <v>1.0825627002901403</v>
      </c>
      <c r="Y49" s="11">
        <f t="shared" si="26"/>
        <v>11</v>
      </c>
      <c r="Z49" s="126">
        <f t="shared" si="27"/>
        <v>0.24934586518637875</v>
      </c>
      <c r="AA49" s="126">
        <f t="shared" si="28"/>
        <v>0.48870891545928191</v>
      </c>
    </row>
    <row r="50" spans="1:27" x14ac:dyDescent="0.25">
      <c r="B50" s="11">
        <v>30</v>
      </c>
      <c r="C50" s="141">
        <f t="shared" si="14"/>
        <v>1.8535000000000001</v>
      </c>
      <c r="D50" s="136">
        <f t="shared" si="15"/>
        <v>4.4496835443037979</v>
      </c>
      <c r="E50" s="126">
        <f t="shared" si="16"/>
        <v>1.1162983425414363</v>
      </c>
      <c r="F50" s="126">
        <f t="shared" si="17"/>
        <v>6.8189423076923079</v>
      </c>
      <c r="G50" s="126">
        <f t="shared" si="18"/>
        <v>1.2509836065573769</v>
      </c>
      <c r="H50" s="126">
        <f t="shared" si="19"/>
        <v>1.4169302325581394</v>
      </c>
      <c r="I50" s="126">
        <f t="shared" si="20"/>
        <v>2.8533554817275744</v>
      </c>
      <c r="J50" s="126">
        <f t="shared" si="21"/>
        <v>0.9744171779141102</v>
      </c>
      <c r="K50" s="126">
        <f t="shared" si="22"/>
        <v>2.1232653061224491</v>
      </c>
      <c r="L50" s="136">
        <f t="shared" si="23"/>
        <v>1.4409090909090909</v>
      </c>
      <c r="M50" s="126">
        <f t="shared" si="24"/>
        <v>2.509584664536741</v>
      </c>
      <c r="X50" s="126">
        <f t="shared" si="25"/>
        <v>2.4370790686239117</v>
      </c>
      <c r="Y50" s="11">
        <f t="shared" si="26"/>
        <v>11</v>
      </c>
      <c r="Z50" s="126">
        <f t="shared" si="27"/>
        <v>0.53251215258970475</v>
      </c>
      <c r="AA50" s="126">
        <f t="shared" si="28"/>
        <v>1.0437046404057186</v>
      </c>
    </row>
    <row r="51" spans="1:27" x14ac:dyDescent="0.25">
      <c r="B51" s="11">
        <v>45</v>
      </c>
      <c r="C51" s="141">
        <f t="shared" si="14"/>
        <v>2.9319545454545453</v>
      </c>
      <c r="D51" s="136">
        <f t="shared" si="15"/>
        <v>7.0193037974683543</v>
      </c>
      <c r="E51" s="126">
        <f t="shared" si="16"/>
        <v>1.9679005524861874</v>
      </c>
      <c r="F51" s="126">
        <f t="shared" si="17"/>
        <v>10.563461538461539</v>
      </c>
      <c r="G51" s="126">
        <f t="shared" si="18"/>
        <v>2.1387295081967217</v>
      </c>
      <c r="H51" s="126">
        <f t="shared" si="19"/>
        <v>2.5600930232558143</v>
      </c>
      <c r="I51" s="126">
        <f t="shared" si="20"/>
        <v>4.1963455149501661</v>
      </c>
      <c r="J51" s="126">
        <f t="shared" si="21"/>
        <v>1.3372392638036812</v>
      </c>
      <c r="K51" s="126">
        <f t="shared" si="22"/>
        <v>3.2495918367346937</v>
      </c>
      <c r="L51" s="136">
        <f t="shared" si="23"/>
        <v>3.1244155844155843</v>
      </c>
      <c r="M51" s="126">
        <f t="shared" si="24"/>
        <v>3.7469648562300319</v>
      </c>
      <c r="X51" s="126">
        <f t="shared" si="25"/>
        <v>3.8941818201324834</v>
      </c>
      <c r="Y51" s="11">
        <f t="shared" si="26"/>
        <v>11</v>
      </c>
      <c r="Z51" s="126">
        <f t="shared" si="27"/>
        <v>0.8056758495248395</v>
      </c>
      <c r="AA51" s="126">
        <f t="shared" si="28"/>
        <v>1.579095648282397</v>
      </c>
    </row>
    <row r="52" spans="1:27" ht="15.75" thickBot="1" x14ac:dyDescent="0.3">
      <c r="B52" s="12">
        <v>60</v>
      </c>
      <c r="C52" s="142">
        <f t="shared" si="14"/>
        <v>4.4810909090909092</v>
      </c>
      <c r="D52" s="137">
        <f t="shared" si="15"/>
        <v>9.9155063291139243</v>
      </c>
      <c r="E52" s="127">
        <f t="shared" si="16"/>
        <v>2.7074033149171268</v>
      </c>
      <c r="F52" s="127">
        <f t="shared" si="17"/>
        <v>15.163461538461537</v>
      </c>
      <c r="G52" s="127">
        <f t="shared" si="18"/>
        <v>3.1142213114754096</v>
      </c>
      <c r="H52" s="127">
        <f t="shared" si="19"/>
        <v>3.7324651162790698</v>
      </c>
      <c r="I52" s="127">
        <f t="shared" si="20"/>
        <v>5.5036544850498332</v>
      </c>
      <c r="J52" s="127">
        <f t="shared" si="21"/>
        <v>1.873803680981595</v>
      </c>
      <c r="K52" s="127">
        <f t="shared" si="22"/>
        <v>4.6791836734693879</v>
      </c>
      <c r="L52" s="137">
        <f t="shared" si="23"/>
        <v>4.6880519480519487</v>
      </c>
      <c r="M52" s="127">
        <f t="shared" si="24"/>
        <v>5.4084664536741212</v>
      </c>
      <c r="X52" s="127">
        <f t="shared" si="25"/>
        <v>5.5697553418695342</v>
      </c>
      <c r="Y52" s="12">
        <f t="shared" si="26"/>
        <v>11</v>
      </c>
      <c r="Z52" s="127">
        <f t="shared" si="27"/>
        <v>1.1479992208981646</v>
      </c>
      <c r="AA52" s="127">
        <f t="shared" si="28"/>
        <v>2.2500371272404438</v>
      </c>
    </row>
    <row r="53" spans="1:27" ht="15.75" thickBot="1" x14ac:dyDescent="0.3">
      <c r="B53" s="27" t="s">
        <v>127</v>
      </c>
      <c r="C53" s="128" t="s">
        <v>125</v>
      </c>
      <c r="D53" s="129" t="s">
        <v>125</v>
      </c>
      <c r="E53" s="129" t="s">
        <v>125</v>
      </c>
      <c r="F53" s="129" t="s">
        <v>125</v>
      </c>
      <c r="G53" s="129" t="s">
        <v>125</v>
      </c>
      <c r="H53" s="129" t="s">
        <v>125</v>
      </c>
      <c r="I53" s="129" t="s">
        <v>125</v>
      </c>
      <c r="J53" s="129" t="s">
        <v>125</v>
      </c>
      <c r="K53" s="129" t="s">
        <v>125</v>
      </c>
      <c r="L53" s="129" t="s">
        <v>125</v>
      </c>
      <c r="M53" s="130" t="s">
        <v>125</v>
      </c>
    </row>
    <row r="54" spans="1:27" ht="15.75" thickBot="1" x14ac:dyDescent="0.3">
      <c r="A54" s="23" t="s">
        <v>126</v>
      </c>
      <c r="C54" s="143"/>
      <c r="D54" s="131"/>
      <c r="E54" s="131"/>
      <c r="F54" s="131"/>
      <c r="G54" s="131"/>
      <c r="H54" s="131"/>
      <c r="I54" s="131"/>
      <c r="J54" s="131"/>
      <c r="K54" s="131"/>
      <c r="L54" s="131"/>
      <c r="M54" s="131"/>
      <c r="X54" s="23"/>
      <c r="Y54" s="43" t="s">
        <v>1</v>
      </c>
      <c r="Z54" s="43" t="s">
        <v>2</v>
      </c>
      <c r="AA54" s="44" t="s">
        <v>3</v>
      </c>
    </row>
    <row r="55" spans="1:27" x14ac:dyDescent="0.25">
      <c r="B55" s="10">
        <v>-150</v>
      </c>
      <c r="C55" s="144" t="s">
        <v>128</v>
      </c>
      <c r="D55" s="132" t="s">
        <v>128</v>
      </c>
      <c r="E55" s="132" t="s">
        <v>128</v>
      </c>
      <c r="F55" s="125">
        <f t="shared" si="17"/>
        <v>-13.485576923076923</v>
      </c>
      <c r="G55" s="125">
        <f t="shared" si="18"/>
        <v>-13.504508196721311</v>
      </c>
      <c r="H55" s="125">
        <f t="shared" si="19"/>
        <v>-17.067906976744183</v>
      </c>
      <c r="I55" s="132" t="s">
        <v>128</v>
      </c>
      <c r="J55" s="132" t="s">
        <v>128</v>
      </c>
      <c r="K55" s="125">
        <f t="shared" si="22"/>
        <v>-15.763877551020405</v>
      </c>
      <c r="L55" s="132" t="s">
        <v>128</v>
      </c>
      <c r="M55" s="125">
        <f t="shared" si="24"/>
        <v>-15.987220447284347</v>
      </c>
      <c r="X55" s="125">
        <f t="shared" si="25"/>
        <v>-15.161818018969436</v>
      </c>
      <c r="Y55" s="10">
        <f t="shared" si="26"/>
        <v>5</v>
      </c>
      <c r="Z55" s="125">
        <f t="shared" si="27"/>
        <v>0.71531112189841739</v>
      </c>
      <c r="AA55" s="125">
        <f t="shared" si="28"/>
        <v>1.4019840366618381</v>
      </c>
    </row>
    <row r="56" spans="1:27" x14ac:dyDescent="0.25">
      <c r="B56" s="11">
        <v>-135</v>
      </c>
      <c r="C56" s="145" t="s">
        <v>128</v>
      </c>
      <c r="D56" s="133" t="s">
        <v>128</v>
      </c>
      <c r="E56" s="133" t="s">
        <v>128</v>
      </c>
      <c r="F56" s="126">
        <f t="shared" si="17"/>
        <v>-10.498076923076923</v>
      </c>
      <c r="G56" s="126">
        <f t="shared" si="18"/>
        <v>-10.475409836065573</v>
      </c>
      <c r="H56" s="126">
        <f t="shared" si="19"/>
        <v>-13.598139534883721</v>
      </c>
      <c r="I56" s="133" t="s">
        <v>128</v>
      </c>
      <c r="J56" s="133" t="s">
        <v>128</v>
      </c>
      <c r="K56" s="126">
        <f t="shared" si="22"/>
        <v>-12.558571428571428</v>
      </c>
      <c r="L56" s="133" t="s">
        <v>128</v>
      </c>
      <c r="M56" s="126">
        <f t="shared" si="24"/>
        <v>-13.284504792332267</v>
      </c>
      <c r="X56" s="126">
        <f t="shared" si="25"/>
        <v>-12.082940502985982</v>
      </c>
      <c r="Y56" s="11">
        <f t="shared" si="26"/>
        <v>5</v>
      </c>
      <c r="Z56" s="126">
        <f t="shared" si="27"/>
        <v>0.67311800737616079</v>
      </c>
      <c r="AA56" s="126">
        <f t="shared" si="28"/>
        <v>1.3192870518026414</v>
      </c>
    </row>
    <row r="57" spans="1:27" x14ac:dyDescent="0.25">
      <c r="B57" s="11">
        <v>-120</v>
      </c>
      <c r="C57" s="145" t="s">
        <v>128</v>
      </c>
      <c r="D57" s="133" t="s">
        <v>128</v>
      </c>
      <c r="E57" s="133" t="s">
        <v>128</v>
      </c>
      <c r="F57" s="126">
        <f t="shared" si="17"/>
        <v>-7.8873076923076937</v>
      </c>
      <c r="G57" s="126">
        <f t="shared" si="18"/>
        <v>-8.0918032786885252</v>
      </c>
      <c r="H57" s="126">
        <f t="shared" si="19"/>
        <v>-10.916279069767441</v>
      </c>
      <c r="I57" s="133" t="s">
        <v>128</v>
      </c>
      <c r="J57" s="133" t="s">
        <v>128</v>
      </c>
      <c r="K57" s="126">
        <f t="shared" si="22"/>
        <v>-9.858979591836734</v>
      </c>
      <c r="L57" s="133" t="s">
        <v>128</v>
      </c>
      <c r="M57" s="126">
        <f t="shared" si="24"/>
        <v>-10.857188498402554</v>
      </c>
      <c r="X57" s="126">
        <f t="shared" si="25"/>
        <v>-9.5223116262005902</v>
      </c>
      <c r="Y57" s="11">
        <f t="shared" si="26"/>
        <v>5</v>
      </c>
      <c r="Z57" s="126">
        <f t="shared" si="27"/>
        <v>0.65413984792613211</v>
      </c>
      <c r="AA57" s="126">
        <f t="shared" si="28"/>
        <v>1.2820905427877267</v>
      </c>
    </row>
    <row r="58" spans="1:27" x14ac:dyDescent="0.25">
      <c r="B58" s="11">
        <v>-105</v>
      </c>
      <c r="C58" s="145" t="s">
        <v>128</v>
      </c>
      <c r="D58" s="133" t="s">
        <v>128</v>
      </c>
      <c r="E58" s="133" t="s">
        <v>128</v>
      </c>
      <c r="F58" s="126">
        <f t="shared" si="17"/>
        <v>-6.0771153846153849</v>
      </c>
      <c r="G58" s="126">
        <f t="shared" si="18"/>
        <v>-6.21967213114754</v>
      </c>
      <c r="H58" s="126">
        <f t="shared" si="19"/>
        <v>-8.4651162790697683</v>
      </c>
      <c r="I58" s="133" t="s">
        <v>128</v>
      </c>
      <c r="J58" s="133" t="s">
        <v>128</v>
      </c>
      <c r="K58" s="126">
        <f t="shared" si="22"/>
        <v>-7.6828571428571415</v>
      </c>
      <c r="L58" s="133" t="s">
        <v>128</v>
      </c>
      <c r="M58" s="126">
        <f t="shared" si="24"/>
        <v>-8.3317891373801913</v>
      </c>
      <c r="X58" s="126">
        <f t="shared" si="25"/>
        <v>-7.3553100150140054</v>
      </c>
      <c r="Y58" s="11">
        <f t="shared" si="26"/>
        <v>5</v>
      </c>
      <c r="Z58" s="126">
        <f t="shared" si="27"/>
        <v>0.51068206633703528</v>
      </c>
      <c r="AA58" s="126">
        <f t="shared" si="28"/>
        <v>1.0009184575710837</v>
      </c>
    </row>
    <row r="59" spans="1:27" x14ac:dyDescent="0.25">
      <c r="B59" s="11">
        <v>-90</v>
      </c>
      <c r="C59" s="145" t="s">
        <v>128</v>
      </c>
      <c r="D59" s="133" t="s">
        <v>128</v>
      </c>
      <c r="E59" s="133" t="s">
        <v>128</v>
      </c>
      <c r="F59" s="126">
        <f t="shared" si="17"/>
        <v>-4.9803846153846152</v>
      </c>
      <c r="G59" s="126">
        <f t="shared" si="18"/>
        <v>-4.8356557377049185</v>
      </c>
      <c r="H59" s="126">
        <f t="shared" si="19"/>
        <v>-6.6427906976744175</v>
      </c>
      <c r="I59" s="133" t="s">
        <v>128</v>
      </c>
      <c r="J59" s="133" t="s">
        <v>128</v>
      </c>
      <c r="K59" s="126">
        <f t="shared" si="22"/>
        <v>-6.0165306122448978</v>
      </c>
      <c r="L59" s="133" t="s">
        <v>128</v>
      </c>
      <c r="M59" s="126">
        <f t="shared" si="24"/>
        <v>-7.492492012779552</v>
      </c>
      <c r="X59" s="126">
        <f t="shared" si="25"/>
        <v>-5.9935707351576797</v>
      </c>
      <c r="Y59" s="11">
        <f t="shared" si="26"/>
        <v>5</v>
      </c>
      <c r="Z59" s="126">
        <f t="shared" si="27"/>
        <v>0.50180135346671539</v>
      </c>
      <c r="AA59" s="126">
        <f t="shared" si="28"/>
        <v>0.9835125801882153</v>
      </c>
    </row>
    <row r="60" spans="1:27" x14ac:dyDescent="0.25">
      <c r="B60" s="11">
        <v>-75</v>
      </c>
      <c r="C60" s="145" t="s">
        <v>128</v>
      </c>
      <c r="D60" s="133" t="s">
        <v>128</v>
      </c>
      <c r="E60" s="133" t="s">
        <v>128</v>
      </c>
      <c r="F60" s="126">
        <f t="shared" si="17"/>
        <v>-3.6261538461538461</v>
      </c>
      <c r="G60" s="126">
        <f t="shared" si="18"/>
        <v>-3.6517622950819675</v>
      </c>
      <c r="H60" s="126">
        <f t="shared" si="19"/>
        <v>-5.4358139534883723</v>
      </c>
      <c r="I60" s="133" t="s">
        <v>128</v>
      </c>
      <c r="J60" s="133" t="s">
        <v>128</v>
      </c>
      <c r="K60" s="126">
        <f t="shared" si="22"/>
        <v>-4.5967346938775506</v>
      </c>
      <c r="L60" s="133" t="s">
        <v>128</v>
      </c>
      <c r="M60" s="126">
        <f t="shared" si="24"/>
        <v>-7.1520766773162938</v>
      </c>
      <c r="X60" s="126">
        <f t="shared" si="25"/>
        <v>-4.8925082931836057</v>
      </c>
      <c r="Y60" s="11">
        <f t="shared" si="26"/>
        <v>5</v>
      </c>
      <c r="Z60" s="126">
        <f t="shared" si="27"/>
        <v>0.65694050577106844</v>
      </c>
      <c r="AA60" s="126">
        <f t="shared" si="28"/>
        <v>1.2875797312968214</v>
      </c>
    </row>
    <row r="61" spans="1:27" x14ac:dyDescent="0.25">
      <c r="B61" s="11">
        <v>-60</v>
      </c>
      <c r="C61" s="145" t="s">
        <v>128</v>
      </c>
      <c r="D61" s="133" t="s">
        <v>128</v>
      </c>
      <c r="E61" s="133" t="s">
        <v>128</v>
      </c>
      <c r="F61" s="126">
        <f t="shared" si="17"/>
        <v>-2.8973076923076921</v>
      </c>
      <c r="G61" s="126">
        <f t="shared" si="18"/>
        <v>-2.7541803278688528</v>
      </c>
      <c r="H61" s="126">
        <f t="shared" si="19"/>
        <v>-4.1839069767441854</v>
      </c>
      <c r="I61" s="133" t="s">
        <v>128</v>
      </c>
      <c r="J61" s="133" t="s">
        <v>128</v>
      </c>
      <c r="K61" s="126">
        <f t="shared" si="22"/>
        <v>-3.4783673469387755</v>
      </c>
      <c r="L61" s="133" t="s">
        <v>128</v>
      </c>
      <c r="M61" s="126">
        <f t="shared" si="24"/>
        <v>-4.4776357827476039</v>
      </c>
      <c r="X61" s="126">
        <f t="shared" si="25"/>
        <v>-3.5582796253214219</v>
      </c>
      <c r="Y61" s="11">
        <f t="shared" si="26"/>
        <v>5</v>
      </c>
      <c r="Z61" s="126">
        <f t="shared" si="27"/>
        <v>0.34106237520999205</v>
      </c>
      <c r="AA61" s="126">
        <f t="shared" si="28"/>
        <v>0.66846997189327084</v>
      </c>
    </row>
    <row r="62" spans="1:27" x14ac:dyDescent="0.25">
      <c r="B62" s="11">
        <v>-45</v>
      </c>
      <c r="C62" s="145" t="s">
        <v>128</v>
      </c>
      <c r="D62" s="133" t="s">
        <v>128</v>
      </c>
      <c r="E62" s="133" t="s">
        <v>128</v>
      </c>
      <c r="F62" s="126">
        <f t="shared" si="17"/>
        <v>-2.1805769230769232</v>
      </c>
      <c r="G62" s="126">
        <f t="shared" si="18"/>
        <v>-2.0386475409836069</v>
      </c>
      <c r="H62" s="126">
        <f t="shared" si="19"/>
        <v>-3.3458604651162793</v>
      </c>
      <c r="I62" s="133" t="s">
        <v>128</v>
      </c>
      <c r="J62" s="133" t="s">
        <v>128</v>
      </c>
      <c r="K62" s="126">
        <f t="shared" si="22"/>
        <v>-2.4875510204081634</v>
      </c>
      <c r="L62" s="133" t="s">
        <v>128</v>
      </c>
      <c r="M62" s="126">
        <f t="shared" si="24"/>
        <v>-3.3613418530351433</v>
      </c>
      <c r="X62" s="126">
        <f t="shared" si="25"/>
        <v>-2.6827955605240232</v>
      </c>
      <c r="Y62" s="11">
        <f t="shared" si="26"/>
        <v>5</v>
      </c>
      <c r="Z62" s="126">
        <f t="shared" si="27"/>
        <v>0.28331526609985547</v>
      </c>
      <c r="AA62" s="126">
        <f t="shared" si="28"/>
        <v>0.55528771782609831</v>
      </c>
    </row>
    <row r="63" spans="1:27" x14ac:dyDescent="0.25">
      <c r="B63" s="11">
        <v>-30</v>
      </c>
      <c r="C63" s="145" t="s">
        <v>128</v>
      </c>
      <c r="D63" s="133" t="s">
        <v>128</v>
      </c>
      <c r="E63" s="133" t="s">
        <v>128</v>
      </c>
      <c r="F63" s="126">
        <f t="shared" si="17"/>
        <v>-1.541826923076923</v>
      </c>
      <c r="G63" s="126">
        <f t="shared" si="18"/>
        <v>-1.3094672131147542</v>
      </c>
      <c r="H63" s="126">
        <f t="shared" si="19"/>
        <v>-2.0710232558139539</v>
      </c>
      <c r="I63" s="133" t="s">
        <v>128</v>
      </c>
      <c r="J63" s="133" t="s">
        <v>128</v>
      </c>
      <c r="K63" s="126">
        <f t="shared" si="22"/>
        <v>-1.5387755102040817</v>
      </c>
      <c r="L63" s="133" t="s">
        <v>128</v>
      </c>
      <c r="M63" s="126">
        <f t="shared" si="24"/>
        <v>-2.3429712460063898</v>
      </c>
      <c r="X63" s="126">
        <f t="shared" si="25"/>
        <v>-1.7608128296432206</v>
      </c>
      <c r="Y63" s="11">
        <f t="shared" si="26"/>
        <v>5</v>
      </c>
      <c r="Z63" s="126">
        <f t="shared" si="27"/>
        <v>0.19184723014749833</v>
      </c>
      <c r="AA63" s="126">
        <f t="shared" si="28"/>
        <v>0.37601366162286354</v>
      </c>
    </row>
    <row r="64" spans="1:27" x14ac:dyDescent="0.25">
      <c r="B64" s="11">
        <v>-15</v>
      </c>
      <c r="C64" s="145" t="s">
        <v>128</v>
      </c>
      <c r="D64" s="133" t="s">
        <v>128</v>
      </c>
      <c r="E64" s="133" t="s">
        <v>128</v>
      </c>
      <c r="F64" s="126">
        <f t="shared" si="17"/>
        <v>-0.87166346153846153</v>
      </c>
      <c r="G64" s="126">
        <f t="shared" si="18"/>
        <v>-0.79086065573770503</v>
      </c>
      <c r="H64" s="126">
        <f t="shared" si="19"/>
        <v>-1.203441860465116</v>
      </c>
      <c r="I64" s="133" t="s">
        <v>128</v>
      </c>
      <c r="J64" s="133" t="s">
        <v>128</v>
      </c>
      <c r="K64" s="126">
        <f t="shared" si="22"/>
        <v>-0.70044897959183683</v>
      </c>
      <c r="L64" s="133" t="s">
        <v>128</v>
      </c>
      <c r="M64" s="126">
        <f t="shared" si="24"/>
        <v>-1.2199999999999998</v>
      </c>
      <c r="X64" s="126">
        <f t="shared" si="25"/>
        <v>-0.95728299146662388</v>
      </c>
      <c r="Y64" s="11">
        <f t="shared" si="26"/>
        <v>5</v>
      </c>
      <c r="Z64" s="126">
        <f t="shared" si="27"/>
        <v>0.10737905353224834</v>
      </c>
      <c r="AA64" s="126">
        <f t="shared" si="28"/>
        <v>0.21045907761720517</v>
      </c>
    </row>
    <row r="65" spans="2:27" x14ac:dyDescent="0.25">
      <c r="B65" s="11">
        <v>0</v>
      </c>
      <c r="C65" s="145" t="s">
        <v>128</v>
      </c>
      <c r="D65" s="133" t="s">
        <v>128</v>
      </c>
      <c r="E65" s="133" t="s">
        <v>128</v>
      </c>
      <c r="F65" s="126">
        <f t="shared" si="17"/>
        <v>-9.8576923076923062E-2</v>
      </c>
      <c r="G65" s="126">
        <f t="shared" si="18"/>
        <v>-0.21646311475409838</v>
      </c>
      <c r="H65" s="126">
        <f t="shared" si="19"/>
        <v>-0.26135813953488374</v>
      </c>
      <c r="I65" s="133" t="s">
        <v>128</v>
      </c>
      <c r="J65" s="133" t="s">
        <v>128</v>
      </c>
      <c r="K65" s="126">
        <f t="shared" si="22"/>
        <v>0.14716734693877551</v>
      </c>
      <c r="L65" s="133" t="s">
        <v>128</v>
      </c>
      <c r="M65" s="126">
        <f t="shared" si="24"/>
        <v>-3.965974440894568E-2</v>
      </c>
      <c r="X65" s="126">
        <f t="shared" si="25"/>
        <v>-9.3778114967215068E-2</v>
      </c>
      <c r="Y65" s="11">
        <f t="shared" si="26"/>
        <v>5</v>
      </c>
      <c r="Z65" s="126">
        <f t="shared" si="27"/>
        <v>7.2159966744398896E-2</v>
      </c>
      <c r="AA65" s="126">
        <f t="shared" si="28"/>
        <v>0.14143093594462983</v>
      </c>
    </row>
    <row r="66" spans="2:27" x14ac:dyDescent="0.25">
      <c r="B66" s="11">
        <v>15</v>
      </c>
      <c r="C66" s="145" t="s">
        <v>128</v>
      </c>
      <c r="D66" s="133" t="s">
        <v>128</v>
      </c>
      <c r="E66" s="133" t="s">
        <v>128</v>
      </c>
      <c r="F66" s="126">
        <f t="shared" si="17"/>
        <v>0.38441346153846156</v>
      </c>
      <c r="G66" s="126">
        <f t="shared" si="18"/>
        <v>0.36491803278688528</v>
      </c>
      <c r="H66" s="126">
        <f t="shared" si="19"/>
        <v>0.82297674418604638</v>
      </c>
      <c r="I66" s="133" t="s">
        <v>128</v>
      </c>
      <c r="J66" s="133" t="s">
        <v>128</v>
      </c>
      <c r="K66" s="126">
        <f t="shared" si="22"/>
        <v>1.0853673469387755</v>
      </c>
      <c r="L66" s="133" t="s">
        <v>128</v>
      </c>
      <c r="M66" s="126">
        <f t="shared" si="24"/>
        <v>1.1467731629392972</v>
      </c>
      <c r="X66" s="126">
        <f t="shared" si="25"/>
        <v>0.76088974967789313</v>
      </c>
      <c r="Y66" s="11">
        <f t="shared" si="26"/>
        <v>5</v>
      </c>
      <c r="Z66" s="126">
        <f t="shared" si="27"/>
        <v>0.16681943992688311</v>
      </c>
      <c r="AA66" s="126">
        <f t="shared" si="28"/>
        <v>0.32696009417783395</v>
      </c>
    </row>
    <row r="67" spans="2:27" x14ac:dyDescent="0.25">
      <c r="B67" s="11">
        <v>30</v>
      </c>
      <c r="C67" s="145" t="s">
        <v>128</v>
      </c>
      <c r="D67" s="133" t="s">
        <v>128</v>
      </c>
      <c r="E67" s="133" t="s">
        <v>128</v>
      </c>
      <c r="F67" s="126">
        <f t="shared" si="17"/>
        <v>0.95197115384615361</v>
      </c>
      <c r="G67" s="126">
        <f t="shared" si="18"/>
        <v>1.0024180327868855</v>
      </c>
      <c r="H67" s="126">
        <f t="shared" si="19"/>
        <v>1.4427906976744187</v>
      </c>
      <c r="I67" s="133" t="s">
        <v>128</v>
      </c>
      <c r="J67" s="133" t="s">
        <v>128</v>
      </c>
      <c r="K67" s="126">
        <f t="shared" si="22"/>
        <v>2.1118367346938776</v>
      </c>
      <c r="L67" s="133" t="s">
        <v>128</v>
      </c>
      <c r="M67" s="126">
        <f t="shared" si="24"/>
        <v>2.3568690095846643</v>
      </c>
      <c r="X67" s="126">
        <f t="shared" si="25"/>
        <v>1.5731771257172</v>
      </c>
      <c r="Y67" s="11">
        <f t="shared" si="26"/>
        <v>5</v>
      </c>
      <c r="Z67" s="126">
        <f t="shared" si="27"/>
        <v>0.28574381580808406</v>
      </c>
      <c r="AA67" s="126">
        <f t="shared" si="28"/>
        <v>0.56004758778889163</v>
      </c>
    </row>
    <row r="68" spans="2:27" x14ac:dyDescent="0.25">
      <c r="B68" s="11">
        <v>45</v>
      </c>
      <c r="C68" s="145" t="s">
        <v>128</v>
      </c>
      <c r="D68" s="133" t="s">
        <v>128</v>
      </c>
      <c r="E68" s="133" t="s">
        <v>128</v>
      </c>
      <c r="F68" s="126">
        <f t="shared" si="17"/>
        <v>1.6419230769230766</v>
      </c>
      <c r="G68" s="126">
        <f t="shared" si="18"/>
        <v>1.7394672131147542</v>
      </c>
      <c r="H68" s="126">
        <f t="shared" si="19"/>
        <v>2.475488372093023</v>
      </c>
      <c r="I68" s="133" t="s">
        <v>128</v>
      </c>
      <c r="J68" s="133" t="s">
        <v>128</v>
      </c>
      <c r="K68" s="126">
        <f t="shared" si="22"/>
        <v>3.2967346938775508</v>
      </c>
      <c r="L68" s="133" t="s">
        <v>128</v>
      </c>
      <c r="M68" s="126">
        <f t="shared" si="24"/>
        <v>3.7803514376996801</v>
      </c>
      <c r="X68" s="126">
        <f t="shared" si="25"/>
        <v>2.5867929587416167</v>
      </c>
      <c r="Y68" s="11">
        <f t="shared" si="26"/>
        <v>5</v>
      </c>
      <c r="Z68" s="126">
        <f t="shared" si="27"/>
        <v>0.42141000425710284</v>
      </c>
      <c r="AA68" s="126">
        <f t="shared" si="28"/>
        <v>0.82594843106879223</v>
      </c>
    </row>
    <row r="69" spans="2:27" ht="15.75" thickBot="1" x14ac:dyDescent="0.3">
      <c r="B69" s="12">
        <v>60</v>
      </c>
      <c r="C69" s="146" t="s">
        <v>128</v>
      </c>
      <c r="D69" s="134" t="s">
        <v>128</v>
      </c>
      <c r="E69" s="134" t="s">
        <v>128</v>
      </c>
      <c r="F69" s="127">
        <f t="shared" si="17"/>
        <v>2.6505769230769229</v>
      </c>
      <c r="G69" s="127">
        <f t="shared" si="18"/>
        <v>2.6843032786885246</v>
      </c>
      <c r="H69" s="127">
        <f t="shared" si="19"/>
        <v>3.7666511627906982</v>
      </c>
      <c r="I69" s="134" t="s">
        <v>128</v>
      </c>
      <c r="J69" s="134" t="s">
        <v>128</v>
      </c>
      <c r="K69" s="127">
        <f t="shared" si="22"/>
        <v>4.9163265306122454</v>
      </c>
      <c r="L69" s="134" t="s">
        <v>128</v>
      </c>
      <c r="M69" s="127">
        <f t="shared" si="24"/>
        <v>5.4012779552715653</v>
      </c>
      <c r="X69" s="127">
        <f t="shared" si="25"/>
        <v>3.8838271700879914</v>
      </c>
      <c r="Y69" s="12">
        <f t="shared" si="26"/>
        <v>5</v>
      </c>
      <c r="Z69" s="127">
        <f t="shared" si="27"/>
        <v>0.56312546423573973</v>
      </c>
      <c r="AA69" s="127">
        <f t="shared" si="28"/>
        <v>1.103705628679448</v>
      </c>
    </row>
    <row r="70" spans="2:27" ht="15.75" thickBot="1" x14ac:dyDescent="0.3">
      <c r="B70" s="27" t="s">
        <v>127</v>
      </c>
      <c r="C70" s="78" t="s">
        <v>125</v>
      </c>
      <c r="D70" s="28" t="s">
        <v>125</v>
      </c>
      <c r="E70" s="28" t="s">
        <v>125</v>
      </c>
      <c r="F70" s="28" t="s">
        <v>125</v>
      </c>
      <c r="G70" s="28" t="s">
        <v>125</v>
      </c>
      <c r="H70" s="28" t="s">
        <v>125</v>
      </c>
      <c r="I70" s="28" t="s">
        <v>125</v>
      </c>
      <c r="J70" s="28" t="s">
        <v>125</v>
      </c>
      <c r="K70" s="28" t="s">
        <v>125</v>
      </c>
      <c r="L70" s="28" t="s">
        <v>125</v>
      </c>
      <c r="M70" s="29" t="s">
        <v>125</v>
      </c>
      <c r="X70" s="22" t="s">
        <v>125</v>
      </c>
      <c r="Z70" s="22" t="s">
        <v>125</v>
      </c>
      <c r="AA70" s="35" t="s">
        <v>125</v>
      </c>
    </row>
    <row r="71" spans="2:27" x14ac:dyDescent="0.25">
      <c r="C71" s="6"/>
      <c r="D71" s="4"/>
      <c r="E71" s="4"/>
      <c r="F71" s="4"/>
      <c r="G71" s="4"/>
      <c r="H71" s="4"/>
      <c r="I71" s="4"/>
      <c r="J71" s="4"/>
      <c r="K71" s="4"/>
      <c r="L71" s="4"/>
      <c r="M71" s="4"/>
    </row>
  </sheetData>
  <phoneticPr fontId="1" type="noConversion"/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71"/>
  <sheetViews>
    <sheetView topLeftCell="L28" workbookViewId="0">
      <selection activeCell="S70" sqref="S70:V70"/>
    </sheetView>
  </sheetViews>
  <sheetFormatPr baseColWidth="10" defaultColWidth="11.42578125" defaultRowHeight="15" x14ac:dyDescent="0.25"/>
  <cols>
    <col min="1" max="1" width="12.28515625" style="2" customWidth="1"/>
    <col min="2" max="4" width="11.42578125" style="2"/>
    <col min="5" max="5" width="11.5703125" style="1" customWidth="1"/>
    <col min="6" max="6" width="11.5703125" style="2" customWidth="1"/>
    <col min="7" max="7" width="11.28515625" style="2" customWidth="1"/>
    <col min="8" max="8" width="11.140625" style="2" customWidth="1"/>
    <col min="9" max="9" width="10" style="2" bestFit="1" customWidth="1"/>
    <col min="10" max="10" width="13.42578125" style="2" customWidth="1"/>
    <col min="11" max="11" width="12.42578125" style="2" customWidth="1"/>
    <col min="12" max="12" width="14" style="2" customWidth="1"/>
    <col min="13" max="15" width="14.7109375" style="2" customWidth="1"/>
    <col min="16" max="17" width="3.85546875" style="2" customWidth="1"/>
    <col min="18" max="18" width="18.85546875" style="2" customWidth="1"/>
    <col min="19" max="19" width="11.42578125" style="2"/>
    <col min="20" max="20" width="4.85546875" style="2" customWidth="1"/>
    <col min="21" max="21" width="11.42578125" style="2"/>
    <col min="22" max="22" width="12" style="2" bestFit="1" customWidth="1"/>
    <col min="23" max="16384" width="11.42578125" style="2"/>
  </cols>
  <sheetData>
    <row r="1" spans="1:28" ht="15.75" thickBot="1" x14ac:dyDescent="0.3">
      <c r="A1" s="23" t="s">
        <v>0</v>
      </c>
      <c r="C1" s="19" t="s">
        <v>97</v>
      </c>
      <c r="D1" s="19" t="s">
        <v>98</v>
      </c>
      <c r="E1" s="19" t="s">
        <v>99</v>
      </c>
      <c r="F1" s="19" t="s">
        <v>100</v>
      </c>
      <c r="G1" s="19" t="s">
        <v>104</v>
      </c>
      <c r="H1" s="19" t="s">
        <v>105</v>
      </c>
      <c r="I1" s="19" t="s">
        <v>109</v>
      </c>
      <c r="J1" s="19" t="s">
        <v>110</v>
      </c>
      <c r="K1" s="19" t="s">
        <v>111</v>
      </c>
      <c r="L1" s="19" t="s">
        <v>112</v>
      </c>
    </row>
    <row r="2" spans="1:28" ht="18.75" thickBot="1" x14ac:dyDescent="0.4">
      <c r="B2" s="18" t="s">
        <v>123</v>
      </c>
      <c r="C2" s="19">
        <v>25.9</v>
      </c>
      <c r="D2" s="19">
        <v>45</v>
      </c>
      <c r="E2" s="48">
        <v>33.1</v>
      </c>
      <c r="F2" s="19">
        <v>42.44</v>
      </c>
      <c r="G2" s="19">
        <v>49.5</v>
      </c>
      <c r="H2" s="19">
        <v>58</v>
      </c>
      <c r="I2" s="19">
        <v>48.8</v>
      </c>
      <c r="J2" s="19">
        <v>19</v>
      </c>
      <c r="K2" s="19">
        <v>35.200000000000003</v>
      </c>
      <c r="L2" s="19">
        <v>41.6</v>
      </c>
      <c r="S2" s="23"/>
      <c r="T2" s="43" t="s">
        <v>1</v>
      </c>
      <c r="U2" s="43" t="s">
        <v>2</v>
      </c>
      <c r="V2" s="44" t="s">
        <v>3</v>
      </c>
    </row>
    <row r="3" spans="1:28" ht="15.75" thickBot="1" x14ac:dyDescent="0.3">
      <c r="A3" s="18" t="s">
        <v>14</v>
      </c>
      <c r="B3" s="10">
        <v>-150</v>
      </c>
      <c r="C3" s="16">
        <v>-5.6100000000000003E-10</v>
      </c>
      <c r="D3" s="16">
        <v>-6.2500000000000001E-10</v>
      </c>
      <c r="E3" s="45">
        <v>-7.3400000000000005E-10</v>
      </c>
      <c r="F3" s="10">
        <v>-7.3900000000000003E-10</v>
      </c>
      <c r="G3" s="10">
        <v>-8.0999999999999999E-10</v>
      </c>
      <c r="H3" s="10">
        <v>-9.7999999999999992E-10</v>
      </c>
      <c r="I3" s="10">
        <v>-6.9999999999999996E-10</v>
      </c>
      <c r="J3" s="10">
        <v>-5.1999999999999996E-10</v>
      </c>
      <c r="K3" s="16">
        <v>-3.6E-10</v>
      </c>
      <c r="L3" s="16">
        <v>-9.5999999999999999E-10</v>
      </c>
      <c r="M3" s="4"/>
      <c r="N3" s="4"/>
      <c r="O3" s="4"/>
      <c r="S3" s="16">
        <f t="shared" ref="S3:S17" si="0">AVERAGE(C3:Q3)</f>
        <v>-6.9889999999999993E-10</v>
      </c>
      <c r="T3" s="10">
        <f t="shared" ref="T3:T17" si="1">COUNT(C3:Q3)</f>
        <v>10</v>
      </c>
      <c r="U3" s="16">
        <f t="shared" ref="U3:U17" si="2">(STDEV(C3:Q3))/SQRT(T3)</f>
        <v>6.0892519153742421E-11</v>
      </c>
      <c r="V3" s="10">
        <f t="shared" ref="V3:V17" si="3">CONFIDENCE(0.05,(STDEV(C3:Q3)),T3)</f>
        <v>1.1934714446925053E-10</v>
      </c>
      <c r="Y3" s="5"/>
    </row>
    <row r="4" spans="1:28" x14ac:dyDescent="0.25">
      <c r="B4" s="11">
        <f t="shared" ref="B4:B17" si="4">B3+15</f>
        <v>-135</v>
      </c>
      <c r="C4" s="17">
        <v>-4.5499999999999998E-10</v>
      </c>
      <c r="D4" s="17">
        <v>-5.2299999999999995E-10</v>
      </c>
      <c r="E4" s="46">
        <v>-5.7299999999999999E-10</v>
      </c>
      <c r="F4" s="11">
        <v>-5.7299999999999999E-10</v>
      </c>
      <c r="G4" s="11">
        <v>-6.0999999999999996E-10</v>
      </c>
      <c r="H4" s="11">
        <v>-7.5E-10</v>
      </c>
      <c r="I4" s="11">
        <v>-5.1999999999999996E-10</v>
      </c>
      <c r="J4" s="11">
        <v>-3.7999999999999998E-10</v>
      </c>
      <c r="K4" s="17">
        <v>-2.7E-10</v>
      </c>
      <c r="L4" s="17">
        <v>-7.7000000000000003E-10</v>
      </c>
      <c r="M4" s="4"/>
      <c r="N4" s="4"/>
      <c r="O4" s="4"/>
      <c r="S4" s="17">
        <f t="shared" si="0"/>
        <v>-5.4239999999999991E-10</v>
      </c>
      <c r="T4" s="11">
        <f t="shared" si="1"/>
        <v>10</v>
      </c>
      <c r="U4" s="17">
        <f t="shared" si="2"/>
        <v>4.8354524090306171E-11</v>
      </c>
      <c r="V4" s="11">
        <f t="shared" si="3"/>
        <v>9.4773125706574487E-11</v>
      </c>
      <c r="Z4" s="4"/>
    </row>
    <row r="5" spans="1:28" ht="15.75" thickBot="1" x14ac:dyDescent="0.3">
      <c r="B5" s="11">
        <f t="shared" si="4"/>
        <v>-120</v>
      </c>
      <c r="C5" s="17">
        <v>-3.75E-10</v>
      </c>
      <c r="D5" s="17">
        <v>-4.2499999999999998E-10</v>
      </c>
      <c r="E5" s="46">
        <v>-4.33E-10</v>
      </c>
      <c r="F5" s="11">
        <v>-4.4500000000000001E-10</v>
      </c>
      <c r="G5" s="11">
        <v>-4.6000000000000001E-10</v>
      </c>
      <c r="H5" s="11">
        <v>-5.6000000000000003E-10</v>
      </c>
      <c r="I5" s="11">
        <v>-3.7999999999999998E-10</v>
      </c>
      <c r="J5" s="11">
        <v>-2.8000000000000002E-10</v>
      </c>
      <c r="K5" s="17">
        <v>-2.0000000000000001E-10</v>
      </c>
      <c r="L5" s="17">
        <v>-6E-10</v>
      </c>
      <c r="M5" s="4"/>
      <c r="N5" s="4"/>
      <c r="O5" s="4"/>
      <c r="S5" s="17">
        <f t="shared" si="0"/>
        <v>-4.158E-10</v>
      </c>
      <c r="T5" s="11">
        <f t="shared" si="1"/>
        <v>10</v>
      </c>
      <c r="U5" s="17">
        <f t="shared" si="2"/>
        <v>3.7396910151627352E-11</v>
      </c>
      <c r="V5" s="11">
        <f t="shared" si="3"/>
        <v>7.3296597030269926E-11</v>
      </c>
      <c r="Y5" s="4"/>
      <c r="Z5" s="4"/>
      <c r="AA5" s="4"/>
      <c r="AB5" s="4"/>
    </row>
    <row r="6" spans="1:28" x14ac:dyDescent="0.25">
      <c r="B6" s="11">
        <f t="shared" si="4"/>
        <v>-105</v>
      </c>
      <c r="C6" s="17">
        <v>-3.0199999999999999E-10</v>
      </c>
      <c r="D6" s="17">
        <v>-3.4699999999999999E-10</v>
      </c>
      <c r="E6" s="46">
        <v>-3.2700000000000001E-10</v>
      </c>
      <c r="F6" s="11">
        <v>-3.44E-10</v>
      </c>
      <c r="G6" s="11">
        <v>-3.3E-10</v>
      </c>
      <c r="H6" s="11">
        <v>-4.2E-10</v>
      </c>
      <c r="I6" s="11">
        <v>-2.8000000000000002E-10</v>
      </c>
      <c r="J6" s="11">
        <v>-2.1E-10</v>
      </c>
      <c r="K6" s="17">
        <v>-1.5E-10</v>
      </c>
      <c r="L6" s="17">
        <v>-4.7000000000000003E-10</v>
      </c>
      <c r="M6" s="67" t="s">
        <v>140</v>
      </c>
      <c r="N6" s="53"/>
      <c r="O6" s="53"/>
      <c r="P6" s="54"/>
      <c r="Q6" s="54"/>
      <c r="R6" s="54"/>
      <c r="S6" s="17">
        <f t="shared" si="0"/>
        <v>-3.1799999999999994E-10</v>
      </c>
      <c r="T6" s="11">
        <f t="shared" si="1"/>
        <v>10</v>
      </c>
      <c r="U6" s="17">
        <f t="shared" si="2"/>
        <v>2.9219095734734085E-11</v>
      </c>
      <c r="V6" s="11">
        <f t="shared" si="3"/>
        <v>5.7268375300906702E-11</v>
      </c>
      <c r="Y6" s="4"/>
      <c r="Z6" s="4"/>
      <c r="AA6" s="4"/>
      <c r="AB6" s="4"/>
    </row>
    <row r="7" spans="1:28" ht="15.75" thickBot="1" x14ac:dyDescent="0.3">
      <c r="B7" s="11">
        <f t="shared" si="4"/>
        <v>-90</v>
      </c>
      <c r="C7" s="17">
        <v>-2.4E-10</v>
      </c>
      <c r="D7" s="17">
        <v>-2.8100000000000001E-10</v>
      </c>
      <c r="E7" s="46">
        <v>-2.4800000000000002E-10</v>
      </c>
      <c r="F7" s="11">
        <v>-2.5899999999999998E-10</v>
      </c>
      <c r="G7" s="11">
        <v>-2.4E-10</v>
      </c>
      <c r="H7" s="11">
        <v>-3.1000000000000002E-10</v>
      </c>
      <c r="I7" s="11">
        <v>-2.1E-10</v>
      </c>
      <c r="J7" s="11">
        <v>-1.5E-10</v>
      </c>
      <c r="K7" s="17">
        <v>-1.0999999999999999E-10</v>
      </c>
      <c r="L7" s="17">
        <v>-3.6E-10</v>
      </c>
      <c r="M7" s="68" t="s">
        <v>151</v>
      </c>
      <c r="N7" s="34"/>
      <c r="O7" s="34"/>
      <c r="P7" s="57"/>
      <c r="Q7" s="57"/>
      <c r="R7" s="57"/>
      <c r="S7" s="17">
        <f t="shared" si="0"/>
        <v>-2.4079999999999999E-10</v>
      </c>
      <c r="T7" s="11">
        <f t="shared" si="1"/>
        <v>10</v>
      </c>
      <c r="U7" s="17">
        <f t="shared" si="2"/>
        <v>2.2924901550739778E-11</v>
      </c>
      <c r="V7" s="11">
        <f t="shared" si="3"/>
        <v>4.493198138857639E-11</v>
      </c>
      <c r="Y7" s="4"/>
      <c r="Z7" s="4"/>
      <c r="AA7" s="4"/>
      <c r="AB7" s="4"/>
    </row>
    <row r="8" spans="1:28" x14ac:dyDescent="0.25">
      <c r="B8" s="11">
        <f t="shared" si="4"/>
        <v>-75</v>
      </c>
      <c r="C8" s="17">
        <v>-1.9900000000000001E-10</v>
      </c>
      <c r="D8" s="17">
        <v>-2.1899999999999999E-10</v>
      </c>
      <c r="E8" s="46">
        <v>-1.87E-10</v>
      </c>
      <c r="F8" s="11">
        <v>-1.9200000000000001E-10</v>
      </c>
      <c r="G8" s="11">
        <v>-1.8E-10</v>
      </c>
      <c r="H8" s="11">
        <v>-2.3000000000000001E-10</v>
      </c>
      <c r="I8" s="11">
        <v>-1.5E-10</v>
      </c>
      <c r="J8" s="11">
        <v>-1.0999999999999999E-10</v>
      </c>
      <c r="K8" s="17">
        <v>-8.2000000000000001E-11</v>
      </c>
      <c r="L8" s="17">
        <v>-2.8000000000000002E-10</v>
      </c>
      <c r="M8"/>
      <c r="N8" s="4"/>
      <c r="O8" s="4"/>
      <c r="S8" s="17">
        <f t="shared" si="0"/>
        <v>-1.8290000000000001E-10</v>
      </c>
      <c r="T8" s="11">
        <f t="shared" si="1"/>
        <v>10</v>
      </c>
      <c r="U8" s="17">
        <f t="shared" si="2"/>
        <v>1.8225409612833275E-11</v>
      </c>
      <c r="V8" s="11">
        <f t="shared" si="3"/>
        <v>3.5721146444643303E-11</v>
      </c>
      <c r="Y8" s="4"/>
      <c r="Z8" s="4"/>
      <c r="AA8" s="4"/>
      <c r="AB8" s="4"/>
    </row>
    <row r="9" spans="1:28" x14ac:dyDescent="0.25">
      <c r="B9" s="11">
        <f t="shared" si="4"/>
        <v>-60</v>
      </c>
      <c r="C9" s="17">
        <v>-1.5199999999999999E-10</v>
      </c>
      <c r="D9" s="17">
        <v>-1.65E-10</v>
      </c>
      <c r="E9" s="46">
        <v>-1.35E-10</v>
      </c>
      <c r="F9" s="11">
        <v>-1.3699999999999999E-10</v>
      </c>
      <c r="G9" s="11">
        <v>-1.2E-10</v>
      </c>
      <c r="H9" s="11">
        <v>-1.5999999999999999E-10</v>
      </c>
      <c r="I9" s="11">
        <v>-1.0999999999999999E-10</v>
      </c>
      <c r="J9" s="11">
        <v>-7.5999999999999996E-11</v>
      </c>
      <c r="K9" s="17">
        <v>-5.8E-11</v>
      </c>
      <c r="L9" s="17">
        <v>-2.1E-10</v>
      </c>
      <c r="M9"/>
      <c r="N9" s="4"/>
      <c r="O9" s="4"/>
      <c r="S9" s="17">
        <f t="shared" si="0"/>
        <v>-1.3229999999999997E-10</v>
      </c>
      <c r="T9" s="11">
        <f t="shared" si="1"/>
        <v>10</v>
      </c>
      <c r="U9" s="17">
        <f t="shared" si="2"/>
        <v>1.3996070877214074E-11</v>
      </c>
      <c r="V9" s="11">
        <f t="shared" si="3"/>
        <v>2.74317948444095E-11</v>
      </c>
      <c r="Y9" s="4"/>
      <c r="Z9" s="4"/>
      <c r="AA9" s="4"/>
      <c r="AB9" s="4"/>
    </row>
    <row r="10" spans="1:28" ht="15.75" thickBot="1" x14ac:dyDescent="0.3">
      <c r="B10" s="11">
        <f t="shared" si="4"/>
        <v>-45</v>
      </c>
      <c r="C10" s="17">
        <v>-1.11E-10</v>
      </c>
      <c r="D10" s="17">
        <v>-1.19E-10</v>
      </c>
      <c r="E10" s="46">
        <v>-9.4499999999999997E-11</v>
      </c>
      <c r="F10" s="11">
        <v>-9.7399999999999995E-11</v>
      </c>
      <c r="G10" s="11">
        <v>-8.2999999999999998E-11</v>
      </c>
      <c r="H10" s="11">
        <v>-1.0999999999999999E-10</v>
      </c>
      <c r="I10" s="11">
        <v>-7.3000000000000006E-11</v>
      </c>
      <c r="J10" s="11">
        <v>-5.2999999999999998E-11</v>
      </c>
      <c r="K10" s="17">
        <v>-3.9000000000000001E-11</v>
      </c>
      <c r="L10" s="17">
        <v>-1.5999999999999999E-10</v>
      </c>
      <c r="M10"/>
      <c r="N10" s="4"/>
      <c r="O10" s="4"/>
      <c r="S10" s="17">
        <f t="shared" si="0"/>
        <v>-9.3990000000000003E-11</v>
      </c>
      <c r="T10" s="11">
        <f t="shared" si="1"/>
        <v>10</v>
      </c>
      <c r="U10" s="17">
        <f t="shared" si="2"/>
        <v>1.0957396791411928E-11</v>
      </c>
      <c r="V10" s="11">
        <f t="shared" si="3"/>
        <v>2.147610307548212E-11</v>
      </c>
      <c r="Y10" s="4"/>
      <c r="Z10" s="4"/>
      <c r="AA10" s="4"/>
      <c r="AB10" s="4"/>
    </row>
    <row r="11" spans="1:28" ht="15.75" customHeight="1" thickBot="1" x14ac:dyDescent="0.35">
      <c r="B11" s="11">
        <f t="shared" si="4"/>
        <v>-30</v>
      </c>
      <c r="C11" s="17">
        <v>-7.3000000000000006E-11</v>
      </c>
      <c r="D11" s="17">
        <v>-7.9799999999999998E-11</v>
      </c>
      <c r="E11" s="46">
        <v>-5.9099999999999995E-11</v>
      </c>
      <c r="F11" s="11">
        <v>-6.0600000000000003E-11</v>
      </c>
      <c r="G11" s="11">
        <v>-5.0999999999999998E-11</v>
      </c>
      <c r="H11" s="11">
        <v>-6.8999999999999994E-11</v>
      </c>
      <c r="I11" s="11">
        <v>-4.6000000000000003E-11</v>
      </c>
      <c r="J11" s="11">
        <v>-3.1000000000000003E-11</v>
      </c>
      <c r="K11" s="17">
        <v>-2.5000000000000001E-11</v>
      </c>
      <c r="L11" s="17">
        <v>-1.0999999999999999E-10</v>
      </c>
      <c r="M11"/>
      <c r="N11" s="39" t="s">
        <v>150</v>
      </c>
      <c r="O11" s="40"/>
      <c r="P11" s="41"/>
      <c r="Q11" s="20"/>
      <c r="R11" s="20"/>
      <c r="S11" s="17">
        <f t="shared" si="0"/>
        <v>-6.0450000000000008E-11</v>
      </c>
      <c r="T11" s="11">
        <f t="shared" si="1"/>
        <v>10</v>
      </c>
      <c r="U11" s="17">
        <f t="shared" si="2"/>
        <v>7.8061122774969665E-12</v>
      </c>
      <c r="V11" s="11">
        <f t="shared" si="3"/>
        <v>1.5299698923169987E-11</v>
      </c>
      <c r="Y11" s="4"/>
      <c r="Z11" s="4"/>
      <c r="AA11" s="4"/>
      <c r="AB11" s="4"/>
    </row>
    <row r="12" spans="1:28" x14ac:dyDescent="0.25">
      <c r="B12" s="11">
        <f t="shared" si="4"/>
        <v>-15</v>
      </c>
      <c r="C12" s="17">
        <v>-3.5699999999999997E-11</v>
      </c>
      <c r="D12" s="17">
        <v>-3.9899999999999999E-11</v>
      </c>
      <c r="E12" s="46">
        <v>-2.8499999999999999E-11</v>
      </c>
      <c r="F12" s="11">
        <v>-3.0700000000000001E-11</v>
      </c>
      <c r="G12" s="11">
        <v>-2.3000000000000001E-11</v>
      </c>
      <c r="H12" s="11">
        <v>-3.1999999999999999E-11</v>
      </c>
      <c r="I12" s="11">
        <v>-2.2000000000000002E-11</v>
      </c>
      <c r="J12" s="11">
        <v>-1.5E-11</v>
      </c>
      <c r="K12" s="17">
        <v>-1.2000000000000001E-11</v>
      </c>
      <c r="L12" s="17">
        <v>-6.6000000000000005E-11</v>
      </c>
      <c r="M12" s="4"/>
      <c r="N12" s="4"/>
      <c r="O12" s="4"/>
      <c r="S12" s="17">
        <f t="shared" si="0"/>
        <v>-3.0480000000000001E-11</v>
      </c>
      <c r="T12" s="11">
        <f t="shared" si="1"/>
        <v>10</v>
      </c>
      <c r="U12" s="17">
        <f t="shared" si="2"/>
        <v>4.8223276998192937E-12</v>
      </c>
      <c r="V12" s="11">
        <f t="shared" si="3"/>
        <v>9.4515886132956938E-12</v>
      </c>
      <c r="Y12" s="4"/>
      <c r="Z12" s="4"/>
      <c r="AA12" s="4"/>
      <c r="AB12" s="4"/>
    </row>
    <row r="13" spans="1:28" x14ac:dyDescent="0.25">
      <c r="B13" s="11">
        <f t="shared" si="4"/>
        <v>0</v>
      </c>
      <c r="C13" s="17">
        <v>-1.28E-12</v>
      </c>
      <c r="D13" s="17">
        <v>-2.6800000000000002E-13</v>
      </c>
      <c r="E13" s="46">
        <v>-4.4900000000000001E-13</v>
      </c>
      <c r="F13" s="11">
        <v>-4.1000000000000002E-13</v>
      </c>
      <c r="G13" s="11">
        <v>-6.3E-21</v>
      </c>
      <c r="H13" s="11">
        <v>1.4000000000000001E-12</v>
      </c>
      <c r="I13" s="11">
        <v>-3.5000000000000002E-13</v>
      </c>
      <c r="J13" s="11">
        <v>-2.8999999999999998E-13</v>
      </c>
      <c r="K13" s="17">
        <v>-9.9999999999999998E-13</v>
      </c>
      <c r="L13" s="17">
        <v>-2.9E-11</v>
      </c>
      <c r="M13" s="4"/>
      <c r="N13" s="4"/>
      <c r="O13" s="4"/>
      <c r="S13" s="17">
        <f t="shared" si="0"/>
        <v>-3.1647000006299999E-12</v>
      </c>
      <c r="T13" s="11">
        <f t="shared" si="1"/>
        <v>10</v>
      </c>
      <c r="U13" s="17">
        <f t="shared" si="2"/>
        <v>2.8792230125892661E-12</v>
      </c>
      <c r="V13" s="11">
        <f t="shared" si="3"/>
        <v>5.6431734081338746E-12</v>
      </c>
      <c r="Y13" s="4"/>
      <c r="Z13" s="4"/>
      <c r="AA13" s="4"/>
      <c r="AB13" s="4"/>
    </row>
    <row r="14" spans="1:28" x14ac:dyDescent="0.25">
      <c r="B14" s="11">
        <f t="shared" si="4"/>
        <v>15</v>
      </c>
      <c r="C14" s="17">
        <v>3.6799999999999998E-11</v>
      </c>
      <c r="D14" s="17">
        <v>4.22E-11</v>
      </c>
      <c r="E14" s="46">
        <v>3.0200000000000003E-11</v>
      </c>
      <c r="F14" s="11">
        <v>3.0499999999999998E-11</v>
      </c>
      <c r="G14" s="11">
        <v>2.4000000000000001E-11</v>
      </c>
      <c r="H14" s="11">
        <v>3.7000000000000001E-11</v>
      </c>
      <c r="I14" s="11">
        <v>2.0999999999999999E-11</v>
      </c>
      <c r="J14" s="11">
        <v>1.4E-11</v>
      </c>
      <c r="K14" s="17">
        <v>1.3E-11</v>
      </c>
      <c r="L14" s="17">
        <v>9.9999999999999994E-12</v>
      </c>
      <c r="M14" s="4"/>
      <c r="N14" s="4"/>
      <c r="O14" s="4"/>
      <c r="S14" s="17">
        <f t="shared" si="0"/>
        <v>2.587E-11</v>
      </c>
      <c r="T14" s="11">
        <f t="shared" si="1"/>
        <v>10</v>
      </c>
      <c r="U14" s="17">
        <f t="shared" si="2"/>
        <v>3.5524654975257832E-12</v>
      </c>
      <c r="V14" s="11">
        <f t="shared" si="3"/>
        <v>6.9627044314716979E-12</v>
      </c>
      <c r="Y14" s="4"/>
      <c r="Z14" s="4"/>
      <c r="AA14" s="4"/>
      <c r="AB14" s="4"/>
    </row>
    <row r="15" spans="1:28" x14ac:dyDescent="0.25">
      <c r="B15" s="11">
        <f t="shared" si="4"/>
        <v>30</v>
      </c>
      <c r="C15" s="17">
        <v>7.2499999999999995E-11</v>
      </c>
      <c r="D15" s="17">
        <v>8.5500000000000002E-11</v>
      </c>
      <c r="E15" s="46">
        <v>6.2800000000000005E-11</v>
      </c>
      <c r="F15" s="11">
        <v>6.6500000000000003E-11</v>
      </c>
      <c r="G15" s="11">
        <v>4.8999999999999999E-11</v>
      </c>
      <c r="H15" s="11">
        <v>7.1999999999999997E-11</v>
      </c>
      <c r="I15" s="11">
        <v>4.4000000000000003E-11</v>
      </c>
      <c r="J15" s="11">
        <v>3.1999999999999999E-11</v>
      </c>
      <c r="K15" s="17">
        <v>2.4000000000000001E-11</v>
      </c>
      <c r="L15" s="17">
        <v>4.6999999999999999E-11</v>
      </c>
      <c r="M15" s="4"/>
      <c r="N15" s="4"/>
      <c r="O15" s="4"/>
      <c r="S15" s="17">
        <f t="shared" si="0"/>
        <v>5.5530000000000014E-11</v>
      </c>
      <c r="T15" s="11">
        <f t="shared" si="1"/>
        <v>10</v>
      </c>
      <c r="U15" s="17">
        <f t="shared" si="2"/>
        <v>6.1705222181306866E-12</v>
      </c>
      <c r="V15" s="11">
        <f t="shared" si="3"/>
        <v>1.209400131334035E-11</v>
      </c>
      <c r="Y15" s="4"/>
      <c r="Z15" s="4"/>
      <c r="AA15" s="4"/>
      <c r="AB15" s="4"/>
    </row>
    <row r="16" spans="1:28" x14ac:dyDescent="0.25">
      <c r="B16" s="11">
        <f t="shared" si="4"/>
        <v>45</v>
      </c>
      <c r="C16" s="17">
        <v>1.13E-10</v>
      </c>
      <c r="D16" s="17">
        <v>1.34E-10</v>
      </c>
      <c r="E16" s="46">
        <v>9.9200000000000004E-11</v>
      </c>
      <c r="F16" s="11">
        <v>1.01E-10</v>
      </c>
      <c r="G16" s="11">
        <v>7.4000000000000003E-11</v>
      </c>
      <c r="H16" s="11">
        <v>1.0999999999999999E-10</v>
      </c>
      <c r="I16" s="11">
        <v>7.0000000000000004E-11</v>
      </c>
      <c r="J16" s="11">
        <v>5.4000000000000001E-11</v>
      </c>
      <c r="K16" s="17">
        <v>3.9000000000000001E-11</v>
      </c>
      <c r="L16" s="17">
        <v>8.9999999999999999E-11</v>
      </c>
      <c r="M16" s="4"/>
      <c r="N16" s="4"/>
      <c r="O16" s="4"/>
      <c r="S16" s="17">
        <f t="shared" si="0"/>
        <v>8.8420000000000003E-11</v>
      </c>
      <c r="T16" s="11">
        <f t="shared" si="1"/>
        <v>10</v>
      </c>
      <c r="U16" s="17">
        <f t="shared" si="2"/>
        <v>9.1885653577331274E-12</v>
      </c>
      <c r="V16" s="11">
        <f t="shared" si="3"/>
        <v>1.8009257170749322E-11</v>
      </c>
      <c r="Y16" s="4"/>
      <c r="Z16" s="4"/>
      <c r="AA16" s="4"/>
      <c r="AB16" s="4"/>
    </row>
    <row r="17" spans="1:28" ht="15.75" thickBot="1" x14ac:dyDescent="0.3">
      <c r="B17" s="12">
        <f t="shared" si="4"/>
        <v>60</v>
      </c>
      <c r="C17" s="22">
        <v>1.5500000000000001E-10</v>
      </c>
      <c r="D17" s="22">
        <v>1.8199999999999999E-10</v>
      </c>
      <c r="E17" s="47">
        <v>1.3900000000000001E-10</v>
      </c>
      <c r="F17" s="12">
        <v>1.4499999999999999E-10</v>
      </c>
      <c r="G17" s="12">
        <v>1.0999999999999999E-10</v>
      </c>
      <c r="H17" s="12">
        <v>1.5999999999999999E-10</v>
      </c>
      <c r="I17" s="12">
        <v>1E-10</v>
      </c>
      <c r="J17" s="12">
        <v>6.7000000000000001E-11</v>
      </c>
      <c r="K17" s="22">
        <v>5.6E-11</v>
      </c>
      <c r="L17" s="22">
        <v>1.4000000000000001E-10</v>
      </c>
      <c r="M17" s="4"/>
      <c r="N17" s="4"/>
      <c r="O17" s="4"/>
      <c r="S17" s="22">
        <f t="shared" si="0"/>
        <v>1.254E-10</v>
      </c>
      <c r="T17" s="12">
        <f t="shared" si="1"/>
        <v>10</v>
      </c>
      <c r="U17" s="22">
        <f t="shared" si="2"/>
        <v>1.2982210049825018E-11</v>
      </c>
      <c r="V17" s="12">
        <f t="shared" si="3"/>
        <v>2.544466413739097E-11</v>
      </c>
      <c r="Y17" s="4"/>
      <c r="Z17" s="4"/>
      <c r="AA17" s="4"/>
      <c r="AB17" s="4"/>
    </row>
    <row r="18" spans="1:28" ht="18.75" thickBot="1" x14ac:dyDescent="0.4">
      <c r="B18" s="18" t="s">
        <v>124</v>
      </c>
      <c r="C18" s="18" t="s">
        <v>132</v>
      </c>
      <c r="D18" s="20" t="s">
        <v>132</v>
      </c>
      <c r="E18" s="20" t="s">
        <v>132</v>
      </c>
      <c r="F18" s="20" t="s">
        <v>132</v>
      </c>
      <c r="G18" s="20" t="s">
        <v>132</v>
      </c>
      <c r="H18" s="20" t="s">
        <v>132</v>
      </c>
      <c r="I18" s="20" t="s">
        <v>132</v>
      </c>
      <c r="J18" s="20" t="s">
        <v>132</v>
      </c>
      <c r="K18" s="20" t="s">
        <v>132</v>
      </c>
      <c r="L18" s="21" t="s">
        <v>132</v>
      </c>
      <c r="Y18" s="4"/>
      <c r="Z18" s="4"/>
      <c r="AA18" s="4"/>
      <c r="AB18" s="4"/>
    </row>
    <row r="19" spans="1:28" ht="15.75" thickBot="1" x14ac:dyDescent="0.3">
      <c r="A19" s="23" t="s">
        <v>126</v>
      </c>
      <c r="S19" s="23"/>
      <c r="T19" s="43" t="s">
        <v>1</v>
      </c>
      <c r="U19" s="43" t="s">
        <v>2</v>
      </c>
      <c r="V19" s="44" t="s">
        <v>3</v>
      </c>
      <c r="Y19" s="4"/>
      <c r="Z19" s="4"/>
      <c r="AA19" s="4"/>
      <c r="AB19" s="4"/>
    </row>
    <row r="20" spans="1:28" ht="15.75" thickBot="1" x14ac:dyDescent="0.3">
      <c r="A20" s="18" t="s">
        <v>14</v>
      </c>
      <c r="B20" s="10">
        <v>-150</v>
      </c>
      <c r="C20" s="16">
        <v>-1.7800000000000001E-9</v>
      </c>
      <c r="D20" s="63" t="s">
        <v>128</v>
      </c>
      <c r="E20" s="45">
        <v>-2.2900000000000002E-9</v>
      </c>
      <c r="F20" s="10">
        <v>-2.2699999999999998E-9</v>
      </c>
      <c r="G20" s="10">
        <v>-3.2000000000000001E-9</v>
      </c>
      <c r="H20" s="13">
        <v>-3.6E-9</v>
      </c>
      <c r="I20" s="10">
        <v>-2.8999999999999999E-9</v>
      </c>
      <c r="J20" s="16">
        <v>-1.6000000000000001E-9</v>
      </c>
      <c r="K20" s="16">
        <v>-1.3000000000000001E-9</v>
      </c>
      <c r="L20" s="10">
        <v>-4.2999999999999996E-9</v>
      </c>
      <c r="M20" s="4"/>
      <c r="N20" s="4"/>
      <c r="O20" s="4"/>
      <c r="P20" s="4"/>
      <c r="Q20" s="4"/>
      <c r="S20" s="16">
        <f t="shared" ref="S20:S34" si="5">AVERAGE(C20:Q20)</f>
        <v>-2.5822222222222225E-9</v>
      </c>
      <c r="T20" s="10">
        <f t="shared" ref="T20:T34" si="6">COUNT(C20:Q20)</f>
        <v>9</v>
      </c>
      <c r="U20" s="16">
        <f t="shared" ref="U20:U34" si="7">(STDEV(C20:Q20))/SQRT(T20)</f>
        <v>3.3133894100627602E-10</v>
      </c>
      <c r="V20" s="10">
        <f t="shared" ref="V20:V34" si="8">CONFIDENCE(0.05,(STDEV(C20:Q20)),T20)</f>
        <v>6.4941239104794254E-10</v>
      </c>
      <c r="Y20" s="4"/>
      <c r="Z20" s="4"/>
      <c r="AA20" s="4"/>
      <c r="AB20" s="4"/>
    </row>
    <row r="21" spans="1:28" x14ac:dyDescent="0.25">
      <c r="B21" s="11">
        <f t="shared" ref="B21:B34" si="9">B20+15</f>
        <v>-135</v>
      </c>
      <c r="C21" s="17">
        <v>-1.4200000000000001E-9</v>
      </c>
      <c r="D21" s="64" t="s">
        <v>128</v>
      </c>
      <c r="E21" s="46">
        <v>-1.9500000000000001E-9</v>
      </c>
      <c r="F21" s="11">
        <v>-1.92E-9</v>
      </c>
      <c r="G21" s="11">
        <v>-2.6000000000000001E-9</v>
      </c>
      <c r="H21" s="14">
        <v>-3.1E-9</v>
      </c>
      <c r="I21" s="11">
        <v>-2.1999999999999998E-9</v>
      </c>
      <c r="J21" s="17">
        <v>-1.3000000000000001E-9</v>
      </c>
      <c r="K21" s="17">
        <v>-1.0999999999999999E-9</v>
      </c>
      <c r="L21" s="11">
        <v>-3.4999999999999999E-9</v>
      </c>
      <c r="S21" s="17">
        <f t="shared" si="5"/>
        <v>-2.1211111111111113E-9</v>
      </c>
      <c r="T21" s="11">
        <f t="shared" si="6"/>
        <v>9</v>
      </c>
      <c r="U21" s="17">
        <f t="shared" si="7"/>
        <v>2.7318311138443206E-10</v>
      </c>
      <c r="V21" s="11">
        <f t="shared" si="8"/>
        <v>5.3542905949808069E-10</v>
      </c>
      <c r="Y21" s="4"/>
    </row>
    <row r="22" spans="1:28" x14ac:dyDescent="0.25">
      <c r="B22" s="11">
        <f t="shared" si="9"/>
        <v>-120</v>
      </c>
      <c r="C22" s="17">
        <v>-1.1200000000000001E-9</v>
      </c>
      <c r="D22" s="64" t="s">
        <v>128</v>
      </c>
      <c r="E22" s="46">
        <v>-1.61E-9</v>
      </c>
      <c r="F22" s="11">
        <v>-1.6000000000000001E-9</v>
      </c>
      <c r="G22" s="11">
        <v>-2.1000000000000002E-9</v>
      </c>
      <c r="H22" s="14">
        <v>-2.6000000000000001E-9</v>
      </c>
      <c r="I22" s="11">
        <v>-1.6999999999999999E-9</v>
      </c>
      <c r="J22" s="17">
        <v>-1.0000000000000001E-9</v>
      </c>
      <c r="K22" s="17">
        <v>-8.4999999999999996E-10</v>
      </c>
      <c r="L22" s="11">
        <v>-2.7999999999999998E-9</v>
      </c>
      <c r="S22" s="17">
        <f t="shared" si="5"/>
        <v>-1.7088888888888889E-9</v>
      </c>
      <c r="T22" s="11">
        <f t="shared" si="6"/>
        <v>9</v>
      </c>
      <c r="U22" s="17">
        <f t="shared" si="7"/>
        <v>2.2810477882643491E-10</v>
      </c>
      <c r="V22" s="11">
        <f t="shared" si="8"/>
        <v>4.47077151201287E-10</v>
      </c>
    </row>
    <row r="23" spans="1:28" x14ac:dyDescent="0.25">
      <c r="B23" s="11">
        <f t="shared" si="9"/>
        <v>-105</v>
      </c>
      <c r="C23" s="17">
        <v>-8.6400000000000001E-10</v>
      </c>
      <c r="D23" s="64" t="s">
        <v>128</v>
      </c>
      <c r="E23" s="46">
        <v>-1.2799999999999999E-9</v>
      </c>
      <c r="F23" s="11">
        <v>-1.31E-9</v>
      </c>
      <c r="G23" s="11">
        <v>-1.6000000000000001E-9</v>
      </c>
      <c r="H23" s="14">
        <v>-2.1000000000000002E-9</v>
      </c>
      <c r="I23" s="11">
        <v>-1.3000000000000001E-9</v>
      </c>
      <c r="J23" s="17">
        <v>-7.8999999999999996E-10</v>
      </c>
      <c r="K23" s="17">
        <v>-6.6999999999999996E-10</v>
      </c>
      <c r="L23" s="11">
        <v>-2.1999999999999998E-9</v>
      </c>
      <c r="S23" s="17">
        <f t="shared" si="5"/>
        <v>-1.3460000000000001E-9</v>
      </c>
      <c r="T23" s="11">
        <f t="shared" si="6"/>
        <v>9</v>
      </c>
      <c r="U23" s="17">
        <f t="shared" si="7"/>
        <v>1.8137407630517533E-10</v>
      </c>
      <c r="V23" s="11">
        <f t="shared" si="8"/>
        <v>3.5548665728736317E-10</v>
      </c>
    </row>
    <row r="24" spans="1:28" x14ac:dyDescent="0.25">
      <c r="B24" s="11">
        <f t="shared" si="9"/>
        <v>-90</v>
      </c>
      <c r="C24" s="17">
        <v>-6.6E-10</v>
      </c>
      <c r="D24" s="64" t="s">
        <v>128</v>
      </c>
      <c r="E24" s="46">
        <v>-1.0000000000000001E-9</v>
      </c>
      <c r="F24" s="11">
        <v>-1.0399999999999999E-9</v>
      </c>
      <c r="G24" s="11">
        <v>-1.3000000000000001E-9</v>
      </c>
      <c r="H24" s="14">
        <v>-1.6000000000000001E-9</v>
      </c>
      <c r="I24" s="11">
        <v>-1.0999999999999999E-9</v>
      </c>
      <c r="J24" s="17">
        <v>-6E-10</v>
      </c>
      <c r="K24" s="17">
        <v>-5.1E-10</v>
      </c>
      <c r="L24" s="11">
        <v>-1.8E-9</v>
      </c>
      <c r="S24" s="17">
        <f t="shared" si="5"/>
        <v>-1.0677777777777777E-9</v>
      </c>
      <c r="T24" s="11">
        <f t="shared" si="6"/>
        <v>9</v>
      </c>
      <c r="U24" s="17">
        <f t="shared" si="7"/>
        <v>1.4794685398797189E-10</v>
      </c>
      <c r="V24" s="11">
        <f t="shared" si="8"/>
        <v>2.899705054424309E-10</v>
      </c>
    </row>
    <row r="25" spans="1:28" x14ac:dyDescent="0.25">
      <c r="B25" s="11">
        <f t="shared" si="9"/>
        <v>-75</v>
      </c>
      <c r="C25" s="17">
        <v>-4.9099999999999996E-10</v>
      </c>
      <c r="D25" s="64" t="s">
        <v>128</v>
      </c>
      <c r="E25" s="46">
        <v>-7.7300000000000002E-10</v>
      </c>
      <c r="F25" s="11">
        <v>-8.1599999999999997E-10</v>
      </c>
      <c r="G25" s="11">
        <v>-9.5000000000000003E-10</v>
      </c>
      <c r="H25" s="14">
        <v>-1.3000000000000001E-9</v>
      </c>
      <c r="I25" s="11">
        <v>-8.0000000000000003E-10</v>
      </c>
      <c r="J25" s="17">
        <v>-4.5E-10</v>
      </c>
      <c r="K25" s="17">
        <v>-3.7999999999999998E-10</v>
      </c>
      <c r="L25" s="11">
        <v>-1.3999999999999999E-9</v>
      </c>
      <c r="S25" s="17">
        <f t="shared" si="5"/>
        <v>-8.1777777777777771E-10</v>
      </c>
      <c r="T25" s="11">
        <f t="shared" si="6"/>
        <v>9</v>
      </c>
      <c r="U25" s="17">
        <f t="shared" si="7"/>
        <v>1.193164301084606E-10</v>
      </c>
      <c r="V25" s="11">
        <f t="shared" si="8"/>
        <v>2.3385590577647327E-10</v>
      </c>
    </row>
    <row r="26" spans="1:28" ht="15.75" thickBot="1" x14ac:dyDescent="0.3">
      <c r="B26" s="11">
        <f t="shared" si="9"/>
        <v>-60</v>
      </c>
      <c r="C26" s="17">
        <v>-3.5500000000000001E-10</v>
      </c>
      <c r="D26" s="64" t="s">
        <v>128</v>
      </c>
      <c r="E26" s="46">
        <v>-5.7999999999999996E-10</v>
      </c>
      <c r="F26" s="11">
        <v>-6.2000000000000003E-10</v>
      </c>
      <c r="G26" s="11">
        <v>-6.9E-10</v>
      </c>
      <c r="H26" s="14">
        <v>-9.5000000000000003E-10</v>
      </c>
      <c r="I26" s="11">
        <v>-5.9000000000000003E-10</v>
      </c>
      <c r="J26" s="17">
        <v>-3.3E-10</v>
      </c>
      <c r="K26" s="17">
        <v>-2.8000000000000002E-10</v>
      </c>
      <c r="L26" s="17">
        <v>-1.0000000000000001E-9</v>
      </c>
      <c r="S26" s="17">
        <f t="shared" si="5"/>
        <v>-5.9944444444444441E-10</v>
      </c>
      <c r="T26" s="11">
        <f t="shared" si="6"/>
        <v>9</v>
      </c>
      <c r="U26" s="17">
        <f t="shared" si="7"/>
        <v>8.5539320248888905E-11</v>
      </c>
      <c r="V26" s="11">
        <f t="shared" si="8"/>
        <v>1.6765398694986E-10</v>
      </c>
    </row>
    <row r="27" spans="1:28" ht="15.75" thickBot="1" x14ac:dyDescent="0.3">
      <c r="B27" s="11">
        <f t="shared" si="9"/>
        <v>-45</v>
      </c>
      <c r="C27" s="17">
        <v>-2.4199999999999999E-10</v>
      </c>
      <c r="D27" s="64" t="s">
        <v>128</v>
      </c>
      <c r="E27" s="46">
        <v>-4.0999999999999998E-10</v>
      </c>
      <c r="F27" s="11">
        <v>-4.4400000000000002E-10</v>
      </c>
      <c r="G27" s="14">
        <v>-4.8999999999999996E-10</v>
      </c>
      <c r="H27" s="19">
        <v>-6.8000000000000003E-10</v>
      </c>
      <c r="I27" s="79">
        <v>-4.2E-10</v>
      </c>
      <c r="J27" s="17">
        <v>-2.3000000000000001E-10</v>
      </c>
      <c r="K27" s="17">
        <v>-1.8999999999999999E-10</v>
      </c>
      <c r="L27" s="11">
        <v>-7.5E-10</v>
      </c>
      <c r="S27" s="17">
        <f t="shared" si="5"/>
        <v>-4.2844444444444443E-10</v>
      </c>
      <c r="T27" s="11">
        <f t="shared" si="6"/>
        <v>9</v>
      </c>
      <c r="U27" s="17">
        <f t="shared" si="7"/>
        <v>6.4777206019965747E-11</v>
      </c>
      <c r="V27" s="11">
        <f t="shared" si="8"/>
        <v>1.26960990818264E-10</v>
      </c>
    </row>
    <row r="28" spans="1:28" x14ac:dyDescent="0.25">
      <c r="B28" s="11">
        <f t="shared" si="9"/>
        <v>-30</v>
      </c>
      <c r="C28" s="17">
        <v>-1.51E-10</v>
      </c>
      <c r="D28" s="64" t="s">
        <v>128</v>
      </c>
      <c r="E28" s="46">
        <v>-2.5599999999999999E-10</v>
      </c>
      <c r="F28" s="11">
        <v>-2.8300000000000001E-10</v>
      </c>
      <c r="G28" s="11">
        <v>-3.1000000000000002E-10</v>
      </c>
      <c r="H28" s="14">
        <v>-4.3999999999999998E-10</v>
      </c>
      <c r="I28" s="11">
        <v>-2.8000000000000002E-10</v>
      </c>
      <c r="J28" s="17">
        <v>-1.5E-10</v>
      </c>
      <c r="K28" s="17">
        <v>-1.2999999999999999E-10</v>
      </c>
      <c r="L28" s="11">
        <v>-5.1999999999999996E-10</v>
      </c>
      <c r="S28" s="17">
        <f t="shared" si="5"/>
        <v>-2.8000000000000002E-10</v>
      </c>
      <c r="T28" s="11">
        <f t="shared" si="6"/>
        <v>9</v>
      </c>
      <c r="U28" s="17">
        <f t="shared" si="7"/>
        <v>4.421004159439094E-11</v>
      </c>
      <c r="V28" s="11">
        <f t="shared" si="8"/>
        <v>8.6650089280023965E-11</v>
      </c>
    </row>
    <row r="29" spans="1:28" x14ac:dyDescent="0.25">
      <c r="B29" s="11">
        <f t="shared" si="9"/>
        <v>-15</v>
      </c>
      <c r="C29" s="17">
        <v>-7.2100000000000002E-11</v>
      </c>
      <c r="D29" s="64" t="s">
        <v>128</v>
      </c>
      <c r="E29" s="46">
        <v>-1.2299999999999999E-10</v>
      </c>
      <c r="F29" s="11">
        <v>-1.3799999999999999E-10</v>
      </c>
      <c r="G29" s="11">
        <v>-1.5E-10</v>
      </c>
      <c r="H29" s="14">
        <v>-2.1999999999999999E-10</v>
      </c>
      <c r="I29" s="11">
        <v>-1.5E-10</v>
      </c>
      <c r="J29" s="17">
        <v>-7.9999999999999995E-11</v>
      </c>
      <c r="K29" s="17">
        <v>-7.3000000000000006E-11</v>
      </c>
      <c r="L29" s="11">
        <v>-3.3E-10</v>
      </c>
      <c r="S29" s="17">
        <f t="shared" si="5"/>
        <v>-1.4845555555555556E-10</v>
      </c>
      <c r="T29" s="11">
        <f t="shared" si="6"/>
        <v>9</v>
      </c>
      <c r="U29" s="17">
        <f t="shared" si="7"/>
        <v>2.7650834381177515E-11</v>
      </c>
      <c r="V29" s="11">
        <f t="shared" si="8"/>
        <v>5.419463952958979E-11</v>
      </c>
    </row>
    <row r="30" spans="1:28" x14ac:dyDescent="0.25">
      <c r="B30" s="11">
        <f t="shared" si="9"/>
        <v>0</v>
      </c>
      <c r="C30" s="17">
        <v>-1.1499999999999999E-12</v>
      </c>
      <c r="D30" s="64" t="s">
        <v>128</v>
      </c>
      <c r="E30" s="46">
        <v>-3.3300000000000001E-14</v>
      </c>
      <c r="F30" s="11">
        <v>-2.6299999999999999E-13</v>
      </c>
      <c r="G30" s="11">
        <v>-1.2999999999999999E-12</v>
      </c>
      <c r="H30" s="14">
        <v>-1.9999999999999999E-11</v>
      </c>
      <c r="I30" s="11">
        <v>-3.1000000000000003E-11</v>
      </c>
      <c r="J30" s="17">
        <v>-2.3000000000000001E-11</v>
      </c>
      <c r="K30" s="17">
        <v>-2.3000000000000001E-11</v>
      </c>
      <c r="L30" s="11">
        <v>-1.5999999999999999E-10</v>
      </c>
      <c r="S30" s="17">
        <f t="shared" si="5"/>
        <v>-2.8860700000000001E-11</v>
      </c>
      <c r="T30" s="11">
        <f t="shared" si="6"/>
        <v>9</v>
      </c>
      <c r="U30" s="17">
        <f t="shared" si="7"/>
        <v>1.6884255789821208E-11</v>
      </c>
      <c r="V30" s="11">
        <f t="shared" si="8"/>
        <v>3.3092533253811447E-11</v>
      </c>
    </row>
    <row r="31" spans="1:28" x14ac:dyDescent="0.25">
      <c r="B31" s="11">
        <f t="shared" si="9"/>
        <v>15</v>
      </c>
      <c r="C31" s="17">
        <v>6.9799999999999994E-11</v>
      </c>
      <c r="D31" s="64" t="s">
        <v>128</v>
      </c>
      <c r="E31" s="46">
        <v>1.2299999999999999E-10</v>
      </c>
      <c r="F31" s="11">
        <v>1.36E-10</v>
      </c>
      <c r="G31" s="11">
        <v>1.5E-10</v>
      </c>
      <c r="H31" s="14">
        <v>1.8E-10</v>
      </c>
      <c r="I31" s="11">
        <v>8.3999999999999994E-11</v>
      </c>
      <c r="J31" s="17">
        <v>3.1000000000000003E-11</v>
      </c>
      <c r="K31" s="17">
        <v>2.7E-11</v>
      </c>
      <c r="L31" s="11">
        <v>-4.2999999999999999E-12</v>
      </c>
      <c r="S31" s="17">
        <f t="shared" si="5"/>
        <v>8.8500000000000005E-11</v>
      </c>
      <c r="T31" s="11">
        <f t="shared" si="6"/>
        <v>9</v>
      </c>
      <c r="U31" s="17">
        <f t="shared" si="7"/>
        <v>2.0973289891881266E-11</v>
      </c>
      <c r="V31" s="11">
        <f t="shared" si="8"/>
        <v>4.1106892825405234E-11</v>
      </c>
    </row>
    <row r="32" spans="1:28" x14ac:dyDescent="0.25">
      <c r="B32" s="11">
        <f t="shared" si="9"/>
        <v>30</v>
      </c>
      <c r="C32" s="17">
        <v>1.4000000000000001E-10</v>
      </c>
      <c r="D32" s="64" t="s">
        <v>128</v>
      </c>
      <c r="E32" s="46">
        <v>2.5100000000000001E-10</v>
      </c>
      <c r="F32" s="11">
        <v>2.7E-10</v>
      </c>
      <c r="G32" s="11">
        <v>3.1999999999999998E-10</v>
      </c>
      <c r="H32" s="14">
        <v>3.9E-10</v>
      </c>
      <c r="I32" s="11">
        <v>2.0000000000000001E-10</v>
      </c>
      <c r="J32" s="17">
        <v>8.5000000000000004E-11</v>
      </c>
      <c r="K32" s="17">
        <v>8.2000000000000001E-11</v>
      </c>
      <c r="L32" s="11">
        <v>1.5E-10</v>
      </c>
      <c r="S32" s="17">
        <f t="shared" si="5"/>
        <v>2.0977777777777774E-10</v>
      </c>
      <c r="T32" s="11">
        <f t="shared" si="6"/>
        <v>9</v>
      </c>
      <c r="U32" s="17">
        <f t="shared" si="7"/>
        <v>3.5431772377728443E-11</v>
      </c>
      <c r="V32" s="11">
        <f t="shared" si="8"/>
        <v>6.9444997768768844E-11</v>
      </c>
    </row>
    <row r="33" spans="1:22" x14ac:dyDescent="0.25">
      <c r="B33" s="11">
        <f t="shared" si="9"/>
        <v>45</v>
      </c>
      <c r="C33" s="17">
        <v>2.1400000000000001E-10</v>
      </c>
      <c r="D33" s="64" t="s">
        <v>128</v>
      </c>
      <c r="E33" s="46">
        <v>3.9599999999999998E-10</v>
      </c>
      <c r="F33" s="11">
        <v>4.0799999999999999E-10</v>
      </c>
      <c r="G33" s="11">
        <v>5.1E-10</v>
      </c>
      <c r="H33" s="14">
        <v>6.5000000000000003E-10</v>
      </c>
      <c r="I33" s="11">
        <v>3.3E-10</v>
      </c>
      <c r="J33" s="17">
        <v>1.4000000000000001E-10</v>
      </c>
      <c r="K33" s="17">
        <v>1.4000000000000001E-10</v>
      </c>
      <c r="L33" s="11">
        <v>3.1999999999999998E-10</v>
      </c>
      <c r="S33" s="17">
        <f t="shared" si="5"/>
        <v>3.4533333333333333E-10</v>
      </c>
      <c r="T33" s="11">
        <f t="shared" si="6"/>
        <v>9</v>
      </c>
      <c r="U33" s="17">
        <f t="shared" si="7"/>
        <v>5.6381636096240497E-11</v>
      </c>
      <c r="V33" s="11">
        <f t="shared" si="8"/>
        <v>1.1050597613807484E-10</v>
      </c>
    </row>
    <row r="34" spans="1:22" ht="15.75" thickBot="1" x14ac:dyDescent="0.3">
      <c r="B34" s="12">
        <f t="shared" si="9"/>
        <v>60</v>
      </c>
      <c r="C34" s="22">
        <v>2.99E-10</v>
      </c>
      <c r="D34" s="65" t="s">
        <v>128</v>
      </c>
      <c r="E34" s="47">
        <v>5.6500000000000001E-10</v>
      </c>
      <c r="F34" s="12">
        <v>5.5299999999999995E-10</v>
      </c>
      <c r="G34" s="12">
        <v>7.2999999999999996E-10</v>
      </c>
      <c r="H34" s="15">
        <v>9.2999999999999999E-10</v>
      </c>
      <c r="I34" s="12">
        <v>4.7000000000000003E-10</v>
      </c>
      <c r="J34" s="22">
        <v>2.1E-10</v>
      </c>
      <c r="K34" s="22">
        <v>2.1999999999999999E-10</v>
      </c>
      <c r="L34" s="12">
        <v>5.1E-10</v>
      </c>
      <c r="S34" s="22">
        <f t="shared" si="5"/>
        <v>4.9855555555555552E-10</v>
      </c>
      <c r="T34" s="12">
        <f t="shared" si="6"/>
        <v>9</v>
      </c>
      <c r="U34" s="22">
        <f t="shared" si="7"/>
        <v>7.8944092578776411E-11</v>
      </c>
      <c r="V34" s="12">
        <f t="shared" si="8"/>
        <v>1.5472757824659748E-10</v>
      </c>
    </row>
    <row r="35" spans="1:22" ht="18.75" thickBot="1" x14ac:dyDescent="0.4">
      <c r="B35" s="18" t="s">
        <v>124</v>
      </c>
      <c r="C35" s="18" t="s">
        <v>132</v>
      </c>
      <c r="D35" s="20" t="s">
        <v>132</v>
      </c>
      <c r="E35" s="20" t="s">
        <v>132</v>
      </c>
      <c r="F35" s="20" t="s">
        <v>132</v>
      </c>
      <c r="G35" s="20" t="s">
        <v>132</v>
      </c>
      <c r="H35" s="20" t="s">
        <v>132</v>
      </c>
      <c r="I35" s="20" t="s">
        <v>132</v>
      </c>
      <c r="J35" s="20" t="s">
        <v>132</v>
      </c>
      <c r="K35" s="20" t="s">
        <v>132</v>
      </c>
      <c r="L35" s="21" t="s">
        <v>132</v>
      </c>
      <c r="S35" s="19" t="s">
        <v>132</v>
      </c>
      <c r="U35" s="19" t="s">
        <v>132</v>
      </c>
      <c r="V35" s="21" t="s">
        <v>132</v>
      </c>
    </row>
    <row r="36" spans="1:22" s="9" customFormat="1" ht="15.75" thickBot="1" x14ac:dyDescent="0.3">
      <c r="C36" s="37"/>
      <c r="D36" s="37"/>
      <c r="J36" s="37"/>
      <c r="K36" s="37"/>
      <c r="L36" s="37"/>
    </row>
    <row r="37" spans="1:22" ht="15.75" thickBot="1" x14ac:dyDescent="0.3">
      <c r="A37" s="80" t="s">
        <v>0</v>
      </c>
      <c r="S37" s="23"/>
      <c r="T37" s="43" t="s">
        <v>1</v>
      </c>
      <c r="U37" s="43" t="s">
        <v>2</v>
      </c>
      <c r="V37" s="44" t="s">
        <v>3</v>
      </c>
    </row>
    <row r="38" spans="1:22" x14ac:dyDescent="0.25">
      <c r="A38" s="13" t="s">
        <v>71</v>
      </c>
      <c r="B38" s="10">
        <v>-150</v>
      </c>
      <c r="C38" s="125">
        <f t="shared" ref="C38:C52" si="10">C3/$C$2*1000000000000</f>
        <v>-21.660231660231663</v>
      </c>
      <c r="D38" s="125">
        <f t="shared" ref="D38:D52" si="11">D3/$D$2*1000000000000</f>
        <v>-13.888888888888889</v>
      </c>
      <c r="E38" s="125">
        <f>E3/$E$2*1000000000000</f>
        <v>-22.175226586102717</v>
      </c>
      <c r="F38" s="125">
        <f>F3/$F$2*1000000000000</f>
        <v>-17.412818096135723</v>
      </c>
      <c r="G38" s="125">
        <f>G3/$G$2*1000000000000</f>
        <v>-16.363636363636363</v>
      </c>
      <c r="H38" s="125">
        <f>H3/$H$2*1000000000000</f>
        <v>-16.896551724137929</v>
      </c>
      <c r="I38" s="125">
        <f>I3/$I$2*1000000000000</f>
        <v>-14.344262295081968</v>
      </c>
      <c r="J38" s="125">
        <f>J3/$J$2*1000000000000</f>
        <v>-27.368421052631579</v>
      </c>
      <c r="K38" s="125">
        <f>K3/$K$2*1000000000000</f>
        <v>-10.227272727272727</v>
      </c>
      <c r="L38" s="125">
        <f>L3/$L$2*1000000000000</f>
        <v>-23.076923076923077</v>
      </c>
      <c r="S38" s="125">
        <f t="shared" ref="S38:S69" si="12">AVERAGE(C38:Q38)</f>
        <v>-18.341423247104263</v>
      </c>
      <c r="T38" s="10">
        <f t="shared" ref="T38:T69" si="13">COUNT(C38:Q38)</f>
        <v>10</v>
      </c>
      <c r="U38" s="125">
        <f t="shared" ref="U38:U69" si="14">(STDEV(C38:Q38))/SQRT(T38)</f>
        <v>1.6266106004375216</v>
      </c>
      <c r="V38" s="125">
        <f t="shared" ref="V38:V69" si="15">CONFIDENCE(0.05,(STDEV(C38:Q38)),T38)</f>
        <v>3.1880981937286137</v>
      </c>
    </row>
    <row r="39" spans="1:22" x14ac:dyDescent="0.25">
      <c r="A39" s="14" t="s">
        <v>72</v>
      </c>
      <c r="B39" s="11">
        <v>-135</v>
      </c>
      <c r="C39" s="126">
        <f t="shared" si="10"/>
        <v>-17.567567567567568</v>
      </c>
      <c r="D39" s="126">
        <f t="shared" si="11"/>
        <v>-11.622222222222222</v>
      </c>
      <c r="E39" s="126">
        <f t="shared" ref="E39:E52" si="16">E4/$E$2*1000000000000</f>
        <v>-17.311178247734137</v>
      </c>
      <c r="F39" s="126">
        <f t="shared" ref="F39:F52" si="17">F4/$F$2*1000000000000</f>
        <v>-13.501413760603205</v>
      </c>
      <c r="G39" s="126">
        <f t="shared" ref="G39:G52" si="18">G4/$G$2*1000000000000</f>
        <v>-12.323232323232324</v>
      </c>
      <c r="H39" s="126">
        <f t="shared" ref="H39:H52" si="19">H4/$H$2*1000000000000</f>
        <v>-12.931034482758621</v>
      </c>
      <c r="I39" s="126">
        <f t="shared" ref="I39:I69" si="20">I4/$I$2*1000000000000</f>
        <v>-10.655737704918034</v>
      </c>
      <c r="J39" s="126">
        <f t="shared" ref="J39:J69" si="21">J4/$J$2*1000000000000</f>
        <v>-20</v>
      </c>
      <c r="K39" s="126">
        <f t="shared" ref="K39:K69" si="22">K4/$K$2*1000000000000</f>
        <v>-7.6704545454545441</v>
      </c>
      <c r="L39" s="126">
        <f t="shared" ref="L39:L69" si="23">L4/$L$2*1000000000000</f>
        <v>-18.509615384615383</v>
      </c>
      <c r="S39" s="126">
        <f t="shared" si="12"/>
        <v>-14.209245623910604</v>
      </c>
      <c r="T39" s="11">
        <f t="shared" si="13"/>
        <v>10</v>
      </c>
      <c r="U39" s="126">
        <f t="shared" si="14"/>
        <v>1.2503071703488076</v>
      </c>
      <c r="V39" s="126">
        <f t="shared" si="15"/>
        <v>2.4505570234958483</v>
      </c>
    </row>
    <row r="40" spans="1:22" ht="15.75" thickBot="1" x14ac:dyDescent="0.3">
      <c r="A40" s="15" t="s">
        <v>73</v>
      </c>
      <c r="B40" s="11">
        <v>-120</v>
      </c>
      <c r="C40" s="126">
        <f t="shared" si="10"/>
        <v>-14.478764478764479</v>
      </c>
      <c r="D40" s="126">
        <f t="shared" si="11"/>
        <v>-9.4444444444444429</v>
      </c>
      <c r="E40" s="126">
        <f t="shared" si="16"/>
        <v>-13.081570996978851</v>
      </c>
      <c r="F40" s="126">
        <f t="shared" si="17"/>
        <v>-10.485391140433554</v>
      </c>
      <c r="G40" s="126">
        <f t="shared" si="18"/>
        <v>-9.2929292929292924</v>
      </c>
      <c r="H40" s="126">
        <f t="shared" si="19"/>
        <v>-9.655172413793105</v>
      </c>
      <c r="I40" s="126">
        <f t="shared" si="20"/>
        <v>-7.7868852459016402</v>
      </c>
      <c r="J40" s="126">
        <f t="shared" si="21"/>
        <v>-14.736842105263158</v>
      </c>
      <c r="K40" s="126">
        <f t="shared" si="22"/>
        <v>-5.6818181818181817</v>
      </c>
      <c r="L40" s="126">
        <f t="shared" si="23"/>
        <v>-14.423076923076923</v>
      </c>
      <c r="S40" s="126">
        <f t="shared" si="12"/>
        <v>-10.906689522340365</v>
      </c>
      <c r="T40" s="11">
        <f t="shared" si="13"/>
        <v>10</v>
      </c>
      <c r="U40" s="126">
        <f t="shared" si="14"/>
        <v>0.98907087420077466</v>
      </c>
      <c r="V40" s="126">
        <f t="shared" si="15"/>
        <v>1.9385432915910643</v>
      </c>
    </row>
    <row r="41" spans="1:22" x14ac:dyDescent="0.25">
      <c r="B41" s="11">
        <v>-105</v>
      </c>
      <c r="C41" s="126">
        <f t="shared" si="10"/>
        <v>-11.660231660231659</v>
      </c>
      <c r="D41" s="126">
        <f t="shared" si="11"/>
        <v>-7.7111111111111104</v>
      </c>
      <c r="E41" s="126">
        <f t="shared" si="16"/>
        <v>-9.8791540785498491</v>
      </c>
      <c r="F41" s="126">
        <f t="shared" si="17"/>
        <v>-8.1055607917059387</v>
      </c>
      <c r="G41" s="126">
        <f t="shared" si="18"/>
        <v>-6.6666666666666661</v>
      </c>
      <c r="H41" s="126">
        <f t="shared" si="19"/>
        <v>-7.2413793103448274</v>
      </c>
      <c r="I41" s="126">
        <f t="shared" si="20"/>
        <v>-5.7377049180327875</v>
      </c>
      <c r="J41" s="126">
        <f t="shared" si="21"/>
        <v>-11.052631578947368</v>
      </c>
      <c r="K41" s="126">
        <f t="shared" si="22"/>
        <v>-4.2613636363636358</v>
      </c>
      <c r="L41" s="126">
        <f t="shared" si="23"/>
        <v>-11.298076923076923</v>
      </c>
      <c r="M41" s="52" t="s">
        <v>140</v>
      </c>
      <c r="N41" s="53"/>
      <c r="O41" s="53"/>
      <c r="P41" s="54"/>
      <c r="Q41" s="54"/>
      <c r="R41" s="54"/>
      <c r="S41" s="126">
        <f t="shared" si="12"/>
        <v>-8.361388067503075</v>
      </c>
      <c r="T41" s="11">
        <f t="shared" si="13"/>
        <v>10</v>
      </c>
      <c r="U41" s="126">
        <f t="shared" si="14"/>
        <v>0.79834298775159496</v>
      </c>
      <c r="V41" s="126">
        <f t="shared" si="15"/>
        <v>1.5647235033032272</v>
      </c>
    </row>
    <row r="42" spans="1:22" ht="15.75" thickBot="1" x14ac:dyDescent="0.3">
      <c r="B42" s="11">
        <v>-90</v>
      </c>
      <c r="C42" s="126">
        <f t="shared" si="10"/>
        <v>-9.2664092664092674</v>
      </c>
      <c r="D42" s="126">
        <f t="shared" si="11"/>
        <v>-6.2444444444444445</v>
      </c>
      <c r="E42" s="126">
        <f t="shared" si="16"/>
        <v>-7.4924471299093662</v>
      </c>
      <c r="F42" s="126">
        <f t="shared" si="17"/>
        <v>-6.1027332704995292</v>
      </c>
      <c r="G42" s="126">
        <f t="shared" si="18"/>
        <v>-4.8484848484848486</v>
      </c>
      <c r="H42" s="126">
        <f t="shared" si="19"/>
        <v>-5.3448275862068968</v>
      </c>
      <c r="I42" s="126">
        <f t="shared" si="20"/>
        <v>-4.3032786885245899</v>
      </c>
      <c r="J42" s="126">
        <f t="shared" si="21"/>
        <v>-7.8947368421052628</v>
      </c>
      <c r="K42" s="126">
        <f t="shared" si="22"/>
        <v>-3.1249999999999996</v>
      </c>
      <c r="L42" s="126">
        <f t="shared" si="23"/>
        <v>-8.6538461538461533</v>
      </c>
      <c r="M42" s="56" t="s">
        <v>157</v>
      </c>
      <c r="N42" s="34"/>
      <c r="O42" s="34"/>
      <c r="P42" s="57"/>
      <c r="Q42" s="57"/>
      <c r="R42" s="57"/>
      <c r="S42" s="126">
        <f t="shared" si="12"/>
        <v>-6.327620823043036</v>
      </c>
      <c r="T42" s="11">
        <f t="shared" si="13"/>
        <v>10</v>
      </c>
      <c r="U42" s="126">
        <f t="shared" si="14"/>
        <v>0.62739704298816668</v>
      </c>
      <c r="V42" s="126">
        <f t="shared" si="15"/>
        <v>1.2296756082637346</v>
      </c>
    </row>
    <row r="43" spans="1:22" x14ac:dyDescent="0.25">
      <c r="B43" s="11">
        <v>-75</v>
      </c>
      <c r="C43" s="126">
        <f t="shared" si="10"/>
        <v>-7.6833976833976854</v>
      </c>
      <c r="D43" s="126">
        <f t="shared" si="11"/>
        <v>-4.8666666666666663</v>
      </c>
      <c r="E43" s="126">
        <f t="shared" si="16"/>
        <v>-5.6495468277945617</v>
      </c>
      <c r="F43" s="126">
        <f t="shared" si="17"/>
        <v>-4.5240339302544772</v>
      </c>
      <c r="G43" s="126">
        <f t="shared" si="18"/>
        <v>-3.6363636363636362</v>
      </c>
      <c r="H43" s="126">
        <f t="shared" si="19"/>
        <v>-3.9655172413793101</v>
      </c>
      <c r="I43" s="126">
        <f t="shared" si="20"/>
        <v>-3.0737704918032787</v>
      </c>
      <c r="J43" s="126">
        <f t="shared" si="21"/>
        <v>-5.7894736842105265</v>
      </c>
      <c r="K43" s="126">
        <f t="shared" si="22"/>
        <v>-2.3295454545454546</v>
      </c>
      <c r="L43" s="126">
        <f t="shared" si="23"/>
        <v>-6.7307692307692308</v>
      </c>
      <c r="M43"/>
      <c r="S43" s="126">
        <f t="shared" si="12"/>
        <v>-4.8249084847184829</v>
      </c>
      <c r="T43" s="11">
        <f t="shared" si="13"/>
        <v>10</v>
      </c>
      <c r="U43" s="126">
        <f t="shared" si="14"/>
        <v>0.52652384598096735</v>
      </c>
      <c r="V43" s="126">
        <f t="shared" si="15"/>
        <v>1.0319677751242102</v>
      </c>
    </row>
    <row r="44" spans="1:22" x14ac:dyDescent="0.25">
      <c r="B44" s="11">
        <v>-60</v>
      </c>
      <c r="C44" s="126">
        <f t="shared" si="10"/>
        <v>-5.8687258687258685</v>
      </c>
      <c r="D44" s="126">
        <f t="shared" si="11"/>
        <v>-3.666666666666667</v>
      </c>
      <c r="E44" s="126">
        <f t="shared" si="16"/>
        <v>-4.0785498489425986</v>
      </c>
      <c r="F44" s="126">
        <f t="shared" si="17"/>
        <v>-3.2280867106503299</v>
      </c>
      <c r="G44" s="126">
        <f t="shared" si="18"/>
        <v>-2.4242424242424243</v>
      </c>
      <c r="H44" s="126">
        <f t="shared" si="19"/>
        <v>-2.7586206896551726</v>
      </c>
      <c r="I44" s="126">
        <f t="shared" si="20"/>
        <v>-2.2540983606557377</v>
      </c>
      <c r="J44" s="126">
        <f t="shared" si="21"/>
        <v>-4</v>
      </c>
      <c r="K44" s="126">
        <f t="shared" si="22"/>
        <v>-1.6477272727272725</v>
      </c>
      <c r="L44" s="126">
        <f t="shared" si="23"/>
        <v>-5.0480769230769225</v>
      </c>
      <c r="M44"/>
      <c r="S44" s="126">
        <f t="shared" si="12"/>
        <v>-3.4974794765342994</v>
      </c>
      <c r="T44" s="11">
        <f t="shared" si="13"/>
        <v>10</v>
      </c>
      <c r="U44" s="126">
        <f t="shared" si="14"/>
        <v>0.41343894091294414</v>
      </c>
      <c r="V44" s="126">
        <f t="shared" si="15"/>
        <v>0.81032543399575374</v>
      </c>
    </row>
    <row r="45" spans="1:22" ht="15.75" thickBot="1" x14ac:dyDescent="0.3">
      <c r="B45" s="11">
        <v>-45</v>
      </c>
      <c r="C45" s="126">
        <f t="shared" si="10"/>
        <v>-4.2857142857142865</v>
      </c>
      <c r="D45" s="126">
        <f t="shared" si="11"/>
        <v>-2.6444444444444444</v>
      </c>
      <c r="E45" s="126">
        <f t="shared" si="16"/>
        <v>-2.8549848942598186</v>
      </c>
      <c r="F45" s="126">
        <f t="shared" si="17"/>
        <v>-2.2950047125353441</v>
      </c>
      <c r="G45" s="126">
        <f t="shared" si="18"/>
        <v>-1.6767676767676767</v>
      </c>
      <c r="H45" s="126">
        <f t="shared" si="19"/>
        <v>-1.896551724137931</v>
      </c>
      <c r="I45" s="126">
        <f t="shared" si="20"/>
        <v>-1.4959016393442623</v>
      </c>
      <c r="J45" s="126">
        <f t="shared" si="21"/>
        <v>-2.7894736842105265</v>
      </c>
      <c r="K45" s="126">
        <f t="shared" si="22"/>
        <v>-1.1079545454545454</v>
      </c>
      <c r="L45" s="126">
        <f t="shared" si="23"/>
        <v>-3.8461538461538454</v>
      </c>
      <c r="M45"/>
      <c r="S45" s="126">
        <f t="shared" si="12"/>
        <v>-2.4892951453022683</v>
      </c>
      <c r="T45" s="11">
        <f t="shared" si="13"/>
        <v>10</v>
      </c>
      <c r="U45" s="126">
        <f t="shared" si="14"/>
        <v>0.32076855013548877</v>
      </c>
      <c r="V45" s="126">
        <f t="shared" si="15"/>
        <v>0.62869480563868851</v>
      </c>
    </row>
    <row r="46" spans="1:22" ht="15.75" customHeight="1" thickBot="1" x14ac:dyDescent="0.35">
      <c r="B46" s="11">
        <v>-30</v>
      </c>
      <c r="C46" s="126">
        <f t="shared" si="10"/>
        <v>-2.8185328185328191</v>
      </c>
      <c r="D46" s="126">
        <f t="shared" si="11"/>
        <v>-1.7733333333333332</v>
      </c>
      <c r="E46" s="126">
        <f t="shared" si="16"/>
        <v>-1.7854984894259815</v>
      </c>
      <c r="F46" s="126">
        <f t="shared" si="17"/>
        <v>-1.4278982092365695</v>
      </c>
      <c r="G46" s="126">
        <f t="shared" si="18"/>
        <v>-1.0303030303030303</v>
      </c>
      <c r="H46" s="126">
        <f t="shared" si="19"/>
        <v>-1.1896551724137929</v>
      </c>
      <c r="I46" s="126">
        <f t="shared" si="20"/>
        <v>-0.94262295081967229</v>
      </c>
      <c r="J46" s="126">
        <f t="shared" si="21"/>
        <v>-1.6315789473684212</v>
      </c>
      <c r="K46" s="126">
        <f t="shared" si="22"/>
        <v>-0.71022727272727271</v>
      </c>
      <c r="L46" s="126">
        <f t="shared" si="23"/>
        <v>-2.6442307692307692</v>
      </c>
      <c r="N46" s="38" t="s">
        <v>152</v>
      </c>
      <c r="O46" s="20"/>
      <c r="P46" s="20"/>
      <c r="Q46" s="20"/>
      <c r="R46" s="20"/>
      <c r="S46" s="126">
        <f t="shared" si="12"/>
        <v>-1.5953880993391665</v>
      </c>
      <c r="T46" s="11">
        <f t="shared" si="13"/>
        <v>10</v>
      </c>
      <c r="U46" s="126">
        <f t="shared" si="14"/>
        <v>0.22077830582568689</v>
      </c>
      <c r="V46" s="126">
        <f t="shared" si="15"/>
        <v>0.43271752798611579</v>
      </c>
    </row>
    <row r="47" spans="1:22" x14ac:dyDescent="0.25">
      <c r="B47" s="11">
        <v>-15</v>
      </c>
      <c r="C47" s="126">
        <f t="shared" si="10"/>
        <v>-1.3783783783783783</v>
      </c>
      <c r="D47" s="126">
        <f t="shared" si="11"/>
        <v>-0.8866666666666666</v>
      </c>
      <c r="E47" s="126">
        <f t="shared" si="16"/>
        <v>-0.86102719033232622</v>
      </c>
      <c r="F47" s="126">
        <f t="shared" si="17"/>
        <v>-0.72337417530631487</v>
      </c>
      <c r="G47" s="126">
        <f t="shared" si="18"/>
        <v>-0.46464646464646464</v>
      </c>
      <c r="H47" s="126">
        <f t="shared" si="19"/>
        <v>-0.55172413793103448</v>
      </c>
      <c r="I47" s="126">
        <f t="shared" si="20"/>
        <v>-0.4508196721311476</v>
      </c>
      <c r="J47" s="126">
        <f t="shared" si="21"/>
        <v>-0.78947368421052633</v>
      </c>
      <c r="K47" s="126">
        <f t="shared" si="22"/>
        <v>-0.34090909090909088</v>
      </c>
      <c r="L47" s="126">
        <f t="shared" si="23"/>
        <v>-1.5865384615384617</v>
      </c>
      <c r="S47" s="126">
        <f t="shared" si="12"/>
        <v>-0.80335579220504127</v>
      </c>
      <c r="T47" s="11">
        <f t="shared" si="13"/>
        <v>10</v>
      </c>
      <c r="U47" s="126">
        <f t="shared" si="14"/>
        <v>0.12810862134174492</v>
      </c>
      <c r="V47" s="126">
        <f t="shared" si="15"/>
        <v>0.25108828393889931</v>
      </c>
    </row>
    <row r="48" spans="1:22" x14ac:dyDescent="0.25">
      <c r="B48" s="11">
        <v>0</v>
      </c>
      <c r="C48" s="126">
        <f t="shared" si="10"/>
        <v>-4.9420849420849421E-2</v>
      </c>
      <c r="D48" s="126">
        <f t="shared" si="11"/>
        <v>-5.9555555555555559E-3</v>
      </c>
      <c r="E48" s="126">
        <f t="shared" si="16"/>
        <v>-1.3564954682779455E-2</v>
      </c>
      <c r="F48" s="126">
        <f t="shared" si="17"/>
        <v>-9.6606974552309148E-3</v>
      </c>
      <c r="G48" s="126">
        <f t="shared" si="18"/>
        <v>-1.2727272727272726E-10</v>
      </c>
      <c r="H48" s="126">
        <f t="shared" si="19"/>
        <v>2.4137931034482758E-2</v>
      </c>
      <c r="I48" s="126">
        <f t="shared" si="20"/>
        <v>-7.1721311475409838E-3</v>
      </c>
      <c r="J48" s="126">
        <f t="shared" si="21"/>
        <v>-1.5263157894736841E-2</v>
      </c>
      <c r="K48" s="126">
        <f t="shared" si="22"/>
        <v>-2.8409090909090908E-2</v>
      </c>
      <c r="L48" s="126">
        <f t="shared" si="23"/>
        <v>-0.69711538461538458</v>
      </c>
      <c r="S48" s="126">
        <f t="shared" si="12"/>
        <v>-8.0242389077395865E-2</v>
      </c>
      <c r="T48" s="11">
        <f t="shared" si="13"/>
        <v>10</v>
      </c>
      <c r="U48" s="126">
        <f t="shared" si="14"/>
        <v>6.8800096503833993E-2</v>
      </c>
      <c r="V48" s="126">
        <f t="shared" si="15"/>
        <v>0.13484571128039469</v>
      </c>
    </row>
    <row r="49" spans="1:22" x14ac:dyDescent="0.25">
      <c r="B49" s="11">
        <v>15</v>
      </c>
      <c r="C49" s="126">
        <f t="shared" si="10"/>
        <v>1.4208494208494207</v>
      </c>
      <c r="D49" s="126">
        <f t="shared" si="11"/>
        <v>0.93777777777777771</v>
      </c>
      <c r="E49" s="126">
        <f t="shared" si="16"/>
        <v>0.91238670694864044</v>
      </c>
      <c r="F49" s="126">
        <f t="shared" si="17"/>
        <v>0.7186616399622997</v>
      </c>
      <c r="G49" s="126">
        <f t="shared" si="18"/>
        <v>0.48484848484848492</v>
      </c>
      <c r="H49" s="126">
        <f t="shared" si="19"/>
        <v>0.63793103448275867</v>
      </c>
      <c r="I49" s="126">
        <f t="shared" si="20"/>
        <v>0.43032786885245899</v>
      </c>
      <c r="J49" s="126">
        <f t="shared" si="21"/>
        <v>0.73684210526315785</v>
      </c>
      <c r="K49" s="126">
        <f t="shared" si="22"/>
        <v>0.36931818181818182</v>
      </c>
      <c r="L49" s="126">
        <f t="shared" si="23"/>
        <v>0.24038461538461534</v>
      </c>
      <c r="S49" s="126">
        <f t="shared" si="12"/>
        <v>0.68893278361877963</v>
      </c>
      <c r="T49" s="11">
        <f t="shared" si="13"/>
        <v>10</v>
      </c>
      <c r="U49" s="126">
        <f t="shared" si="14"/>
        <v>0.10879203366952518</v>
      </c>
      <c r="V49" s="126">
        <f t="shared" si="15"/>
        <v>0.21322846779713825</v>
      </c>
    </row>
    <row r="50" spans="1:22" x14ac:dyDescent="0.25">
      <c r="B50" s="11">
        <v>30</v>
      </c>
      <c r="C50" s="126">
        <f t="shared" si="10"/>
        <v>2.7992277992277992</v>
      </c>
      <c r="D50" s="126">
        <f t="shared" si="11"/>
        <v>1.9</v>
      </c>
      <c r="E50" s="126">
        <f t="shared" si="16"/>
        <v>1.8972809667673718</v>
      </c>
      <c r="F50" s="126">
        <f t="shared" si="17"/>
        <v>1.5669180018850144</v>
      </c>
      <c r="G50" s="126">
        <f t="shared" si="18"/>
        <v>0.98989898989898983</v>
      </c>
      <c r="H50" s="126">
        <f t="shared" si="19"/>
        <v>1.2413793103448274</v>
      </c>
      <c r="I50" s="126">
        <f t="shared" si="20"/>
        <v>0.90163934426229519</v>
      </c>
      <c r="J50" s="126">
        <f t="shared" si="21"/>
        <v>1.6842105263157894</v>
      </c>
      <c r="K50" s="126">
        <f t="shared" si="22"/>
        <v>0.68181818181818177</v>
      </c>
      <c r="L50" s="126">
        <f t="shared" si="23"/>
        <v>1.1298076923076923</v>
      </c>
      <c r="S50" s="126">
        <f t="shared" si="12"/>
        <v>1.479218081282796</v>
      </c>
      <c r="T50" s="11">
        <f t="shared" si="13"/>
        <v>10</v>
      </c>
      <c r="U50" s="126">
        <f t="shared" si="14"/>
        <v>0.19808821560676701</v>
      </c>
      <c r="V50" s="126">
        <f t="shared" si="15"/>
        <v>0.38824576835106828</v>
      </c>
    </row>
    <row r="51" spans="1:22" x14ac:dyDescent="0.25">
      <c r="B51" s="11">
        <v>45</v>
      </c>
      <c r="C51" s="126">
        <f t="shared" si="10"/>
        <v>4.3629343629343627</v>
      </c>
      <c r="D51" s="126">
        <f t="shared" si="11"/>
        <v>2.9777777777777779</v>
      </c>
      <c r="E51" s="126">
        <f t="shared" si="16"/>
        <v>2.9969788519637461</v>
      </c>
      <c r="F51" s="126">
        <f t="shared" si="17"/>
        <v>2.3798303487276153</v>
      </c>
      <c r="G51" s="126">
        <f t="shared" si="18"/>
        <v>1.494949494949495</v>
      </c>
      <c r="H51" s="126">
        <f t="shared" si="19"/>
        <v>1.896551724137931</v>
      </c>
      <c r="I51" s="126">
        <f t="shared" si="20"/>
        <v>1.4344262295081969</v>
      </c>
      <c r="J51" s="126">
        <f t="shared" si="21"/>
        <v>2.8421052631578951</v>
      </c>
      <c r="K51" s="126">
        <f t="shared" si="22"/>
        <v>1.1079545454545454</v>
      </c>
      <c r="L51" s="126">
        <f t="shared" si="23"/>
        <v>2.1634615384615383</v>
      </c>
      <c r="S51" s="126">
        <f t="shared" si="12"/>
        <v>2.3656970137073103</v>
      </c>
      <c r="T51" s="11">
        <f t="shared" si="13"/>
        <v>10</v>
      </c>
      <c r="U51" s="126">
        <f t="shared" si="14"/>
        <v>0.30655179629502688</v>
      </c>
      <c r="V51" s="126">
        <f t="shared" si="15"/>
        <v>0.60083048013431173</v>
      </c>
    </row>
    <row r="52" spans="1:22" ht="15.75" thickBot="1" x14ac:dyDescent="0.3">
      <c r="B52" s="12">
        <v>60</v>
      </c>
      <c r="C52" s="127">
        <f t="shared" si="10"/>
        <v>5.9845559845559855</v>
      </c>
      <c r="D52" s="127">
        <f t="shared" si="11"/>
        <v>4.0444444444444443</v>
      </c>
      <c r="E52" s="127">
        <f t="shared" si="16"/>
        <v>4.1993957703927496</v>
      </c>
      <c r="F52" s="127">
        <f t="shared" si="17"/>
        <v>3.4165881244109331</v>
      </c>
      <c r="G52" s="127">
        <f t="shared" si="18"/>
        <v>2.2222222222222219</v>
      </c>
      <c r="H52" s="127">
        <f t="shared" si="19"/>
        <v>2.7586206896551726</v>
      </c>
      <c r="I52" s="127">
        <f t="shared" si="20"/>
        <v>2.0491803278688527</v>
      </c>
      <c r="J52" s="127">
        <f t="shared" si="21"/>
        <v>3.5263157894736845</v>
      </c>
      <c r="K52" s="127">
        <f t="shared" si="22"/>
        <v>1.5909090909090908</v>
      </c>
      <c r="L52" s="127">
        <f t="shared" si="23"/>
        <v>3.3653846153846154</v>
      </c>
      <c r="S52" s="127">
        <f t="shared" si="12"/>
        <v>3.315761705931775</v>
      </c>
      <c r="T52" s="12">
        <f t="shared" si="13"/>
        <v>10</v>
      </c>
      <c r="U52" s="127">
        <f t="shared" si="14"/>
        <v>0.40244794918180099</v>
      </c>
      <c r="V52" s="127">
        <f t="shared" si="15"/>
        <v>0.7887834860483357</v>
      </c>
    </row>
    <row r="53" spans="1:22" ht="15.75" thickBot="1" x14ac:dyDescent="0.3">
      <c r="B53" s="120" t="s">
        <v>127</v>
      </c>
      <c r="C53" s="137" t="s">
        <v>125</v>
      </c>
      <c r="D53" s="138" t="s">
        <v>125</v>
      </c>
      <c r="E53" s="138" t="s">
        <v>125</v>
      </c>
      <c r="F53" s="138" t="s">
        <v>125</v>
      </c>
      <c r="G53" s="138" t="s">
        <v>125</v>
      </c>
      <c r="H53" s="138" t="s">
        <v>125</v>
      </c>
      <c r="I53" s="138" t="s">
        <v>125</v>
      </c>
      <c r="J53" s="138" t="s">
        <v>125</v>
      </c>
      <c r="K53" s="138" t="s">
        <v>125</v>
      </c>
      <c r="L53" s="139" t="s">
        <v>125</v>
      </c>
      <c r="M53" s="49"/>
      <c r="N53" s="49"/>
      <c r="S53" s="4"/>
      <c r="U53" s="4"/>
      <c r="V53" s="131"/>
    </row>
    <row r="54" spans="1:22" ht="15.75" thickBot="1" x14ac:dyDescent="0.3">
      <c r="A54" s="23" t="s">
        <v>126</v>
      </c>
      <c r="C54" s="131"/>
      <c r="D54" s="131"/>
      <c r="E54" s="131"/>
      <c r="F54" s="131"/>
      <c r="G54" s="131"/>
      <c r="H54" s="131"/>
      <c r="I54" s="131"/>
      <c r="J54" s="131"/>
      <c r="K54" s="131"/>
      <c r="L54" s="131"/>
      <c r="S54" s="23"/>
      <c r="T54" s="43" t="s">
        <v>1</v>
      </c>
      <c r="U54" s="43" t="s">
        <v>2</v>
      </c>
      <c r="V54" s="149" t="s">
        <v>3</v>
      </c>
    </row>
    <row r="55" spans="1:22" x14ac:dyDescent="0.25">
      <c r="B55" s="10">
        <v>-150</v>
      </c>
      <c r="C55" s="125">
        <f t="shared" ref="C55:C69" si="24">C20/$C$2*1000000000000</f>
        <v>-68.725868725868736</v>
      </c>
      <c r="D55" s="132" t="s">
        <v>128</v>
      </c>
      <c r="E55" s="125">
        <f>E20/$E$2*1000000000000</f>
        <v>-69.184290030211486</v>
      </c>
      <c r="F55" s="125">
        <f>F20/$F$2*1000000000000</f>
        <v>-53.487276154571155</v>
      </c>
      <c r="G55" s="125">
        <f>G20/$G$2*1000000000000</f>
        <v>-64.646464646464651</v>
      </c>
      <c r="H55" s="125">
        <f>H20/$H$2*1000000000000</f>
        <v>-62.068965517241374</v>
      </c>
      <c r="I55" s="125">
        <f t="shared" si="20"/>
        <v>-59.42622950819672</v>
      </c>
      <c r="J55" s="125">
        <f t="shared" si="21"/>
        <v>-84.21052631578948</v>
      </c>
      <c r="K55" s="125">
        <f t="shared" si="22"/>
        <v>-36.93181818181818</v>
      </c>
      <c r="L55" s="125">
        <f t="shared" si="23"/>
        <v>-103.36538461538461</v>
      </c>
      <c r="S55" s="125">
        <f t="shared" si="12"/>
        <v>-66.894091521727375</v>
      </c>
      <c r="T55" s="10">
        <f t="shared" si="13"/>
        <v>9</v>
      </c>
      <c r="U55" s="125">
        <f t="shared" si="14"/>
        <v>6.2363158009729647</v>
      </c>
      <c r="V55" s="125">
        <f>CONFIDENCE(0.05,(STDEV(C55:Q55)),T55)</f>
        <v>12.222954366125068</v>
      </c>
    </row>
    <row r="56" spans="1:22" x14ac:dyDescent="0.25">
      <c r="B56" s="11">
        <v>-135</v>
      </c>
      <c r="C56" s="126">
        <f t="shared" si="24"/>
        <v>-54.826254826254832</v>
      </c>
      <c r="D56" s="133" t="s">
        <v>128</v>
      </c>
      <c r="E56" s="126">
        <f t="shared" ref="E56:E69" si="25">E21/$E$2*1000000000000</f>
        <v>-58.912386706948645</v>
      </c>
      <c r="F56" s="126">
        <f t="shared" ref="F56:F69" si="26">F21/$F$2*1000000000000</f>
        <v>-45.240339302544768</v>
      </c>
      <c r="G56" s="126">
        <f t="shared" ref="G56:G69" si="27">G21/$G$2*1000000000000</f>
        <v>-52.525252525252526</v>
      </c>
      <c r="H56" s="126">
        <f t="shared" ref="H56:H69" si="28">H21/$H$2*1000000000000</f>
        <v>-53.448275862068961</v>
      </c>
      <c r="I56" s="126">
        <f t="shared" si="20"/>
        <v>-45.081967213114751</v>
      </c>
      <c r="J56" s="126">
        <f t="shared" si="21"/>
        <v>-68.421052631578959</v>
      </c>
      <c r="K56" s="126">
        <f t="shared" si="22"/>
        <v>-31.249999999999996</v>
      </c>
      <c r="L56" s="126">
        <f t="shared" si="23"/>
        <v>-84.134615384615373</v>
      </c>
      <c r="S56" s="126">
        <f t="shared" si="12"/>
        <v>-54.871127161375426</v>
      </c>
      <c r="T56" s="11">
        <f t="shared" si="13"/>
        <v>9</v>
      </c>
      <c r="U56" s="126">
        <f t="shared" si="14"/>
        <v>5.0143558143338725</v>
      </c>
      <c r="V56" s="126">
        <f t="shared" si="15"/>
        <v>9.8279568017634027</v>
      </c>
    </row>
    <row r="57" spans="1:22" x14ac:dyDescent="0.25">
      <c r="B57" s="11">
        <v>-120</v>
      </c>
      <c r="C57" s="126">
        <f t="shared" si="24"/>
        <v>-43.243243243243249</v>
      </c>
      <c r="D57" s="133" t="s">
        <v>128</v>
      </c>
      <c r="E57" s="126">
        <f t="shared" si="25"/>
        <v>-48.640483383685805</v>
      </c>
      <c r="F57" s="126">
        <f t="shared" si="26"/>
        <v>-37.700282752120643</v>
      </c>
      <c r="G57" s="126">
        <f t="shared" si="27"/>
        <v>-42.424242424242429</v>
      </c>
      <c r="H57" s="126">
        <f t="shared" si="28"/>
        <v>-44.827586206896548</v>
      </c>
      <c r="I57" s="126">
        <f t="shared" si="20"/>
        <v>-34.83606557377049</v>
      </c>
      <c r="J57" s="126">
        <f t="shared" si="21"/>
        <v>-52.631578947368425</v>
      </c>
      <c r="K57" s="126">
        <f t="shared" si="22"/>
        <v>-24.14772727272727</v>
      </c>
      <c r="L57" s="126">
        <f t="shared" si="23"/>
        <v>-67.307692307692307</v>
      </c>
      <c r="S57" s="126">
        <f t="shared" si="12"/>
        <v>-43.973211345749682</v>
      </c>
      <c r="T57" s="11">
        <f t="shared" si="13"/>
        <v>9</v>
      </c>
      <c r="U57" s="126">
        <f t="shared" si="14"/>
        <v>4.0152448362577182</v>
      </c>
      <c r="V57" s="126">
        <f t="shared" si="15"/>
        <v>7.8697352681755524</v>
      </c>
    </row>
    <row r="58" spans="1:22" x14ac:dyDescent="0.25">
      <c r="B58" s="11">
        <v>-105</v>
      </c>
      <c r="C58" s="126">
        <f t="shared" si="24"/>
        <v>-33.359073359073363</v>
      </c>
      <c r="D58" s="133" t="s">
        <v>128</v>
      </c>
      <c r="E58" s="126">
        <f t="shared" si="25"/>
        <v>-38.670694864048336</v>
      </c>
      <c r="F58" s="126">
        <f t="shared" si="26"/>
        <v>-30.867106503298775</v>
      </c>
      <c r="G58" s="126">
        <f t="shared" si="27"/>
        <v>-32.323232323232325</v>
      </c>
      <c r="H58" s="126">
        <f t="shared" si="28"/>
        <v>-36.206896551724142</v>
      </c>
      <c r="I58" s="126">
        <f t="shared" si="20"/>
        <v>-26.639344262295086</v>
      </c>
      <c r="J58" s="126">
        <f t="shared" si="21"/>
        <v>-41.578947368421048</v>
      </c>
      <c r="K58" s="126">
        <f t="shared" si="22"/>
        <v>-19.034090909090907</v>
      </c>
      <c r="L58" s="126">
        <f t="shared" si="23"/>
        <v>-52.88461538461538</v>
      </c>
      <c r="S58" s="126">
        <f t="shared" si="12"/>
        <v>-34.618222391755481</v>
      </c>
      <c r="T58" s="11">
        <f t="shared" si="13"/>
        <v>9</v>
      </c>
      <c r="U58" s="126">
        <f t="shared" si="14"/>
        <v>3.180911339273917</v>
      </c>
      <c r="V58" s="126">
        <f t="shared" si="15"/>
        <v>6.234471662991945</v>
      </c>
    </row>
    <row r="59" spans="1:22" x14ac:dyDescent="0.25">
      <c r="B59" s="11">
        <v>-90</v>
      </c>
      <c r="C59" s="126">
        <f t="shared" si="24"/>
        <v>-25.482625482625483</v>
      </c>
      <c r="D59" s="133" t="s">
        <v>128</v>
      </c>
      <c r="E59" s="126">
        <f t="shared" si="25"/>
        <v>-30.211480362537767</v>
      </c>
      <c r="F59" s="126">
        <f t="shared" si="26"/>
        <v>-24.505183788878419</v>
      </c>
      <c r="G59" s="126">
        <f t="shared" si="27"/>
        <v>-26.262626262626263</v>
      </c>
      <c r="H59" s="126">
        <f t="shared" si="28"/>
        <v>-27.586206896551726</v>
      </c>
      <c r="I59" s="126">
        <f t="shared" si="20"/>
        <v>-22.540983606557376</v>
      </c>
      <c r="J59" s="126">
        <f t="shared" si="21"/>
        <v>-31.578947368421051</v>
      </c>
      <c r="K59" s="126">
        <f t="shared" si="22"/>
        <v>-14.488636363636363</v>
      </c>
      <c r="L59" s="126">
        <f t="shared" si="23"/>
        <v>-43.269230769230766</v>
      </c>
      <c r="S59" s="126">
        <f t="shared" si="12"/>
        <v>-27.32510232234058</v>
      </c>
      <c r="T59" s="11">
        <f t="shared" si="13"/>
        <v>9</v>
      </c>
      <c r="U59" s="126">
        <f t="shared" si="14"/>
        <v>2.5842685146273818</v>
      </c>
      <c r="V59" s="126">
        <f t="shared" si="15"/>
        <v>5.0650732150504894</v>
      </c>
    </row>
    <row r="60" spans="1:22" x14ac:dyDescent="0.25">
      <c r="B60" s="11">
        <v>-75</v>
      </c>
      <c r="C60" s="126">
        <f t="shared" si="24"/>
        <v>-18.957528957528957</v>
      </c>
      <c r="D60" s="133" t="s">
        <v>128</v>
      </c>
      <c r="E60" s="126">
        <f t="shared" si="25"/>
        <v>-23.353474320241691</v>
      </c>
      <c r="F60" s="126">
        <f t="shared" si="26"/>
        <v>-19.227144203581528</v>
      </c>
      <c r="G60" s="126">
        <f t="shared" si="27"/>
        <v>-19.19191919191919</v>
      </c>
      <c r="H60" s="126">
        <f t="shared" si="28"/>
        <v>-22.413793103448274</v>
      </c>
      <c r="I60" s="126">
        <f t="shared" si="20"/>
        <v>-16.393442622950822</v>
      </c>
      <c r="J60" s="126">
        <f t="shared" si="21"/>
        <v>-23.684210526315788</v>
      </c>
      <c r="K60" s="126">
        <f t="shared" si="22"/>
        <v>-10.795454545454545</v>
      </c>
      <c r="L60" s="126">
        <f t="shared" si="23"/>
        <v>-33.653846153846153</v>
      </c>
      <c r="S60" s="126">
        <f t="shared" si="12"/>
        <v>-20.852312625031882</v>
      </c>
      <c r="T60" s="11">
        <f t="shared" si="13"/>
        <v>9</v>
      </c>
      <c r="U60" s="126">
        <f t="shared" si="14"/>
        <v>2.0770008343641995</v>
      </c>
      <c r="V60" s="126">
        <f t="shared" si="15"/>
        <v>4.0708468312134727</v>
      </c>
    </row>
    <row r="61" spans="1:22" x14ac:dyDescent="0.25">
      <c r="B61" s="11">
        <v>-60</v>
      </c>
      <c r="C61" s="126">
        <f t="shared" si="24"/>
        <v>-13.706563706563708</v>
      </c>
      <c r="D61" s="133" t="s">
        <v>128</v>
      </c>
      <c r="E61" s="126">
        <f t="shared" si="25"/>
        <v>-17.5226586102719</v>
      </c>
      <c r="F61" s="126">
        <f t="shared" si="26"/>
        <v>-14.60885956644675</v>
      </c>
      <c r="G61" s="126">
        <f t="shared" si="27"/>
        <v>-13.939393939393938</v>
      </c>
      <c r="H61" s="126">
        <f t="shared" si="28"/>
        <v>-16.379310344827587</v>
      </c>
      <c r="I61" s="126">
        <f t="shared" si="20"/>
        <v>-12.090163934426231</v>
      </c>
      <c r="J61" s="126">
        <f t="shared" si="21"/>
        <v>-17.368421052631579</v>
      </c>
      <c r="K61" s="126">
        <f t="shared" si="22"/>
        <v>-7.9545454545454533</v>
      </c>
      <c r="L61" s="126">
        <f t="shared" si="23"/>
        <v>-24.03846153846154</v>
      </c>
      <c r="S61" s="126">
        <f t="shared" si="12"/>
        <v>-15.289819794174299</v>
      </c>
      <c r="T61" s="11">
        <f t="shared" si="13"/>
        <v>9</v>
      </c>
      <c r="U61" s="126">
        <f t="shared" si="14"/>
        <v>1.4713465975018514</v>
      </c>
      <c r="V61" s="126">
        <f t="shared" si="15"/>
        <v>2.8837863398791792</v>
      </c>
    </row>
    <row r="62" spans="1:22" x14ac:dyDescent="0.25">
      <c r="B62" s="11">
        <v>-45</v>
      </c>
      <c r="C62" s="126">
        <f t="shared" si="24"/>
        <v>-9.3436293436293436</v>
      </c>
      <c r="D62" s="133" t="s">
        <v>128</v>
      </c>
      <c r="E62" s="126">
        <f t="shared" si="25"/>
        <v>-12.386706948640482</v>
      </c>
      <c r="F62" s="126">
        <f t="shared" si="26"/>
        <v>-10.461828463713479</v>
      </c>
      <c r="G62" s="126">
        <f t="shared" si="27"/>
        <v>-9.8989898989898997</v>
      </c>
      <c r="H62" s="126">
        <f t="shared" si="28"/>
        <v>-11.724137931034484</v>
      </c>
      <c r="I62" s="126">
        <f t="shared" si="20"/>
        <v>-8.6065573770491799</v>
      </c>
      <c r="J62" s="126">
        <f t="shared" si="21"/>
        <v>-12.105263157894738</v>
      </c>
      <c r="K62" s="126">
        <f t="shared" si="22"/>
        <v>-5.3977272727272725</v>
      </c>
      <c r="L62" s="126">
        <f t="shared" si="23"/>
        <v>-18.028846153846153</v>
      </c>
      <c r="S62" s="126">
        <f t="shared" si="12"/>
        <v>-10.883742949725002</v>
      </c>
      <c r="T62" s="11">
        <f t="shared" si="13"/>
        <v>9</v>
      </c>
      <c r="U62" s="126">
        <f t="shared" si="14"/>
        <v>1.1445002450605481</v>
      </c>
      <c r="V62" s="126">
        <f t="shared" si="15"/>
        <v>2.24317926061594</v>
      </c>
    </row>
    <row r="63" spans="1:22" x14ac:dyDescent="0.25">
      <c r="B63" s="11">
        <v>-30</v>
      </c>
      <c r="C63" s="126">
        <f t="shared" si="24"/>
        <v>-5.8301158301158296</v>
      </c>
      <c r="D63" s="133" t="s">
        <v>128</v>
      </c>
      <c r="E63" s="126">
        <f t="shared" si="25"/>
        <v>-7.7341389728096672</v>
      </c>
      <c r="F63" s="126">
        <f t="shared" si="26"/>
        <v>-6.6682375117813386</v>
      </c>
      <c r="G63" s="126">
        <f t="shared" si="27"/>
        <v>-6.262626262626263</v>
      </c>
      <c r="H63" s="126">
        <f t="shared" si="28"/>
        <v>-7.5862068965517242</v>
      </c>
      <c r="I63" s="126">
        <f t="shared" si="20"/>
        <v>-5.7377049180327875</v>
      </c>
      <c r="J63" s="126">
        <f t="shared" si="21"/>
        <v>-7.8947368421052628</v>
      </c>
      <c r="K63" s="126">
        <f t="shared" si="22"/>
        <v>-3.6931818181818175</v>
      </c>
      <c r="L63" s="126">
        <f t="shared" si="23"/>
        <v>-12.499999999999998</v>
      </c>
      <c r="S63" s="126">
        <f t="shared" si="12"/>
        <v>-7.1007721169116325</v>
      </c>
      <c r="T63" s="11">
        <f t="shared" si="13"/>
        <v>9</v>
      </c>
      <c r="U63" s="126">
        <f t="shared" si="14"/>
        <v>0.80270902528153087</v>
      </c>
      <c r="V63" s="126">
        <f t="shared" si="15"/>
        <v>1.5732807796170518</v>
      </c>
    </row>
    <row r="64" spans="1:22" x14ac:dyDescent="0.25">
      <c r="B64" s="11">
        <v>-15</v>
      </c>
      <c r="C64" s="126">
        <f t="shared" si="24"/>
        <v>-2.7837837837837838</v>
      </c>
      <c r="D64" s="133" t="s">
        <v>128</v>
      </c>
      <c r="E64" s="126">
        <f t="shared" si="25"/>
        <v>-3.7160120845921445</v>
      </c>
      <c r="F64" s="126">
        <f t="shared" si="26"/>
        <v>-3.2516493873704051</v>
      </c>
      <c r="G64" s="126">
        <f t="shared" si="27"/>
        <v>-3.0303030303030303</v>
      </c>
      <c r="H64" s="126">
        <f t="shared" si="28"/>
        <v>-3.7931034482758621</v>
      </c>
      <c r="I64" s="126">
        <f t="shared" si="20"/>
        <v>-3.0737704918032787</v>
      </c>
      <c r="J64" s="126">
        <f t="shared" si="21"/>
        <v>-4.2105263157894735</v>
      </c>
      <c r="K64" s="126">
        <f t="shared" si="22"/>
        <v>-2.0738636363636362</v>
      </c>
      <c r="L64" s="126">
        <f t="shared" si="23"/>
        <v>-7.9326923076923066</v>
      </c>
      <c r="S64" s="126">
        <f t="shared" si="12"/>
        <v>-3.7628560539971025</v>
      </c>
      <c r="T64" s="11">
        <f t="shared" si="13"/>
        <v>9</v>
      </c>
      <c r="U64" s="126">
        <f t="shared" si="14"/>
        <v>0.56118841292793376</v>
      </c>
      <c r="V64" s="126">
        <f t="shared" si="15"/>
        <v>1.0999090778799421</v>
      </c>
    </row>
    <row r="65" spans="2:22" x14ac:dyDescent="0.25">
      <c r="B65" s="11">
        <v>0</v>
      </c>
      <c r="C65" s="126">
        <f t="shared" si="24"/>
        <v>-4.4401544401544396E-2</v>
      </c>
      <c r="D65" s="133" t="s">
        <v>128</v>
      </c>
      <c r="E65" s="126">
        <f t="shared" si="25"/>
        <v>-1.0060422960725076E-3</v>
      </c>
      <c r="F65" s="126">
        <f t="shared" si="26"/>
        <v>-6.1969839773798304E-3</v>
      </c>
      <c r="G65" s="126">
        <f t="shared" si="27"/>
        <v>-2.6262626262626262E-2</v>
      </c>
      <c r="H65" s="126">
        <f t="shared" si="28"/>
        <v>-0.34482758620689657</v>
      </c>
      <c r="I65" s="126">
        <f t="shared" si="20"/>
        <v>-0.63524590163934436</v>
      </c>
      <c r="J65" s="126">
        <f t="shared" si="21"/>
        <v>-1.2105263157894737</v>
      </c>
      <c r="K65" s="126">
        <f t="shared" si="22"/>
        <v>-0.65340909090909094</v>
      </c>
      <c r="L65" s="126">
        <f t="shared" si="23"/>
        <v>-3.8461538461538454</v>
      </c>
      <c r="S65" s="126">
        <f t="shared" si="12"/>
        <v>-0.75200332640403045</v>
      </c>
      <c r="T65" s="11">
        <f t="shared" si="13"/>
        <v>9</v>
      </c>
      <c r="U65" s="126">
        <f t="shared" si="14"/>
        <v>0.41029765347947206</v>
      </c>
      <c r="V65" s="126">
        <f t="shared" si="15"/>
        <v>0.80416862376106024</v>
      </c>
    </row>
    <row r="66" spans="2:22" x14ac:dyDescent="0.25">
      <c r="B66" s="11">
        <v>15</v>
      </c>
      <c r="C66" s="126">
        <f t="shared" si="24"/>
        <v>2.6949806949806949</v>
      </c>
      <c r="D66" s="133" t="s">
        <v>128</v>
      </c>
      <c r="E66" s="126">
        <f t="shared" si="25"/>
        <v>3.7160120845921445</v>
      </c>
      <c r="F66" s="126">
        <f t="shared" si="26"/>
        <v>3.2045240339302543</v>
      </c>
      <c r="G66" s="126">
        <f t="shared" si="27"/>
        <v>3.0303030303030303</v>
      </c>
      <c r="H66" s="126">
        <f t="shared" si="28"/>
        <v>3.103448275862069</v>
      </c>
      <c r="I66" s="126">
        <f t="shared" si="20"/>
        <v>1.721311475409836</v>
      </c>
      <c r="J66" s="126">
        <f t="shared" si="21"/>
        <v>1.6315789473684212</v>
      </c>
      <c r="K66" s="126">
        <f t="shared" si="22"/>
        <v>0.76704545454545447</v>
      </c>
      <c r="L66" s="126">
        <f t="shared" si="23"/>
        <v>-0.10336538461538461</v>
      </c>
      <c r="S66" s="126">
        <f t="shared" si="12"/>
        <v>2.1962042902640579</v>
      </c>
      <c r="T66" s="11">
        <f t="shared" si="13"/>
        <v>9</v>
      </c>
      <c r="U66" s="126">
        <f t="shared" si="14"/>
        <v>0.42441062610050717</v>
      </c>
      <c r="V66" s="126">
        <f t="shared" si="15"/>
        <v>0.83182954181308888</v>
      </c>
    </row>
    <row r="67" spans="2:22" x14ac:dyDescent="0.25">
      <c r="B67" s="11">
        <v>30</v>
      </c>
      <c r="C67" s="126">
        <f t="shared" si="24"/>
        <v>5.4054054054054061</v>
      </c>
      <c r="D67" s="133" t="s">
        <v>128</v>
      </c>
      <c r="E67" s="126">
        <f t="shared" si="25"/>
        <v>7.5830815709969794</v>
      </c>
      <c r="F67" s="126">
        <f t="shared" si="26"/>
        <v>6.3619227144203592</v>
      </c>
      <c r="G67" s="126">
        <f t="shared" si="27"/>
        <v>6.4646464646464645</v>
      </c>
      <c r="H67" s="126">
        <f t="shared" si="28"/>
        <v>6.7241379310344822</v>
      </c>
      <c r="I67" s="126">
        <f t="shared" si="20"/>
        <v>4.0983606557377055</v>
      </c>
      <c r="J67" s="126">
        <f t="shared" si="21"/>
        <v>4.4736842105263159</v>
      </c>
      <c r="K67" s="126">
        <f t="shared" si="22"/>
        <v>2.3295454545454546</v>
      </c>
      <c r="L67" s="126">
        <f t="shared" si="23"/>
        <v>3.6057692307692308</v>
      </c>
      <c r="S67" s="126">
        <f t="shared" si="12"/>
        <v>5.2273948486758224</v>
      </c>
      <c r="T67" s="11">
        <f t="shared" si="13"/>
        <v>9</v>
      </c>
      <c r="U67" s="126">
        <f t="shared" si="14"/>
        <v>0.57141553371848919</v>
      </c>
      <c r="V67" s="126">
        <f t="shared" si="15"/>
        <v>1.1199538662949715</v>
      </c>
    </row>
    <row r="68" spans="2:22" x14ac:dyDescent="0.25">
      <c r="B68" s="11">
        <v>45</v>
      </c>
      <c r="C68" s="126">
        <f t="shared" si="24"/>
        <v>8.2625482625482629</v>
      </c>
      <c r="D68" s="133" t="s">
        <v>128</v>
      </c>
      <c r="E68" s="126">
        <f t="shared" si="25"/>
        <v>11.963746223564954</v>
      </c>
      <c r="F68" s="126">
        <f t="shared" si="26"/>
        <v>9.6135721017907638</v>
      </c>
      <c r="G68" s="126">
        <f t="shared" si="27"/>
        <v>10.303030303030303</v>
      </c>
      <c r="H68" s="126">
        <f t="shared" si="28"/>
        <v>11.206896551724137</v>
      </c>
      <c r="I68" s="126">
        <f t="shared" si="20"/>
        <v>6.7622950819672134</v>
      </c>
      <c r="J68" s="126">
        <f t="shared" si="21"/>
        <v>7.3684210526315788</v>
      </c>
      <c r="K68" s="126">
        <f t="shared" si="22"/>
        <v>3.9772727272727266</v>
      </c>
      <c r="L68" s="126">
        <f t="shared" si="23"/>
        <v>7.6923076923076907</v>
      </c>
      <c r="S68" s="126">
        <f t="shared" si="12"/>
        <v>8.5722322218708467</v>
      </c>
      <c r="T68" s="11">
        <f t="shared" si="13"/>
        <v>9</v>
      </c>
      <c r="U68" s="126">
        <f t="shared" si="14"/>
        <v>0.82691471386882964</v>
      </c>
      <c r="V68" s="126">
        <f t="shared" si="15"/>
        <v>1.6207230574691496</v>
      </c>
    </row>
    <row r="69" spans="2:22" ht="15.75" thickBot="1" x14ac:dyDescent="0.3">
      <c r="B69" s="12">
        <v>60</v>
      </c>
      <c r="C69" s="127">
        <f t="shared" si="24"/>
        <v>11.544401544401545</v>
      </c>
      <c r="D69" s="134" t="s">
        <v>128</v>
      </c>
      <c r="E69" s="127">
        <f t="shared" si="25"/>
        <v>17.069486404833835</v>
      </c>
      <c r="F69" s="127">
        <f t="shared" si="26"/>
        <v>13.030160226201696</v>
      </c>
      <c r="G69" s="127">
        <f t="shared" si="27"/>
        <v>14.747474747474746</v>
      </c>
      <c r="H69" s="127">
        <f t="shared" si="28"/>
        <v>16.03448275862069</v>
      </c>
      <c r="I69" s="127">
        <f t="shared" si="20"/>
        <v>9.6311475409836085</v>
      </c>
      <c r="J69" s="127">
        <f t="shared" si="21"/>
        <v>11.052631578947368</v>
      </c>
      <c r="K69" s="127">
        <f t="shared" si="22"/>
        <v>6.2499999999999991</v>
      </c>
      <c r="L69" s="127">
        <f t="shared" si="23"/>
        <v>12.259615384615385</v>
      </c>
      <c r="S69" s="127">
        <f t="shared" si="12"/>
        <v>12.402155576230987</v>
      </c>
      <c r="T69" s="12">
        <f t="shared" si="13"/>
        <v>9</v>
      </c>
      <c r="U69" s="127">
        <f t="shared" si="14"/>
        <v>1.1116645936330458</v>
      </c>
      <c r="V69" s="127">
        <f t="shared" si="15"/>
        <v>2.1788225664091239</v>
      </c>
    </row>
    <row r="70" spans="2:22" ht="15.75" thickBot="1" x14ac:dyDescent="0.3">
      <c r="B70" s="27" t="s">
        <v>127</v>
      </c>
      <c r="C70" s="78" t="s">
        <v>125</v>
      </c>
      <c r="D70" s="28" t="s">
        <v>125</v>
      </c>
      <c r="E70" s="28" t="s">
        <v>125</v>
      </c>
      <c r="F70" s="28" t="s">
        <v>125</v>
      </c>
      <c r="G70" s="28" t="s">
        <v>125</v>
      </c>
      <c r="H70" s="28" t="s">
        <v>125</v>
      </c>
      <c r="I70" s="28" t="s">
        <v>125</v>
      </c>
      <c r="J70" s="28" t="s">
        <v>125</v>
      </c>
      <c r="K70" s="28" t="s">
        <v>125</v>
      </c>
      <c r="L70" s="29" t="s">
        <v>125</v>
      </c>
      <c r="S70" s="36" t="s">
        <v>125</v>
      </c>
      <c r="U70" s="36" t="s">
        <v>125</v>
      </c>
      <c r="V70" s="29" t="s">
        <v>125</v>
      </c>
    </row>
    <row r="71" spans="2:22" x14ac:dyDescent="0.25"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</row>
  </sheetData>
  <phoneticPr fontId="1" type="noConversion"/>
  <pageMargins left="0.7" right="0.7" top="0.78740157499999996" bottom="0.78740157499999996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71"/>
  <sheetViews>
    <sheetView topLeftCell="L31" workbookViewId="0">
      <selection activeCell="O46" sqref="O46:S46"/>
    </sheetView>
  </sheetViews>
  <sheetFormatPr baseColWidth="10" defaultColWidth="11.42578125" defaultRowHeight="15" x14ac:dyDescent="0.25"/>
  <cols>
    <col min="1" max="5" width="11.42578125" style="2"/>
    <col min="6" max="7" width="12.7109375" style="2" bestFit="1" customWidth="1"/>
    <col min="8" max="8" width="12.7109375" style="3" bestFit="1" customWidth="1"/>
    <col min="9" max="13" width="12.28515625" style="2" customWidth="1"/>
    <col min="14" max="14" width="15.7109375" style="2" customWidth="1"/>
    <col min="15" max="15" width="10.5703125" style="2" customWidth="1"/>
    <col min="16" max="16" width="13.85546875" style="2" customWidth="1"/>
    <col min="17" max="18" width="11.140625" style="2" customWidth="1"/>
    <col min="19" max="19" width="12.140625" style="2" customWidth="1"/>
    <col min="20" max="20" width="3.85546875" style="2" customWidth="1"/>
    <col min="21" max="21" width="2.28515625" style="2" customWidth="1"/>
    <col min="22" max="22" width="11.42578125" style="2"/>
    <col min="23" max="23" width="5.42578125" style="2" customWidth="1"/>
    <col min="24" max="16384" width="11.42578125" style="2"/>
  </cols>
  <sheetData>
    <row r="1" spans="1:31" ht="15.75" thickBot="1" x14ac:dyDescent="0.3">
      <c r="A1" s="23" t="s">
        <v>0</v>
      </c>
      <c r="C1" s="19" t="s">
        <v>11</v>
      </c>
      <c r="D1" s="19" t="s">
        <v>12</v>
      </c>
      <c r="E1" s="19" t="s">
        <v>13</v>
      </c>
      <c r="F1" s="19" t="s">
        <v>39</v>
      </c>
      <c r="G1" s="19" t="s">
        <v>40</v>
      </c>
      <c r="H1" s="19" t="s">
        <v>41</v>
      </c>
      <c r="I1" s="19" t="s">
        <v>42</v>
      </c>
      <c r="J1" s="19" t="s">
        <v>47</v>
      </c>
      <c r="K1" s="19" t="s">
        <v>48</v>
      </c>
      <c r="L1" s="19" t="s">
        <v>49</v>
      </c>
      <c r="M1" s="19" t="s">
        <v>50</v>
      </c>
    </row>
    <row r="2" spans="1:31" ht="15.75" thickBot="1" x14ac:dyDescent="0.3">
      <c r="B2" s="19" t="s">
        <v>134</v>
      </c>
      <c r="C2" s="19">
        <v>44.3</v>
      </c>
      <c r="D2" s="19">
        <v>27.4</v>
      </c>
      <c r="E2" s="19">
        <v>48.3</v>
      </c>
      <c r="F2" s="19">
        <v>26.9</v>
      </c>
      <c r="G2" s="19">
        <v>71</v>
      </c>
      <c r="H2" s="19">
        <v>49</v>
      </c>
      <c r="I2" s="19">
        <v>21.8</v>
      </c>
      <c r="J2" s="19">
        <v>47.3</v>
      </c>
      <c r="K2" s="19">
        <v>27.3</v>
      </c>
      <c r="L2" s="19">
        <v>22.3</v>
      </c>
      <c r="M2" s="19">
        <v>41</v>
      </c>
      <c r="V2" s="23"/>
      <c r="W2" s="43" t="s">
        <v>1</v>
      </c>
      <c r="X2" s="43" t="s">
        <v>2</v>
      </c>
      <c r="Y2" s="44" t="s">
        <v>3</v>
      </c>
    </row>
    <row r="3" spans="1:31" ht="15.75" thickBot="1" x14ac:dyDescent="0.3">
      <c r="A3" s="18" t="s">
        <v>14</v>
      </c>
      <c r="B3" s="10">
        <v>-150</v>
      </c>
      <c r="C3" s="16">
        <v>-1.0051E-9</v>
      </c>
      <c r="D3" s="16">
        <v>-3.8568000000000001E-10</v>
      </c>
      <c r="E3" s="16">
        <v>-1.0356E-9</v>
      </c>
      <c r="F3" s="10">
        <v>-1.4684E-9</v>
      </c>
      <c r="G3" s="13">
        <v>-2.0542999999999998E-9</v>
      </c>
      <c r="H3" s="10">
        <v>-7.1358000000000003E-10</v>
      </c>
      <c r="I3" s="16">
        <v>-2.6289999999999999E-10</v>
      </c>
      <c r="J3" s="10">
        <v>-1.0775000000000001E-9</v>
      </c>
      <c r="K3" s="16">
        <v>-4.3564999999999999E-10</v>
      </c>
      <c r="L3" s="16">
        <v>-4.8099999999999999E-10</v>
      </c>
      <c r="M3" s="10">
        <v>-8.7837000000000004E-10</v>
      </c>
      <c r="O3" s="4"/>
      <c r="P3" s="4"/>
      <c r="Q3" s="4"/>
      <c r="R3" s="4"/>
      <c r="V3" s="10">
        <f>AVERAGE(C3:T3)</f>
        <v>-8.9073454545454543E-10</v>
      </c>
      <c r="W3" s="10">
        <f>COUNT(C3:S3)</f>
        <v>11</v>
      </c>
      <c r="X3" s="10">
        <f>(STDEV(C3:T3))/SQRT(W3)</f>
        <v>1.5989502246709265E-10</v>
      </c>
      <c r="Y3" s="10">
        <f>CONFIDENCE(0.05,(STDEV(C3:T3)),W3)</f>
        <v>3.1338848534272431E-10</v>
      </c>
      <c r="AB3" s="5"/>
    </row>
    <row r="4" spans="1:31" x14ac:dyDescent="0.25">
      <c r="B4" s="11">
        <f>B3+15</f>
        <v>-135</v>
      </c>
      <c r="C4" s="17">
        <v>-7.0005999999999996E-10</v>
      </c>
      <c r="D4" s="17">
        <v>-3.0775999999999998E-10</v>
      </c>
      <c r="E4" s="17">
        <v>-7.7106000000000002E-10</v>
      </c>
      <c r="F4" s="11">
        <v>-1.1908000000000001E-9</v>
      </c>
      <c r="G4" s="14">
        <v>-1.6047000000000001E-9</v>
      </c>
      <c r="H4" s="11">
        <v>-5.6413999999999998E-10</v>
      </c>
      <c r="I4" s="17">
        <v>-2.0923000000000001E-10</v>
      </c>
      <c r="J4" s="11">
        <v>-8.1639000000000001E-10</v>
      </c>
      <c r="K4" s="17">
        <v>-3.2797999999999999E-10</v>
      </c>
      <c r="L4" s="17">
        <v>-3.9800000000000002E-10</v>
      </c>
      <c r="M4" s="11">
        <v>-7.1055999999999997E-10</v>
      </c>
      <c r="O4" s="4"/>
      <c r="P4" s="4"/>
      <c r="V4" s="11">
        <f t="shared" ref="V4:V17" si="0">AVERAGE(C4:T4)</f>
        <v>-6.9097090909090913E-10</v>
      </c>
      <c r="W4" s="11">
        <f t="shared" ref="W4:W17" si="1">COUNT(C4:T4)</f>
        <v>11</v>
      </c>
      <c r="X4" s="11">
        <f t="shared" ref="X4:X17" si="2">(STDEV(C4:T4))/SQRT(W4)</f>
        <v>1.2504347840545519E-10</v>
      </c>
      <c r="Y4" s="11">
        <f t="shared" ref="Y4:Y17" si="3">CONFIDENCE(0.05,(STDEV(C4:T4)),W4)</f>
        <v>2.4508071417630407E-10</v>
      </c>
      <c r="AC4" s="4"/>
    </row>
    <row r="5" spans="1:31" ht="15.75" thickBot="1" x14ac:dyDescent="0.3">
      <c r="B5" s="11">
        <f t="shared" ref="B5:B17" si="4">B4+15</f>
        <v>-120</v>
      </c>
      <c r="C5" s="17">
        <v>-5.6921000000000004E-10</v>
      </c>
      <c r="D5" s="17">
        <v>-2.2975999999999999E-10</v>
      </c>
      <c r="E5" s="17">
        <v>-5.7837000000000004E-10</v>
      </c>
      <c r="F5" s="11">
        <v>-9.3629000000000008E-10</v>
      </c>
      <c r="G5" s="14">
        <v>-1.281E-9</v>
      </c>
      <c r="H5" s="11">
        <v>-4.4007000000000001E-10</v>
      </c>
      <c r="I5" s="17">
        <v>-1.6139E-10</v>
      </c>
      <c r="J5" s="11">
        <v>-6.1700000000000004E-10</v>
      </c>
      <c r="K5" s="17">
        <v>-2.4798000000000001E-10</v>
      </c>
      <c r="L5" s="17">
        <v>-3.2300000000000002E-10</v>
      </c>
      <c r="M5" s="11">
        <v>-5.5003999999999999E-10</v>
      </c>
      <c r="O5" s="4"/>
      <c r="P5" s="4"/>
      <c r="V5" s="11">
        <f t="shared" si="0"/>
        <v>-5.3946454545454557E-10</v>
      </c>
      <c r="W5" s="11">
        <f t="shared" si="1"/>
        <v>11</v>
      </c>
      <c r="X5" s="11">
        <f t="shared" si="2"/>
        <v>9.9837320762452313E-11</v>
      </c>
      <c r="Y5" s="11">
        <f t="shared" si="3"/>
        <v>1.9567755300737945E-10</v>
      </c>
      <c r="AB5" s="4"/>
      <c r="AC5" s="4"/>
      <c r="AD5" s="4"/>
      <c r="AE5" s="4"/>
    </row>
    <row r="6" spans="1:31" x14ac:dyDescent="0.25">
      <c r="B6" s="11">
        <f t="shared" si="4"/>
        <v>-105</v>
      </c>
      <c r="C6" s="17">
        <v>-4.4655000000000002E-10</v>
      </c>
      <c r="D6" s="17">
        <v>-1.7913000000000001E-10</v>
      </c>
      <c r="E6" s="17">
        <v>-4.2933000000000001E-10</v>
      </c>
      <c r="F6" s="11">
        <v>-7.6014000000000002E-10</v>
      </c>
      <c r="G6" s="14">
        <v>-1.0045E-9</v>
      </c>
      <c r="H6" s="11">
        <v>-3.3962000000000001E-10</v>
      </c>
      <c r="I6" s="17">
        <v>-1.2069E-10</v>
      </c>
      <c r="J6" s="11">
        <v>-4.6809999999999997E-10</v>
      </c>
      <c r="K6" s="17">
        <v>-1.8521E-10</v>
      </c>
      <c r="L6" s="17">
        <v>-2.5699999999999999E-10</v>
      </c>
      <c r="M6" s="11">
        <v>-4.2660000000000001E-10</v>
      </c>
      <c r="N6" s="52" t="s">
        <v>140</v>
      </c>
      <c r="O6" s="53"/>
      <c r="P6" s="53"/>
      <c r="Q6" s="54"/>
      <c r="R6" s="55"/>
      <c r="S6" s="42"/>
      <c r="T6" s="42"/>
      <c r="U6" s="42"/>
      <c r="V6" s="11">
        <f t="shared" si="0"/>
        <v>-4.1971545454545453E-10</v>
      </c>
      <c r="W6" s="11">
        <f t="shared" si="1"/>
        <v>11</v>
      </c>
      <c r="X6" s="11">
        <f t="shared" si="2"/>
        <v>7.9558144653210438E-11</v>
      </c>
      <c r="Y6" s="11">
        <f t="shared" si="3"/>
        <v>1.5593109819712029E-10</v>
      </c>
      <c r="AB6" s="4"/>
      <c r="AC6" s="4"/>
      <c r="AD6" s="4"/>
      <c r="AE6" s="4"/>
    </row>
    <row r="7" spans="1:31" ht="15.75" thickBot="1" x14ac:dyDescent="0.3">
      <c r="B7" s="11">
        <f t="shared" si="4"/>
        <v>-90</v>
      </c>
      <c r="C7" s="17">
        <v>-3.5473000000000003E-10</v>
      </c>
      <c r="D7" s="17">
        <v>-1.3897000000000001E-10</v>
      </c>
      <c r="E7" s="17">
        <v>-3.1975000000000001E-10</v>
      </c>
      <c r="F7" s="11">
        <v>-6.0018999999999997E-10</v>
      </c>
      <c r="G7" s="14">
        <v>-7.7099000000000004E-10</v>
      </c>
      <c r="H7" s="11">
        <v>-2.5666000000000002E-10</v>
      </c>
      <c r="I7" s="17">
        <v>-9.6541000000000006E-11</v>
      </c>
      <c r="J7" s="11">
        <v>-3.3842000000000001E-10</v>
      </c>
      <c r="K7" s="17">
        <v>-1.3836E-10</v>
      </c>
      <c r="L7" s="17">
        <v>-1.9900000000000001E-10</v>
      </c>
      <c r="M7" s="11">
        <v>-3.3050999999999998E-10</v>
      </c>
      <c r="N7" s="56" t="s">
        <v>153</v>
      </c>
      <c r="O7" s="34"/>
      <c r="P7" s="34"/>
      <c r="Q7" s="57"/>
      <c r="R7" s="58"/>
      <c r="S7" s="42"/>
      <c r="T7" s="42"/>
      <c r="U7" s="42"/>
      <c r="V7" s="11">
        <f t="shared" si="0"/>
        <v>-3.2219281818181819E-10</v>
      </c>
      <c r="W7" s="11">
        <f t="shared" si="1"/>
        <v>11</v>
      </c>
      <c r="X7" s="11">
        <f t="shared" si="2"/>
        <v>6.1633325247248006E-11</v>
      </c>
      <c r="Y7" s="11">
        <f t="shared" si="3"/>
        <v>1.2079909773204929E-10</v>
      </c>
      <c r="AB7" s="4"/>
      <c r="AC7" s="4"/>
      <c r="AD7" s="4"/>
      <c r="AE7" s="4"/>
    </row>
    <row r="8" spans="1:31" x14ac:dyDescent="0.25">
      <c r="B8" s="11">
        <f t="shared" si="4"/>
        <v>-75</v>
      </c>
      <c r="C8" s="17">
        <v>-2.6362000000000002E-10</v>
      </c>
      <c r="D8" s="17">
        <v>-9.7048999999999995E-11</v>
      </c>
      <c r="E8" s="17">
        <v>-2.3874999999999998E-10</v>
      </c>
      <c r="F8" s="11">
        <v>-4.7835000000000001E-10</v>
      </c>
      <c r="G8" s="14">
        <v>-5.7263000000000002E-10</v>
      </c>
      <c r="H8" s="11">
        <v>-1.8977999999999999E-10</v>
      </c>
      <c r="I8" s="17">
        <v>-7.0866999999999997E-11</v>
      </c>
      <c r="J8" s="11">
        <v>-2.4448000000000002E-10</v>
      </c>
      <c r="K8" s="17">
        <v>-1.0048E-10</v>
      </c>
      <c r="L8" s="17">
        <v>-1.5299999999999999E-10</v>
      </c>
      <c r="M8" s="11">
        <v>-2.3896000000000002E-10</v>
      </c>
      <c r="N8"/>
      <c r="O8" s="4"/>
      <c r="P8" s="4"/>
      <c r="V8" s="11">
        <f t="shared" si="0"/>
        <v>-2.4072418181818179E-10</v>
      </c>
      <c r="W8" s="11">
        <f t="shared" si="1"/>
        <v>11</v>
      </c>
      <c r="X8" s="11">
        <f t="shared" si="2"/>
        <v>4.7350350709811527E-11</v>
      </c>
      <c r="Y8" s="11">
        <f t="shared" si="3"/>
        <v>9.2804982046571159E-11</v>
      </c>
      <c r="AB8" s="4"/>
      <c r="AC8" s="4"/>
      <c r="AD8" s="4"/>
      <c r="AE8" s="4"/>
    </row>
    <row r="9" spans="1:31" x14ac:dyDescent="0.25">
      <c r="B9" s="11">
        <f t="shared" si="4"/>
        <v>-60</v>
      </c>
      <c r="C9" s="17">
        <v>-2.1176E-10</v>
      </c>
      <c r="D9" s="17">
        <v>-7.1854999999999994E-11</v>
      </c>
      <c r="E9" s="17">
        <v>-1.6964E-10</v>
      </c>
      <c r="F9" s="11">
        <v>-3.7220000000000002E-10</v>
      </c>
      <c r="G9" s="14">
        <v>-4.0967999999999997E-10</v>
      </c>
      <c r="H9" s="11">
        <v>-1.3674000000000001E-10</v>
      </c>
      <c r="I9" s="17">
        <v>-5.2724000000000002E-11</v>
      </c>
      <c r="J9" s="11">
        <v>-1.7650000000000001E-10</v>
      </c>
      <c r="K9" s="17">
        <v>-7.0925000000000003E-11</v>
      </c>
      <c r="L9" s="17">
        <v>-1.12E-10</v>
      </c>
      <c r="M9" s="11">
        <v>-1.7797000000000001E-10</v>
      </c>
      <c r="N9"/>
      <c r="O9" s="4"/>
      <c r="P9" s="4"/>
      <c r="V9" s="11">
        <f t="shared" si="0"/>
        <v>-1.7836309090909094E-10</v>
      </c>
      <c r="W9" s="11">
        <f t="shared" si="1"/>
        <v>11</v>
      </c>
      <c r="X9" s="11">
        <f t="shared" si="2"/>
        <v>3.5301811792405877E-11</v>
      </c>
      <c r="Y9" s="11">
        <f t="shared" si="3"/>
        <v>6.9190279702126874E-11</v>
      </c>
      <c r="AB9" s="4"/>
      <c r="AC9" s="4"/>
      <c r="AD9" s="4"/>
      <c r="AE9" s="4"/>
    </row>
    <row r="10" spans="1:31" ht="15.75" thickBot="1" x14ac:dyDescent="0.3">
      <c r="B10" s="11">
        <f t="shared" si="4"/>
        <v>-45</v>
      </c>
      <c r="C10" s="17">
        <v>-1.4599E-10</v>
      </c>
      <c r="D10" s="17">
        <v>-5.0587999999999999E-11</v>
      </c>
      <c r="E10" s="17">
        <v>-1.1530000000000001E-10</v>
      </c>
      <c r="F10" s="11">
        <v>-2.8226000000000002E-10</v>
      </c>
      <c r="G10" s="14">
        <v>-2.8259E-10</v>
      </c>
      <c r="H10" s="11">
        <v>-9.2554999999999997E-11</v>
      </c>
      <c r="I10" s="17">
        <v>-3.7849999999999997E-11</v>
      </c>
      <c r="J10" s="11">
        <v>-1.2138E-10</v>
      </c>
      <c r="K10" s="17">
        <v>-4.9331999999999997E-11</v>
      </c>
      <c r="L10" s="17">
        <v>-7.7700000000000001E-11</v>
      </c>
      <c r="M10" s="11">
        <v>-1.2353000000000001E-10</v>
      </c>
      <c r="N10"/>
      <c r="O10" s="4"/>
      <c r="P10" s="4"/>
      <c r="V10" s="11">
        <f t="shared" si="0"/>
        <v>-1.2537045454545457E-10</v>
      </c>
      <c r="W10" s="11">
        <f t="shared" si="1"/>
        <v>11</v>
      </c>
      <c r="X10" s="11">
        <f t="shared" si="2"/>
        <v>2.5630525832708879E-11</v>
      </c>
      <c r="Y10" s="11">
        <f t="shared" si="3"/>
        <v>5.0234907536932868E-11</v>
      </c>
      <c r="AB10" s="4"/>
      <c r="AC10" s="4"/>
      <c r="AD10" s="4"/>
      <c r="AE10" s="4"/>
    </row>
    <row r="11" spans="1:31" ht="15.75" customHeight="1" thickBot="1" x14ac:dyDescent="0.35">
      <c r="B11" s="11">
        <f t="shared" si="4"/>
        <v>-30</v>
      </c>
      <c r="C11" s="17">
        <v>-8.9105999999999995E-11</v>
      </c>
      <c r="D11" s="17">
        <v>-3.1515000000000001E-11</v>
      </c>
      <c r="E11" s="17">
        <v>-7.4166000000000005E-11</v>
      </c>
      <c r="F11" s="11">
        <v>-1.8701999999999999E-10</v>
      </c>
      <c r="G11" s="14">
        <v>-1.6507999999999999E-10</v>
      </c>
      <c r="H11" s="11">
        <v>-5.6490999999999999E-11</v>
      </c>
      <c r="I11" s="17">
        <v>-2.5256E-11</v>
      </c>
      <c r="J11" s="11">
        <v>-7.8113999999999998E-11</v>
      </c>
      <c r="K11" s="17">
        <v>-3.0538000000000001E-11</v>
      </c>
      <c r="L11" s="17">
        <v>-4.89E-11</v>
      </c>
      <c r="M11" s="11">
        <v>-7.5091000000000005E-11</v>
      </c>
      <c r="N11"/>
      <c r="O11" s="39" t="s">
        <v>161</v>
      </c>
      <c r="P11" s="40"/>
      <c r="Q11" s="41"/>
      <c r="R11" s="41"/>
      <c r="S11" s="42"/>
      <c r="T11" s="42"/>
      <c r="V11" s="11">
        <f t="shared" si="0"/>
        <v>-7.8297909090909093E-11</v>
      </c>
      <c r="W11" s="11">
        <f t="shared" si="1"/>
        <v>11</v>
      </c>
      <c r="X11" s="11">
        <f t="shared" si="2"/>
        <v>1.5988263282485769E-11</v>
      </c>
      <c r="Y11" s="11">
        <f t="shared" si="3"/>
        <v>3.1336420209016243E-11</v>
      </c>
      <c r="AB11" s="4"/>
      <c r="AC11" s="4"/>
      <c r="AD11" s="4"/>
      <c r="AE11" s="4"/>
    </row>
    <row r="12" spans="1:31" x14ac:dyDescent="0.25">
      <c r="B12" s="11">
        <f t="shared" si="4"/>
        <v>-15</v>
      </c>
      <c r="C12" s="17">
        <v>-3.9528E-11</v>
      </c>
      <c r="D12" s="17">
        <v>-1.5087E-11</v>
      </c>
      <c r="E12" s="17">
        <v>-3.5327999999999998E-11</v>
      </c>
      <c r="F12" s="11">
        <v>-9.7871000000000003E-11</v>
      </c>
      <c r="G12" s="14">
        <v>-5.9592000000000002E-11</v>
      </c>
      <c r="H12" s="11">
        <v>-2.4925000000000001E-11</v>
      </c>
      <c r="I12" s="17">
        <v>-1.1568000000000001E-11</v>
      </c>
      <c r="J12" s="11">
        <v>-4.2574999999999999E-11</v>
      </c>
      <c r="K12" s="17">
        <v>-1.4427000000000001E-11</v>
      </c>
      <c r="L12" s="17">
        <v>-2.27E-11</v>
      </c>
      <c r="M12" s="11">
        <v>-3.9340000000000003E-11</v>
      </c>
      <c r="O12" s="4"/>
      <c r="P12" s="4"/>
      <c r="V12" s="11">
        <f t="shared" si="0"/>
        <v>-3.6630999999999996E-11</v>
      </c>
      <c r="W12" s="11">
        <f t="shared" si="1"/>
        <v>11</v>
      </c>
      <c r="X12" s="11">
        <f t="shared" si="2"/>
        <v>7.5358078978121048E-12</v>
      </c>
      <c r="Y12" s="11">
        <f t="shared" si="3"/>
        <v>1.4769912074124219E-11</v>
      </c>
      <c r="AB12" s="4"/>
      <c r="AC12" s="4"/>
      <c r="AD12" s="4"/>
      <c r="AE12" s="4"/>
    </row>
    <row r="13" spans="1:31" x14ac:dyDescent="0.25">
      <c r="B13" s="11">
        <f t="shared" si="4"/>
        <v>0</v>
      </c>
      <c r="C13" s="17">
        <v>1.0209000000000001E-11</v>
      </c>
      <c r="D13" s="17">
        <v>7.2496999999999999E-13</v>
      </c>
      <c r="E13" s="17">
        <v>-9.1083000000000007E-13</v>
      </c>
      <c r="F13" s="11">
        <v>-3.0158000000000001E-12</v>
      </c>
      <c r="G13" s="14">
        <v>4.2860000000000001E-11</v>
      </c>
      <c r="H13" s="11">
        <v>3.9914000000000001E-12</v>
      </c>
      <c r="I13" s="17">
        <v>3.2989000000000002E-13</v>
      </c>
      <c r="J13" s="11">
        <v>-1.2355999999999999E-11</v>
      </c>
      <c r="K13" s="17">
        <v>5.9869999999999996E-13</v>
      </c>
      <c r="L13" s="17">
        <v>-1.4000000000000001E-12</v>
      </c>
      <c r="M13" s="11">
        <v>-2.0409999999999999E-12</v>
      </c>
      <c r="O13" s="4"/>
      <c r="P13" s="4"/>
      <c r="V13" s="11">
        <f t="shared" si="0"/>
        <v>3.544575454545454E-12</v>
      </c>
      <c r="W13" s="11">
        <f t="shared" si="1"/>
        <v>11</v>
      </c>
      <c r="X13" s="11">
        <f t="shared" si="2"/>
        <v>4.2518918963522715E-12</v>
      </c>
      <c r="Y13" s="11">
        <f t="shared" si="3"/>
        <v>8.3335549830081631E-12</v>
      </c>
      <c r="AB13" s="4"/>
      <c r="AC13" s="4"/>
      <c r="AD13" s="4"/>
      <c r="AE13" s="4"/>
    </row>
    <row r="14" spans="1:31" x14ac:dyDescent="0.25">
      <c r="B14" s="11">
        <f t="shared" si="4"/>
        <v>15</v>
      </c>
      <c r="C14" s="17">
        <v>6.0403000000000006E-11</v>
      </c>
      <c r="D14" s="17">
        <v>1.7069999999999999E-11</v>
      </c>
      <c r="E14" s="17">
        <v>3.3416999999999999E-11</v>
      </c>
      <c r="F14" s="11">
        <v>9.9638999999999996E-11</v>
      </c>
      <c r="G14" s="14">
        <v>1.4361000000000001E-10</v>
      </c>
      <c r="H14" s="11">
        <v>3.2130000000000003E-11</v>
      </c>
      <c r="I14" s="17">
        <v>1.5029999999999999E-11</v>
      </c>
      <c r="J14" s="11">
        <v>1.7188E-11</v>
      </c>
      <c r="K14" s="17">
        <v>1.3165000000000001E-11</v>
      </c>
      <c r="L14" s="17">
        <v>2.1199999999999999E-11</v>
      </c>
      <c r="M14" s="11">
        <v>2.7105999999999999E-11</v>
      </c>
      <c r="O14" s="4"/>
      <c r="P14" s="4"/>
      <c r="V14" s="11">
        <f t="shared" si="0"/>
        <v>4.3632545454545451E-11</v>
      </c>
      <c r="W14" s="11">
        <f t="shared" si="1"/>
        <v>11</v>
      </c>
      <c r="X14" s="11">
        <f t="shared" si="2"/>
        <v>1.2641106817452653E-11</v>
      </c>
      <c r="Y14" s="11">
        <f t="shared" si="3"/>
        <v>2.4776114086930937E-11</v>
      </c>
      <c r="AB14" s="4"/>
      <c r="AC14" s="4"/>
      <c r="AD14" s="4"/>
      <c r="AE14" s="4"/>
    </row>
    <row r="15" spans="1:31" x14ac:dyDescent="0.25">
      <c r="B15" s="11">
        <f t="shared" si="4"/>
        <v>30</v>
      </c>
      <c r="C15" s="17">
        <v>1.1493E-10</v>
      </c>
      <c r="D15" s="17">
        <v>3.5080999999999999E-11</v>
      </c>
      <c r="E15" s="17">
        <v>7.0693000000000003E-11</v>
      </c>
      <c r="F15" s="11">
        <v>2.1493E-10</v>
      </c>
      <c r="G15" s="14">
        <v>2.4387999999999999E-10</v>
      </c>
      <c r="H15" s="11">
        <v>6.1620999999999998E-11</v>
      </c>
      <c r="I15" s="17">
        <v>3.2240999999999999E-11</v>
      </c>
      <c r="J15" s="11">
        <v>4.4910000000000003E-11</v>
      </c>
      <c r="K15" s="17">
        <v>2.7860000000000001E-11</v>
      </c>
      <c r="L15" s="17">
        <v>4.34E-11</v>
      </c>
      <c r="M15" s="11">
        <v>5.6089000000000001E-11</v>
      </c>
      <c r="O15" s="4"/>
      <c r="P15" s="4"/>
      <c r="V15" s="11">
        <f t="shared" si="0"/>
        <v>8.5966818181818189E-11</v>
      </c>
      <c r="W15" s="11">
        <f t="shared" si="1"/>
        <v>11</v>
      </c>
      <c r="X15" s="11">
        <f t="shared" si="2"/>
        <v>2.2658625137147777E-11</v>
      </c>
      <c r="Y15" s="11">
        <f t="shared" si="3"/>
        <v>4.4410089208003578E-11</v>
      </c>
      <c r="AB15" s="4"/>
      <c r="AC15" s="4"/>
      <c r="AD15" s="4"/>
      <c r="AE15" s="4"/>
    </row>
    <row r="16" spans="1:31" x14ac:dyDescent="0.25">
      <c r="B16" s="11">
        <f t="shared" si="4"/>
        <v>45</v>
      </c>
      <c r="C16" s="17">
        <v>1.811E-10</v>
      </c>
      <c r="D16" s="17">
        <v>6.0800999999999995E-11</v>
      </c>
      <c r="E16" s="17">
        <v>1.1035999999999999E-10</v>
      </c>
      <c r="F16" s="11">
        <v>3.4089999999999998E-10</v>
      </c>
      <c r="G16" s="14">
        <v>3.5075E-10</v>
      </c>
      <c r="H16" s="11">
        <v>9.4216000000000003E-11</v>
      </c>
      <c r="I16" s="17">
        <v>5.3395E-11</v>
      </c>
      <c r="J16" s="11">
        <v>7.9135000000000006E-11</v>
      </c>
      <c r="K16" s="17">
        <v>4.6199999999999999E-11</v>
      </c>
      <c r="L16" s="17">
        <v>6.3699999999999997E-11</v>
      </c>
      <c r="M16" s="11">
        <v>9.3032000000000005E-11</v>
      </c>
      <c r="O16" s="4"/>
      <c r="P16" s="4"/>
      <c r="V16" s="11">
        <f t="shared" si="0"/>
        <v>1.339626363636364E-10</v>
      </c>
      <c r="W16" s="11">
        <f t="shared" si="1"/>
        <v>11</v>
      </c>
      <c r="X16" s="11">
        <f t="shared" si="2"/>
        <v>3.3485806799916327E-11</v>
      </c>
      <c r="Y16" s="11">
        <f t="shared" si="3"/>
        <v>6.5630975321102426E-11</v>
      </c>
      <c r="AB16" s="4"/>
      <c r="AC16" s="4"/>
      <c r="AD16" s="4"/>
      <c r="AE16" s="4"/>
    </row>
    <row r="17" spans="1:31" ht="15.75" thickBot="1" x14ac:dyDescent="0.3">
      <c r="B17" s="12">
        <f t="shared" si="4"/>
        <v>60</v>
      </c>
      <c r="C17" s="22">
        <v>2.6213E-10</v>
      </c>
      <c r="D17" s="22">
        <v>8.3525000000000004E-11</v>
      </c>
      <c r="E17" s="22">
        <v>1.6043999999999999E-10</v>
      </c>
      <c r="F17" s="12">
        <v>4.7299000000000004E-10</v>
      </c>
      <c r="G17" s="15">
        <v>4.8397000000000004E-10</v>
      </c>
      <c r="H17" s="12">
        <v>1.3315E-10</v>
      </c>
      <c r="I17" s="22">
        <v>7.7477E-11</v>
      </c>
      <c r="J17" s="12">
        <v>1.144E-10</v>
      </c>
      <c r="K17" s="22">
        <v>6.2626999999999995E-11</v>
      </c>
      <c r="L17" s="22">
        <v>8.4700000000000002E-11</v>
      </c>
      <c r="M17" s="12">
        <v>1.3404000000000001E-10</v>
      </c>
      <c r="O17" s="4"/>
      <c r="P17" s="4"/>
      <c r="V17" s="12">
        <f t="shared" si="0"/>
        <v>1.8813172727272729E-10</v>
      </c>
      <c r="W17" s="12">
        <f t="shared" si="1"/>
        <v>11</v>
      </c>
      <c r="X17" s="12">
        <f t="shared" si="2"/>
        <v>4.6312080007682839E-11</v>
      </c>
      <c r="Y17" s="12">
        <f t="shared" si="3"/>
        <v>9.0770008864195813E-11</v>
      </c>
      <c r="AB17" s="4"/>
      <c r="AC17" s="4"/>
      <c r="AD17" s="4"/>
      <c r="AE17" s="4"/>
    </row>
    <row r="18" spans="1:31" ht="18.75" thickBot="1" x14ac:dyDescent="0.4">
      <c r="B18" s="18" t="s">
        <v>124</v>
      </c>
      <c r="C18" s="18" t="s">
        <v>132</v>
      </c>
      <c r="D18" s="20" t="s">
        <v>132</v>
      </c>
      <c r="E18" s="20" t="s">
        <v>132</v>
      </c>
      <c r="F18" s="20" t="s">
        <v>132</v>
      </c>
      <c r="G18" s="20" t="s">
        <v>132</v>
      </c>
      <c r="H18" s="20" t="s">
        <v>132</v>
      </c>
      <c r="I18" s="20" t="s">
        <v>132</v>
      </c>
      <c r="J18" s="20" t="s">
        <v>132</v>
      </c>
      <c r="K18" s="20" t="s">
        <v>132</v>
      </c>
      <c r="L18" s="20" t="s">
        <v>132</v>
      </c>
      <c r="M18" s="21" t="s">
        <v>132</v>
      </c>
      <c r="AB18" s="4"/>
      <c r="AC18" s="4"/>
      <c r="AD18" s="4"/>
      <c r="AE18" s="4"/>
    </row>
    <row r="19" spans="1:31" ht="15.75" thickBot="1" x14ac:dyDescent="0.3">
      <c r="A19" s="23" t="s">
        <v>126</v>
      </c>
      <c r="V19" s="23"/>
      <c r="W19" s="43" t="s">
        <v>1</v>
      </c>
      <c r="X19" s="43" t="s">
        <v>2</v>
      </c>
      <c r="Y19" s="44" t="s">
        <v>3</v>
      </c>
      <c r="AB19" s="4"/>
      <c r="AC19" s="4"/>
      <c r="AD19" s="4"/>
      <c r="AE19" s="4"/>
    </row>
    <row r="20" spans="1:31" ht="15.75" thickBot="1" x14ac:dyDescent="0.3">
      <c r="A20" s="18" t="s">
        <v>14</v>
      </c>
      <c r="B20" s="10">
        <v>-150</v>
      </c>
      <c r="C20" s="16">
        <v>-2.7024000000000001E-9</v>
      </c>
      <c r="D20" s="16">
        <v>-1.8394000000000001E-9</v>
      </c>
      <c r="E20" s="121">
        <v>-3.7970999999999996E-9</v>
      </c>
      <c r="F20" s="84" t="s">
        <v>128</v>
      </c>
      <c r="G20" s="16">
        <v>-5.0233000000000002E-9</v>
      </c>
      <c r="H20" s="121">
        <v>-1.5046E-9</v>
      </c>
      <c r="I20" s="10">
        <v>-9.1943999999999998E-10</v>
      </c>
      <c r="J20" s="121">
        <v>-3.3561E-9</v>
      </c>
      <c r="K20" s="121">
        <v>-1.8456999999999999E-9</v>
      </c>
      <c r="L20" s="121">
        <v>-9.3299999999999998E-10</v>
      </c>
      <c r="M20" s="16">
        <v>-3.5905E-9</v>
      </c>
      <c r="O20" s="4"/>
      <c r="Q20" s="4"/>
      <c r="R20" s="4"/>
      <c r="S20" s="4"/>
      <c r="V20" s="10">
        <f>AVERAGE(C20:T20)</f>
        <v>-2.5511540000000003E-9</v>
      </c>
      <c r="W20" s="10">
        <f>COUNT(C20:T20)</f>
        <v>10</v>
      </c>
      <c r="X20" s="10">
        <f>(STDEV(C20:T20))/SQRT(W20)</f>
        <v>4.3199007352844476E-10</v>
      </c>
      <c r="Y20" s="10">
        <f>CONFIDENCE(0.05,(STDEV(C20:T20)),W20)</f>
        <v>8.4668498579456136E-10</v>
      </c>
      <c r="AB20" s="4"/>
      <c r="AC20" s="4"/>
      <c r="AD20" s="4"/>
      <c r="AE20" s="4"/>
    </row>
    <row r="21" spans="1:31" x14ac:dyDescent="0.25">
      <c r="B21" s="11">
        <f>B20+15</f>
        <v>-135</v>
      </c>
      <c r="C21" s="17">
        <v>-2.1364000000000002E-9</v>
      </c>
      <c r="D21" s="17">
        <v>-1.5010999999999999E-9</v>
      </c>
      <c r="E21" s="122">
        <v>-2.9659999999999999E-9</v>
      </c>
      <c r="F21" s="85" t="s">
        <v>128</v>
      </c>
      <c r="G21" s="17">
        <v>-4.2389000000000003E-9</v>
      </c>
      <c r="H21" s="122">
        <v>-1.2432E-9</v>
      </c>
      <c r="I21" s="11">
        <v>-7.4338999999999995E-10</v>
      </c>
      <c r="J21" s="122">
        <v>-2.7754000000000002E-9</v>
      </c>
      <c r="K21" s="122">
        <v>-1.4761999999999999E-9</v>
      </c>
      <c r="L21" s="122">
        <v>-7.5399999999999998E-10</v>
      </c>
      <c r="M21" s="17">
        <v>-3.0328000000000001E-9</v>
      </c>
      <c r="O21" s="4"/>
      <c r="S21" s="4"/>
      <c r="V21" s="11">
        <f t="shared" ref="V21:V34" si="5">AVERAGE(C21:T21)</f>
        <v>-2.0867390000000007E-9</v>
      </c>
      <c r="W21" s="11">
        <f t="shared" ref="W21:W34" si="6">COUNT(C21:T21)</f>
        <v>10</v>
      </c>
      <c r="X21" s="11">
        <f t="shared" ref="X21:X34" si="7">(STDEV(C21:T21))/SQRT(W21)</f>
        <v>3.6185812460579385E-10</v>
      </c>
      <c r="Y21" s="11">
        <f t="shared" ref="Y21:Y34" si="8">CONFIDENCE(0.05,(STDEV(C21:T21)),W21)</f>
        <v>7.0922889174056291E-10</v>
      </c>
      <c r="AB21" s="4"/>
    </row>
    <row r="22" spans="1:31" x14ac:dyDescent="0.25">
      <c r="B22" s="11">
        <f t="shared" ref="B22:B34" si="9">B21+15</f>
        <v>-120</v>
      </c>
      <c r="C22" s="17">
        <v>-1.7064E-9</v>
      </c>
      <c r="D22" s="17">
        <v>-1.223E-9</v>
      </c>
      <c r="E22" s="122">
        <v>-2.3083E-9</v>
      </c>
      <c r="F22" s="85" t="s">
        <v>128</v>
      </c>
      <c r="G22" s="17">
        <v>-3.5253999999999998E-9</v>
      </c>
      <c r="H22" s="122">
        <v>-1.0103999999999999E-9</v>
      </c>
      <c r="I22" s="11">
        <v>-5.8920999999999997E-10</v>
      </c>
      <c r="J22" s="122">
        <v>-2.2480000000000001E-9</v>
      </c>
      <c r="K22" s="122">
        <v>-1.1703E-9</v>
      </c>
      <c r="L22" s="122">
        <v>-6.0799999999999997E-10</v>
      </c>
      <c r="M22" s="17">
        <v>-2.5727E-9</v>
      </c>
      <c r="O22" s="4"/>
      <c r="S22" s="4"/>
      <c r="V22" s="11">
        <f t="shared" si="5"/>
        <v>-1.6961710000000001E-9</v>
      </c>
      <c r="W22" s="11">
        <f t="shared" si="6"/>
        <v>10</v>
      </c>
      <c r="X22" s="11">
        <f t="shared" si="7"/>
        <v>3.0136532576647452E-10</v>
      </c>
      <c r="Y22" s="11">
        <f t="shared" si="8"/>
        <v>5.9066518469147067E-10</v>
      </c>
    </row>
    <row r="23" spans="1:31" x14ac:dyDescent="0.25">
      <c r="B23" s="11">
        <f t="shared" si="9"/>
        <v>-105</v>
      </c>
      <c r="C23" s="17">
        <v>-1.3815E-9</v>
      </c>
      <c r="D23" s="17">
        <v>-9.9193999999999999E-10</v>
      </c>
      <c r="E23" s="122">
        <v>-1.7689E-9</v>
      </c>
      <c r="F23" s="85" t="s">
        <v>128</v>
      </c>
      <c r="G23" s="17">
        <v>-2.8805000000000001E-9</v>
      </c>
      <c r="H23" s="122">
        <v>-8.3988999999999998E-10</v>
      </c>
      <c r="I23" s="11">
        <v>-4.6139E-10</v>
      </c>
      <c r="J23" s="122">
        <v>-1.8083000000000001E-9</v>
      </c>
      <c r="K23" s="122">
        <v>-9.1985999999999996E-10</v>
      </c>
      <c r="L23" s="122">
        <v>-4.78E-10</v>
      </c>
      <c r="M23" s="17">
        <v>-2.1274999999999999E-9</v>
      </c>
      <c r="O23" s="4"/>
      <c r="S23" s="4"/>
      <c r="V23" s="11">
        <f t="shared" si="5"/>
        <v>-1.3657779999999998E-9</v>
      </c>
      <c r="W23" s="11">
        <f t="shared" si="6"/>
        <v>10</v>
      </c>
      <c r="X23" s="11">
        <f t="shared" si="7"/>
        <v>2.4617985125062081E-10</v>
      </c>
      <c r="Y23" s="11">
        <f t="shared" si="8"/>
        <v>4.8250364217064447E-10</v>
      </c>
    </row>
    <row r="24" spans="1:31" x14ac:dyDescent="0.25">
      <c r="B24" s="11">
        <f t="shared" si="9"/>
        <v>-90</v>
      </c>
      <c r="C24" s="17">
        <v>-1.0399999999999999E-9</v>
      </c>
      <c r="D24" s="17">
        <v>-7.8934999999999997E-10</v>
      </c>
      <c r="E24" s="122">
        <v>-1.3321E-9</v>
      </c>
      <c r="F24" s="85" t="s">
        <v>128</v>
      </c>
      <c r="G24" s="17">
        <v>-2.3019000000000001E-9</v>
      </c>
      <c r="H24" s="122">
        <v>-6.7860000000000001E-10</v>
      </c>
      <c r="I24" s="11">
        <v>-3.5215000000000002E-10</v>
      </c>
      <c r="J24" s="122">
        <v>-1.4389000000000001E-9</v>
      </c>
      <c r="K24" s="122">
        <v>-7.1279999999999996E-10</v>
      </c>
      <c r="L24" s="122">
        <v>-3.74E-10</v>
      </c>
      <c r="M24" s="17">
        <v>-1.734E-9</v>
      </c>
      <c r="O24" s="4"/>
      <c r="S24" s="4"/>
      <c r="V24" s="11">
        <f t="shared" si="5"/>
        <v>-1.0753800000000001E-9</v>
      </c>
      <c r="W24" s="11">
        <f t="shared" si="6"/>
        <v>10</v>
      </c>
      <c r="X24" s="11">
        <f t="shared" si="7"/>
        <v>1.978535550181834E-10</v>
      </c>
      <c r="Y24" s="11">
        <f t="shared" si="8"/>
        <v>3.8778584204885347E-10</v>
      </c>
    </row>
    <row r="25" spans="1:31" x14ac:dyDescent="0.25">
      <c r="B25" s="11">
        <f t="shared" si="9"/>
        <v>-75</v>
      </c>
      <c r="C25" s="17">
        <v>-7.8356000000000003E-10</v>
      </c>
      <c r="D25" s="17">
        <v>-5.9712E-10</v>
      </c>
      <c r="E25" s="122">
        <v>-9.8722999999999991E-10</v>
      </c>
      <c r="F25" s="85" t="s">
        <v>128</v>
      </c>
      <c r="G25" s="17">
        <v>-1.7937999999999999E-9</v>
      </c>
      <c r="H25" s="122">
        <v>-5.3692000000000004E-10</v>
      </c>
      <c r="I25" s="11">
        <v>-2.6509999999999999E-10</v>
      </c>
      <c r="J25" s="122">
        <v>-1.1202999999999999E-9</v>
      </c>
      <c r="K25" s="122">
        <v>-5.4451000000000001E-10</v>
      </c>
      <c r="L25" s="122">
        <v>-2.85E-10</v>
      </c>
      <c r="M25" s="17">
        <v>-1.3505E-9</v>
      </c>
      <c r="O25" s="4"/>
      <c r="S25" s="4"/>
      <c r="V25" s="11">
        <f t="shared" si="5"/>
        <v>-8.2640399999999999E-10</v>
      </c>
      <c r="W25" s="11">
        <f t="shared" si="6"/>
        <v>10</v>
      </c>
      <c r="X25" s="11">
        <f t="shared" si="7"/>
        <v>1.5451083907466025E-10</v>
      </c>
      <c r="Y25" s="11">
        <f t="shared" si="8"/>
        <v>3.0283567980739813E-10</v>
      </c>
    </row>
    <row r="26" spans="1:31" x14ac:dyDescent="0.25">
      <c r="B26" s="11">
        <f t="shared" si="9"/>
        <v>-60</v>
      </c>
      <c r="C26" s="17">
        <v>-5.7634E-10</v>
      </c>
      <c r="D26" s="17">
        <v>-4.7101000000000001E-10</v>
      </c>
      <c r="E26" s="122">
        <v>-7.2041E-10</v>
      </c>
      <c r="F26" s="85" t="s">
        <v>128</v>
      </c>
      <c r="G26" s="17">
        <v>-1.347E-9</v>
      </c>
      <c r="H26" s="122">
        <v>-4.1388000000000002E-10</v>
      </c>
      <c r="I26" s="11">
        <v>-1.9698E-10</v>
      </c>
      <c r="J26" s="122">
        <v>-8.5064999999999995E-10</v>
      </c>
      <c r="K26" s="122">
        <v>-4.0379000000000001E-10</v>
      </c>
      <c r="L26" s="122">
        <v>-2.1299999999999999E-10</v>
      </c>
      <c r="M26" s="17">
        <v>-1.0213E-9</v>
      </c>
      <c r="O26" s="4"/>
      <c r="S26" s="4"/>
      <c r="V26" s="11">
        <f t="shared" si="5"/>
        <v>-6.2143600000000004E-10</v>
      </c>
      <c r="W26" s="11">
        <f t="shared" si="6"/>
        <v>10</v>
      </c>
      <c r="X26" s="11">
        <f t="shared" si="7"/>
        <v>1.1598673363986262E-10</v>
      </c>
      <c r="Y26" s="11">
        <f t="shared" si="8"/>
        <v>2.2732982061857102E-10</v>
      </c>
    </row>
    <row r="27" spans="1:31" x14ac:dyDescent="0.25">
      <c r="B27" s="11">
        <f t="shared" si="9"/>
        <v>-45</v>
      </c>
      <c r="C27" s="17">
        <v>-4.0805E-10</v>
      </c>
      <c r="D27" s="17">
        <v>-3.4476999999999999E-10</v>
      </c>
      <c r="E27" s="122">
        <v>-4.9906000000000003E-10</v>
      </c>
      <c r="F27" s="85" t="s">
        <v>128</v>
      </c>
      <c r="G27" s="17">
        <v>-9.5073000000000009E-10</v>
      </c>
      <c r="H27" s="122">
        <v>-3.0005000000000001E-10</v>
      </c>
      <c r="I27" s="11">
        <v>-1.3931999999999999E-10</v>
      </c>
      <c r="J27" s="122">
        <v>-6.1776000000000005E-10</v>
      </c>
      <c r="K27" s="122">
        <v>-2.8691999999999998E-10</v>
      </c>
      <c r="L27" s="122">
        <v>-1.5199999999999999E-10</v>
      </c>
      <c r="M27" s="17">
        <v>-7.3742000000000002E-10</v>
      </c>
      <c r="O27" s="4"/>
      <c r="S27" s="4"/>
      <c r="V27" s="11">
        <f t="shared" si="5"/>
        <v>-4.4360799999999996E-10</v>
      </c>
      <c r="W27" s="11">
        <f t="shared" si="6"/>
        <v>10</v>
      </c>
      <c r="X27" s="11">
        <f t="shared" si="7"/>
        <v>8.2375955267433594E-11</v>
      </c>
      <c r="Y27" s="11">
        <f t="shared" si="8"/>
        <v>1.6145390551625236E-10</v>
      </c>
    </row>
    <row r="28" spans="1:31" x14ac:dyDescent="0.25">
      <c r="B28" s="11">
        <f t="shared" si="9"/>
        <v>-30</v>
      </c>
      <c r="C28" s="17">
        <v>-2.6372999999999998E-10</v>
      </c>
      <c r="D28" s="17">
        <v>-2.2883E-10</v>
      </c>
      <c r="E28" s="122">
        <v>-3.1864E-10</v>
      </c>
      <c r="F28" s="85" t="s">
        <v>128</v>
      </c>
      <c r="G28" s="17">
        <v>-6.0224999999999996E-10</v>
      </c>
      <c r="H28" s="122">
        <v>-1.9696999999999999E-10</v>
      </c>
      <c r="I28" s="11">
        <v>-9.0761000000000001E-11</v>
      </c>
      <c r="J28" s="122">
        <v>-4.0608000000000001E-10</v>
      </c>
      <c r="K28" s="122">
        <v>-1.8601000000000001E-10</v>
      </c>
      <c r="L28" s="122">
        <v>-9.3099999999999994E-11</v>
      </c>
      <c r="M28" s="17">
        <v>-4.9152999999999996E-10</v>
      </c>
      <c r="O28" s="4"/>
      <c r="S28" s="4"/>
      <c r="V28" s="11">
        <f t="shared" si="5"/>
        <v>-2.8779009999999998E-10</v>
      </c>
      <c r="W28" s="11">
        <f t="shared" si="6"/>
        <v>10</v>
      </c>
      <c r="X28" s="11">
        <f t="shared" si="7"/>
        <v>5.3200517409858574E-11</v>
      </c>
      <c r="Y28" s="11">
        <f t="shared" si="8"/>
        <v>1.042710980822189E-10</v>
      </c>
    </row>
    <row r="29" spans="1:31" x14ac:dyDescent="0.25">
      <c r="B29" s="11">
        <f t="shared" si="9"/>
        <v>-15</v>
      </c>
      <c r="C29" s="17">
        <v>-1.2822E-10</v>
      </c>
      <c r="D29" s="17">
        <v>-1.2127000000000001E-10</v>
      </c>
      <c r="E29" s="122">
        <v>-1.6250999999999999E-10</v>
      </c>
      <c r="F29" s="85" t="s">
        <v>128</v>
      </c>
      <c r="G29" s="17">
        <v>-2.8594E-10</v>
      </c>
      <c r="H29" s="122">
        <v>-1.0269E-10</v>
      </c>
      <c r="I29" s="11">
        <v>-5.1552999999999999E-11</v>
      </c>
      <c r="J29" s="122">
        <v>-2.2052E-10</v>
      </c>
      <c r="K29" s="122">
        <v>-9.6648000000000006E-11</v>
      </c>
      <c r="L29" s="122">
        <v>-4.6900000000000001E-11</v>
      </c>
      <c r="M29" s="17">
        <v>-2.6099E-10</v>
      </c>
      <c r="O29" s="4"/>
      <c r="S29" s="4"/>
      <c r="V29" s="11">
        <f t="shared" si="5"/>
        <v>-1.477241E-10</v>
      </c>
      <c r="W29" s="11">
        <f t="shared" si="6"/>
        <v>10</v>
      </c>
      <c r="X29" s="11">
        <f t="shared" si="7"/>
        <v>2.6369618904442957E-11</v>
      </c>
      <c r="Y29" s="11">
        <f t="shared" si="8"/>
        <v>5.1683503338754742E-11</v>
      </c>
    </row>
    <row r="30" spans="1:31" x14ac:dyDescent="0.25">
      <c r="B30" s="11">
        <f t="shared" si="9"/>
        <v>0</v>
      </c>
      <c r="C30" s="17">
        <v>7.7400000000000003E-13</v>
      </c>
      <c r="D30" s="17">
        <v>-6.8154000000000002E-12</v>
      </c>
      <c r="E30" s="122">
        <v>-1.9543000000000001E-11</v>
      </c>
      <c r="F30" s="85" t="s">
        <v>128</v>
      </c>
      <c r="G30" s="17">
        <v>2.0938E-11</v>
      </c>
      <c r="H30" s="122">
        <v>-1.2936000000000001E-11</v>
      </c>
      <c r="I30" s="11">
        <v>-1.4956E-11</v>
      </c>
      <c r="J30" s="122">
        <v>-4.7831E-11</v>
      </c>
      <c r="K30" s="122">
        <v>-1.2708E-11</v>
      </c>
      <c r="L30" s="122">
        <v>1.4500000000000001E-12</v>
      </c>
      <c r="M30" s="17">
        <v>-3.6628000000000003E-11</v>
      </c>
      <c r="O30" s="4"/>
      <c r="S30" s="4"/>
      <c r="V30" s="11">
        <f t="shared" si="5"/>
        <v>-1.2825540000000002E-11</v>
      </c>
      <c r="W30" s="11">
        <f t="shared" si="6"/>
        <v>10</v>
      </c>
      <c r="X30" s="11">
        <f t="shared" si="7"/>
        <v>6.15220414363286E-12</v>
      </c>
      <c r="Y30" s="11">
        <f t="shared" si="8"/>
        <v>1.2058098547058488E-11</v>
      </c>
    </row>
    <row r="31" spans="1:31" x14ac:dyDescent="0.25">
      <c r="B31" s="11">
        <f t="shared" si="9"/>
        <v>15</v>
      </c>
      <c r="C31" s="17">
        <v>1.4335E-10</v>
      </c>
      <c r="D31" s="17">
        <v>1.1561E-10</v>
      </c>
      <c r="E31" s="122">
        <v>1.2368999999999999E-10</v>
      </c>
      <c r="F31" s="85" t="s">
        <v>128</v>
      </c>
      <c r="G31" s="17">
        <v>3.3295000000000002E-10</v>
      </c>
      <c r="H31" s="122">
        <v>7.3839000000000005E-11</v>
      </c>
      <c r="I31" s="11">
        <v>2.1355E-11</v>
      </c>
      <c r="J31" s="122">
        <v>1.2629999999999999E-10</v>
      </c>
      <c r="K31" s="122">
        <v>7.2076000000000003E-11</v>
      </c>
      <c r="L31" s="122">
        <v>4.5499999999999998E-11</v>
      </c>
      <c r="M31" s="17">
        <v>1.8911999999999999E-10</v>
      </c>
      <c r="O31" s="4"/>
      <c r="S31" s="4"/>
      <c r="V31" s="11">
        <f t="shared" si="5"/>
        <v>1.2437900000000001E-10</v>
      </c>
      <c r="W31" s="11">
        <f t="shared" si="6"/>
        <v>10</v>
      </c>
      <c r="X31" s="11">
        <f t="shared" si="7"/>
        <v>2.7940403821149205E-11</v>
      </c>
      <c r="Y31" s="11">
        <f t="shared" si="8"/>
        <v>5.4762185202957734E-11</v>
      </c>
    </row>
    <row r="32" spans="1:31" x14ac:dyDescent="0.25">
      <c r="B32" s="11">
        <f t="shared" si="9"/>
        <v>30</v>
      </c>
      <c r="C32" s="17">
        <v>3.0059999999999998E-10</v>
      </c>
      <c r="D32" s="17">
        <v>2.5558000000000001E-10</v>
      </c>
      <c r="E32" s="122">
        <v>2.7833000000000001E-10</v>
      </c>
      <c r="F32" s="85" t="s">
        <v>128</v>
      </c>
      <c r="G32" s="17">
        <v>6.6200999999999997E-10</v>
      </c>
      <c r="H32" s="122">
        <v>1.6357000000000001E-10</v>
      </c>
      <c r="I32" s="11">
        <v>5.9737000000000005E-11</v>
      </c>
      <c r="J32" s="122">
        <v>3.1403999999999998E-10</v>
      </c>
      <c r="K32" s="122">
        <v>1.6030999999999999E-10</v>
      </c>
      <c r="L32" s="122">
        <v>8.8099999999999998E-11</v>
      </c>
      <c r="M32" s="17">
        <v>4.2546999999999998E-10</v>
      </c>
      <c r="O32" s="4"/>
      <c r="S32" s="4"/>
      <c r="V32" s="11">
        <f t="shared" si="5"/>
        <v>2.7077469999999999E-10</v>
      </c>
      <c r="W32" s="11">
        <f t="shared" si="6"/>
        <v>10</v>
      </c>
      <c r="X32" s="11">
        <f t="shared" si="7"/>
        <v>5.5941174109564998E-11</v>
      </c>
      <c r="Y32" s="11">
        <f t="shared" si="8"/>
        <v>1.096426865076319E-10</v>
      </c>
    </row>
    <row r="33" spans="1:25" x14ac:dyDescent="0.25">
      <c r="B33" s="11">
        <f t="shared" si="9"/>
        <v>45</v>
      </c>
      <c r="C33" s="17">
        <v>4.7954999999999996E-10</v>
      </c>
      <c r="D33" s="17">
        <v>4.1856E-10</v>
      </c>
      <c r="E33" s="122">
        <v>4.5618000000000002E-10</v>
      </c>
      <c r="F33" s="85" t="s">
        <v>128</v>
      </c>
      <c r="G33" s="17">
        <v>1.0203000000000001E-9</v>
      </c>
      <c r="H33" s="122">
        <v>2.5708000000000001E-10</v>
      </c>
      <c r="I33" s="11">
        <v>1.0485E-10</v>
      </c>
      <c r="J33" s="122">
        <v>5.1504999999999999E-10</v>
      </c>
      <c r="K33" s="122">
        <v>2.5441E-10</v>
      </c>
      <c r="L33" s="122">
        <v>1.35E-10</v>
      </c>
      <c r="M33" s="17">
        <v>6.8972999999999995E-10</v>
      </c>
      <c r="O33" s="4"/>
      <c r="S33" s="4"/>
      <c r="V33" s="11">
        <f t="shared" si="5"/>
        <v>4.3307100000000004E-10</v>
      </c>
      <c r="W33" s="11">
        <f t="shared" si="6"/>
        <v>10</v>
      </c>
      <c r="X33" s="11">
        <f t="shared" si="7"/>
        <v>8.691024236341E-11</v>
      </c>
      <c r="Y33" s="11">
        <f t="shared" si="8"/>
        <v>1.7034094491993083E-10</v>
      </c>
    </row>
    <row r="34" spans="1:25" ht="15.75" thickBot="1" x14ac:dyDescent="0.3">
      <c r="B34" s="12">
        <f t="shared" si="9"/>
        <v>60</v>
      </c>
      <c r="C34" s="22">
        <v>6.8922000000000002E-10</v>
      </c>
      <c r="D34" s="22">
        <v>5.8996999999999998E-10</v>
      </c>
      <c r="E34" s="123">
        <v>6.5504000000000005E-10</v>
      </c>
      <c r="F34" s="12" t="s">
        <v>128</v>
      </c>
      <c r="G34" s="22">
        <v>1.4268999999999999E-9</v>
      </c>
      <c r="H34" s="123">
        <v>3.5069000000000001E-10</v>
      </c>
      <c r="I34" s="12">
        <v>1.5552E-10</v>
      </c>
      <c r="J34" s="123">
        <v>7.4830999999999997E-10</v>
      </c>
      <c r="K34" s="123">
        <v>3.5759E-10</v>
      </c>
      <c r="L34" s="123">
        <v>1.86E-10</v>
      </c>
      <c r="M34" s="22">
        <v>9.8081999999999993E-10</v>
      </c>
      <c r="O34" s="4"/>
      <c r="S34" s="4"/>
      <c r="V34" s="12">
        <f t="shared" si="5"/>
        <v>6.14006E-10</v>
      </c>
      <c r="W34" s="12">
        <f t="shared" si="6"/>
        <v>10</v>
      </c>
      <c r="X34" s="12">
        <f t="shared" si="7"/>
        <v>1.2246488946451367E-10</v>
      </c>
      <c r="Y34" s="12">
        <f t="shared" si="8"/>
        <v>2.4002677272112543E-10</v>
      </c>
    </row>
    <row r="35" spans="1:25" ht="18.75" thickBot="1" x14ac:dyDescent="0.4">
      <c r="B35" s="18" t="s">
        <v>124</v>
      </c>
      <c r="C35" s="18" t="s">
        <v>132</v>
      </c>
      <c r="D35" s="20" t="s">
        <v>132</v>
      </c>
      <c r="E35" s="20" t="s">
        <v>132</v>
      </c>
      <c r="F35" s="20" t="s">
        <v>132</v>
      </c>
      <c r="G35" s="20" t="s">
        <v>132</v>
      </c>
      <c r="H35" s="20" t="s">
        <v>132</v>
      </c>
      <c r="I35" s="20" t="s">
        <v>132</v>
      </c>
      <c r="J35" s="20" t="s">
        <v>132</v>
      </c>
      <c r="K35" s="20" t="s">
        <v>132</v>
      </c>
      <c r="L35" s="20" t="s">
        <v>132</v>
      </c>
      <c r="M35" s="21" t="s">
        <v>132</v>
      </c>
      <c r="V35" s="19" t="s">
        <v>132</v>
      </c>
      <c r="X35" s="19" t="s">
        <v>132</v>
      </c>
      <c r="Y35" s="21" t="s">
        <v>132</v>
      </c>
    </row>
    <row r="36" spans="1:25" s="9" customFormat="1" ht="15.75" thickBot="1" x14ac:dyDescent="0.3">
      <c r="H36" s="81"/>
    </row>
    <row r="37" spans="1:25" ht="15.75" thickBot="1" x14ac:dyDescent="0.3">
      <c r="A37" s="80" t="s">
        <v>0</v>
      </c>
      <c r="V37" s="23"/>
      <c r="W37" s="43" t="s">
        <v>1</v>
      </c>
      <c r="X37" s="43" t="s">
        <v>2</v>
      </c>
      <c r="Y37" s="44" t="s">
        <v>3</v>
      </c>
    </row>
    <row r="38" spans="1:25" x14ac:dyDescent="0.25">
      <c r="A38" s="13" t="s">
        <v>71</v>
      </c>
      <c r="B38" s="10">
        <v>-150</v>
      </c>
      <c r="C38" s="125">
        <f>C3/$C$2*1000000000000</f>
        <v>-22.688487584650112</v>
      </c>
      <c r="D38" s="125">
        <f>D3/$D$2*1000000000000</f>
        <v>-14.075912408759125</v>
      </c>
      <c r="E38" s="125">
        <f>E3/$E$2*1000000000000</f>
        <v>-21.440993788819878</v>
      </c>
      <c r="F38" s="125">
        <f>F3/$F$2*1000000000000</f>
        <v>-54.587360594795548</v>
      </c>
      <c r="G38" s="125">
        <f>G3/$G$2*1000000000000</f>
        <v>-28.933802816901405</v>
      </c>
      <c r="H38" s="125">
        <f>H3/$H$2*1000000000000</f>
        <v>-14.562857142857142</v>
      </c>
      <c r="I38" s="125">
        <f>I3/$I$2*1000000000000</f>
        <v>-12.059633027522935</v>
      </c>
      <c r="J38" s="125">
        <f>J3/$J$2*1000000000000</f>
        <v>-22.780126849894295</v>
      </c>
      <c r="K38" s="125">
        <f>K3/$K$2*1000000000000</f>
        <v>-15.957875457875456</v>
      </c>
      <c r="L38" s="125">
        <f>L3/$L$2*1000000000000</f>
        <v>-21.569506726457398</v>
      </c>
      <c r="M38" s="125">
        <f>M3/$M$2*1000000000000</f>
        <v>-21.423658536585364</v>
      </c>
      <c r="V38" s="125">
        <f t="shared" ref="V38" si="10">AVERAGE(C38:T38)</f>
        <v>-22.734564994101696</v>
      </c>
      <c r="W38" s="10">
        <f t="shared" ref="W38" si="11">COUNT(C38:T38)</f>
        <v>11</v>
      </c>
      <c r="X38" s="125">
        <f t="shared" ref="X38" si="12">(STDEV(C38:T38))/SQRT(W38)</f>
        <v>3.5154351424763011</v>
      </c>
      <c r="Y38" s="125">
        <f t="shared" ref="Y38" si="13">CONFIDENCE(0.05,(STDEV(C38:T38)),W38)</f>
        <v>6.8901262692399818</v>
      </c>
    </row>
    <row r="39" spans="1:25" x14ac:dyDescent="0.25">
      <c r="A39" s="14" t="s">
        <v>72</v>
      </c>
      <c r="B39" s="11">
        <f>B38+15</f>
        <v>-135</v>
      </c>
      <c r="C39" s="126">
        <f t="shared" ref="C39:C69" si="14">C4/$C$2*1000000000000</f>
        <v>-15.802708803611738</v>
      </c>
      <c r="D39" s="126">
        <f t="shared" ref="D39:D69" si="15">D4/$D$2*1000000000000</f>
        <v>-11.232116788321168</v>
      </c>
      <c r="E39" s="126">
        <f t="shared" ref="E39:E69" si="16">E4/$E$2*1000000000000</f>
        <v>-15.963975155279504</v>
      </c>
      <c r="F39" s="126">
        <f t="shared" ref="F39:F52" si="17">F4/$F$2*1000000000000</f>
        <v>-44.267657992565063</v>
      </c>
      <c r="G39" s="126">
        <f t="shared" ref="G39:G69" si="18">G4/$G$2*1000000000000</f>
        <v>-22.601408450704227</v>
      </c>
      <c r="H39" s="126">
        <f t="shared" ref="H39:H69" si="19">H4/$H$2*1000000000000</f>
        <v>-11.513061224489796</v>
      </c>
      <c r="I39" s="126">
        <f t="shared" ref="I39:I69" si="20">I4/$I$2*1000000000000</f>
        <v>-9.5977064220183497</v>
      </c>
      <c r="J39" s="126">
        <f t="shared" ref="J39:J69" si="21">J4/$J$2*1000000000000</f>
        <v>-17.259830866807615</v>
      </c>
      <c r="K39" s="126">
        <f t="shared" ref="K39:K69" si="22">K4/$K$2*1000000000000</f>
        <v>-12.013919413919414</v>
      </c>
      <c r="L39" s="126">
        <f t="shared" ref="L39:L69" si="23">L4/$L$2*1000000000000</f>
        <v>-17.847533632286996</v>
      </c>
      <c r="M39" s="126">
        <f t="shared" ref="M39:M69" si="24">M4/$M$2*1000000000000</f>
        <v>-17.330731707317074</v>
      </c>
      <c r="V39" s="126">
        <f t="shared" ref="V39:V69" si="25">AVERAGE(C39:T39)</f>
        <v>-17.766422768847359</v>
      </c>
      <c r="W39" s="11">
        <f t="shared" ref="W39:W69" si="26">COUNT(C39:T39)</f>
        <v>11</v>
      </c>
      <c r="X39" s="126">
        <f t="shared" ref="X39:X69" si="27">(STDEV(C39:T39))/SQRT(W39)</f>
        <v>2.8839232948237394</v>
      </c>
      <c r="Y39" s="126">
        <f t="shared" ref="Y39:Y69" si="28">CONFIDENCE(0.05,(STDEV(C39:T39)),W39)</f>
        <v>5.652385792030616</v>
      </c>
    </row>
    <row r="40" spans="1:25" ht="15.75" thickBot="1" x14ac:dyDescent="0.3">
      <c r="A40" s="15" t="s">
        <v>73</v>
      </c>
      <c r="B40" s="11">
        <f t="shared" ref="B40:B52" si="29">B39+15</f>
        <v>-120</v>
      </c>
      <c r="C40" s="126">
        <f t="shared" si="14"/>
        <v>-12.848984198645599</v>
      </c>
      <c r="D40" s="126">
        <f t="shared" si="15"/>
        <v>-8.3854014598540143</v>
      </c>
      <c r="E40" s="126">
        <f t="shared" si="16"/>
        <v>-11.974534161490684</v>
      </c>
      <c r="F40" s="126">
        <f t="shared" si="17"/>
        <v>-34.806319702602238</v>
      </c>
      <c r="G40" s="126">
        <f t="shared" si="18"/>
        <v>-18.04225352112676</v>
      </c>
      <c r="H40" s="126">
        <f t="shared" si="19"/>
        <v>-8.9810204081632641</v>
      </c>
      <c r="I40" s="126">
        <f t="shared" si="20"/>
        <v>-7.4032110091743126</v>
      </c>
      <c r="J40" s="126">
        <f t="shared" si="21"/>
        <v>-13.044397463002117</v>
      </c>
      <c r="K40" s="126">
        <f t="shared" si="22"/>
        <v>-9.0835164835164832</v>
      </c>
      <c r="L40" s="126">
        <f t="shared" si="23"/>
        <v>-14.484304932735427</v>
      </c>
      <c r="M40" s="126">
        <f t="shared" si="24"/>
        <v>-13.415609756097561</v>
      </c>
      <c r="T40" s="42"/>
      <c r="V40" s="126">
        <f t="shared" si="25"/>
        <v>-13.860868463309858</v>
      </c>
      <c r="W40" s="11">
        <f t="shared" si="26"/>
        <v>11</v>
      </c>
      <c r="X40" s="126">
        <f t="shared" si="27"/>
        <v>2.2969341550814004</v>
      </c>
      <c r="Y40" s="126">
        <f t="shared" si="28"/>
        <v>4.5019082188194828</v>
      </c>
    </row>
    <row r="41" spans="1:25" x14ac:dyDescent="0.25">
      <c r="B41" s="11">
        <f t="shared" si="29"/>
        <v>-105</v>
      </c>
      <c r="C41" s="126">
        <f t="shared" si="14"/>
        <v>-10.080135440180589</v>
      </c>
      <c r="D41" s="126">
        <f t="shared" si="15"/>
        <v>-6.5375912408759129</v>
      </c>
      <c r="E41" s="126">
        <f t="shared" si="16"/>
        <v>-8.8888198757763988</v>
      </c>
      <c r="F41" s="126">
        <f t="shared" si="17"/>
        <v>-28.257992565055766</v>
      </c>
      <c r="G41" s="126">
        <f t="shared" si="18"/>
        <v>-14.147887323943662</v>
      </c>
      <c r="H41" s="126">
        <f t="shared" si="19"/>
        <v>-6.9310204081632651</v>
      </c>
      <c r="I41" s="126">
        <f t="shared" si="20"/>
        <v>-5.536238532110092</v>
      </c>
      <c r="J41" s="126">
        <f t="shared" si="21"/>
        <v>-9.8964059196617331</v>
      </c>
      <c r="K41" s="126">
        <f t="shared" si="22"/>
        <v>-6.7842490842490841</v>
      </c>
      <c r="L41" s="126">
        <f t="shared" si="23"/>
        <v>-11.524663677130045</v>
      </c>
      <c r="M41" s="126">
        <f t="shared" si="24"/>
        <v>-10.404878048780487</v>
      </c>
      <c r="N41" s="52" t="s">
        <v>140</v>
      </c>
      <c r="O41" s="53"/>
      <c r="P41" s="53"/>
      <c r="Q41" s="54"/>
      <c r="R41" s="55"/>
      <c r="S41" s="42"/>
      <c r="T41" s="42"/>
      <c r="V41" s="126">
        <f t="shared" si="25"/>
        <v>-10.817262010538821</v>
      </c>
      <c r="W41" s="11">
        <f t="shared" si="26"/>
        <v>11</v>
      </c>
      <c r="X41" s="126">
        <f t="shared" si="27"/>
        <v>1.9036465089721493</v>
      </c>
      <c r="Y41" s="126">
        <f t="shared" si="28"/>
        <v>3.7310785968808164</v>
      </c>
    </row>
    <row r="42" spans="1:25" ht="15.75" thickBot="1" x14ac:dyDescent="0.3">
      <c r="B42" s="11">
        <f t="shared" si="29"/>
        <v>-90</v>
      </c>
      <c r="C42" s="126">
        <f t="shared" si="14"/>
        <v>-8.0074492099322825</v>
      </c>
      <c r="D42" s="126">
        <f t="shared" si="15"/>
        <v>-5.0718978102189789</v>
      </c>
      <c r="E42" s="126">
        <f t="shared" si="16"/>
        <v>-6.6200828157349907</v>
      </c>
      <c r="F42" s="126">
        <f t="shared" si="17"/>
        <v>-22.311895910780667</v>
      </c>
      <c r="G42" s="126">
        <f t="shared" si="18"/>
        <v>-10.859014084507043</v>
      </c>
      <c r="H42" s="126">
        <f t="shared" si="19"/>
        <v>-5.2379591836734702</v>
      </c>
      <c r="I42" s="126">
        <f t="shared" si="20"/>
        <v>-4.42848623853211</v>
      </c>
      <c r="J42" s="126">
        <f t="shared" si="21"/>
        <v>-7.1547568710359419</v>
      </c>
      <c r="K42" s="126">
        <f t="shared" si="22"/>
        <v>-5.0681318681318679</v>
      </c>
      <c r="L42" s="126">
        <f t="shared" si="23"/>
        <v>-8.9237668161434982</v>
      </c>
      <c r="M42" s="126">
        <f t="shared" si="24"/>
        <v>-8.0612195121951213</v>
      </c>
      <c r="N42" s="56" t="s">
        <v>156</v>
      </c>
      <c r="O42" s="34"/>
      <c r="P42" s="34"/>
      <c r="Q42" s="57"/>
      <c r="R42" s="58"/>
      <c r="S42" s="42"/>
      <c r="T42" s="42"/>
      <c r="V42" s="126">
        <f t="shared" si="25"/>
        <v>-8.3404236655350878</v>
      </c>
      <c r="W42" s="11">
        <f t="shared" si="26"/>
        <v>11</v>
      </c>
      <c r="X42" s="126">
        <f t="shared" si="27"/>
        <v>1.5158541670448127</v>
      </c>
      <c r="Y42" s="126">
        <f t="shared" si="28"/>
        <v>2.9710195732227951</v>
      </c>
    </row>
    <row r="43" spans="1:25" x14ac:dyDescent="0.25">
      <c r="B43" s="11">
        <f t="shared" si="29"/>
        <v>-75</v>
      </c>
      <c r="C43" s="126">
        <f t="shared" si="14"/>
        <v>-5.9507900677200904</v>
      </c>
      <c r="D43" s="126">
        <f t="shared" si="15"/>
        <v>-3.5419343065693427</v>
      </c>
      <c r="E43" s="126">
        <f t="shared" si="16"/>
        <v>-4.9430641821946164</v>
      </c>
      <c r="F43" s="126">
        <f t="shared" si="17"/>
        <v>-17.782527881040892</v>
      </c>
      <c r="G43" s="126">
        <f t="shared" si="18"/>
        <v>-8.0652112676056333</v>
      </c>
      <c r="H43" s="126">
        <f t="shared" si="19"/>
        <v>-3.873061224489796</v>
      </c>
      <c r="I43" s="126">
        <f t="shared" si="20"/>
        <v>-3.2507798165137611</v>
      </c>
      <c r="J43" s="126">
        <f t="shared" si="21"/>
        <v>-5.1687103594080339</v>
      </c>
      <c r="K43" s="126">
        <f t="shared" si="22"/>
        <v>-3.6805860805860804</v>
      </c>
      <c r="L43" s="126">
        <f t="shared" si="23"/>
        <v>-6.8609865470852007</v>
      </c>
      <c r="M43" s="126">
        <f t="shared" si="24"/>
        <v>-5.82829268292683</v>
      </c>
      <c r="N43"/>
      <c r="T43" s="42"/>
      <c r="V43" s="126">
        <f t="shared" si="25"/>
        <v>-6.2678131287400252</v>
      </c>
      <c r="W43" s="11">
        <f t="shared" si="26"/>
        <v>11</v>
      </c>
      <c r="X43" s="126">
        <f t="shared" si="27"/>
        <v>1.2372598204205048</v>
      </c>
      <c r="Y43" s="126">
        <f t="shared" si="28"/>
        <v>2.4249846875426835</v>
      </c>
    </row>
    <row r="44" spans="1:25" x14ac:dyDescent="0.25">
      <c r="B44" s="11">
        <f t="shared" si="29"/>
        <v>-60</v>
      </c>
      <c r="C44" s="126">
        <f t="shared" si="14"/>
        <v>-4.7801354401805876</v>
      </c>
      <c r="D44" s="126">
        <f t="shared" si="15"/>
        <v>-2.6224452554744526</v>
      </c>
      <c r="E44" s="126">
        <f t="shared" si="16"/>
        <v>-3.5122153209109732</v>
      </c>
      <c r="F44" s="126">
        <f t="shared" si="17"/>
        <v>-13.8364312267658</v>
      </c>
      <c r="G44" s="126">
        <f t="shared" si="18"/>
        <v>-5.7701408450704221</v>
      </c>
      <c r="H44" s="126">
        <f t="shared" si="19"/>
        <v>-2.7906122448979591</v>
      </c>
      <c r="I44" s="126">
        <f t="shared" si="20"/>
        <v>-2.4185321100917432</v>
      </c>
      <c r="J44" s="126">
        <f t="shared" si="21"/>
        <v>-3.7315010570824532</v>
      </c>
      <c r="K44" s="126">
        <f t="shared" si="22"/>
        <v>-2.5979853479853481</v>
      </c>
      <c r="L44" s="126">
        <f t="shared" si="23"/>
        <v>-5.0224215246636774</v>
      </c>
      <c r="M44" s="126">
        <f t="shared" si="24"/>
        <v>-4.3407317073170733</v>
      </c>
      <c r="N44"/>
      <c r="T44" s="42"/>
      <c r="V44" s="126">
        <f t="shared" si="25"/>
        <v>-4.674832007312772</v>
      </c>
      <c r="W44" s="11">
        <f t="shared" si="26"/>
        <v>11</v>
      </c>
      <c r="X44" s="126">
        <f t="shared" si="27"/>
        <v>0.97601434234000373</v>
      </c>
      <c r="Y44" s="126">
        <f t="shared" si="28"/>
        <v>1.9129529593809536</v>
      </c>
    </row>
    <row r="45" spans="1:25" ht="15.75" thickBot="1" x14ac:dyDescent="0.3">
      <c r="B45" s="11">
        <f t="shared" si="29"/>
        <v>-45</v>
      </c>
      <c r="C45" s="126">
        <f t="shared" si="14"/>
        <v>-3.2954853273137701</v>
      </c>
      <c r="D45" s="126">
        <f t="shared" si="15"/>
        <v>-1.8462773722627739</v>
      </c>
      <c r="E45" s="126">
        <f t="shared" si="16"/>
        <v>-2.3871635610766049</v>
      </c>
      <c r="F45" s="126">
        <f t="shared" si="17"/>
        <v>-10.492936802973979</v>
      </c>
      <c r="G45" s="126">
        <f t="shared" si="18"/>
        <v>-3.980140845070423</v>
      </c>
      <c r="H45" s="126">
        <f t="shared" si="19"/>
        <v>-1.8888775510204081</v>
      </c>
      <c r="I45" s="126">
        <f t="shared" si="20"/>
        <v>-1.7362385321100915</v>
      </c>
      <c r="J45" s="126">
        <f t="shared" si="21"/>
        <v>-2.5661733615221989</v>
      </c>
      <c r="K45" s="126">
        <f t="shared" si="22"/>
        <v>-1.8070329670329668</v>
      </c>
      <c r="L45" s="126">
        <f t="shared" si="23"/>
        <v>-3.4843049327354261</v>
      </c>
      <c r="M45" s="126">
        <f t="shared" si="24"/>
        <v>-3.0129268292682929</v>
      </c>
      <c r="N45"/>
      <c r="T45" s="42"/>
      <c r="V45" s="126">
        <f t="shared" si="25"/>
        <v>-3.3179598256715397</v>
      </c>
      <c r="W45" s="11">
        <f t="shared" si="26"/>
        <v>11</v>
      </c>
      <c r="X45" s="126">
        <f t="shared" si="27"/>
        <v>0.75356384444369606</v>
      </c>
      <c r="Y45" s="126">
        <f t="shared" si="28"/>
        <v>1.4769579951611878</v>
      </c>
    </row>
    <row r="46" spans="1:25" ht="18" customHeight="1" thickBot="1" x14ac:dyDescent="0.35">
      <c r="B46" s="11">
        <f t="shared" si="29"/>
        <v>-30</v>
      </c>
      <c r="C46" s="126">
        <f t="shared" si="14"/>
        <v>-2.0114221218961625</v>
      </c>
      <c r="D46" s="126">
        <f t="shared" si="15"/>
        <v>-1.1501824817518249</v>
      </c>
      <c r="E46" s="126">
        <f t="shared" si="16"/>
        <v>-1.5355279503105592</v>
      </c>
      <c r="F46" s="126">
        <f t="shared" si="17"/>
        <v>-6.9524163568773236</v>
      </c>
      <c r="G46" s="126">
        <f t="shared" si="18"/>
        <v>-2.325070422535211</v>
      </c>
      <c r="H46" s="126">
        <f t="shared" si="19"/>
        <v>-1.1528775510204081</v>
      </c>
      <c r="I46" s="126">
        <f t="shared" si="20"/>
        <v>-1.1585321100917432</v>
      </c>
      <c r="J46" s="126">
        <f t="shared" si="21"/>
        <v>-1.6514587737843553</v>
      </c>
      <c r="K46" s="126">
        <f t="shared" si="22"/>
        <v>-1.1186080586080587</v>
      </c>
      <c r="L46" s="126">
        <f t="shared" si="23"/>
        <v>-2.1928251121076232</v>
      </c>
      <c r="M46" s="126">
        <f t="shared" si="24"/>
        <v>-1.8314878048780487</v>
      </c>
      <c r="O46" s="38" t="s">
        <v>160</v>
      </c>
      <c r="P46" s="20"/>
      <c r="Q46" s="20"/>
      <c r="R46" s="20"/>
      <c r="S46" s="21"/>
      <c r="T46" s="42"/>
      <c r="V46" s="126">
        <f t="shared" si="25"/>
        <v>-2.0982189767146653</v>
      </c>
      <c r="W46" s="11">
        <f t="shared" si="26"/>
        <v>11</v>
      </c>
      <c r="X46" s="126">
        <f t="shared" si="27"/>
        <v>0.50320456487441112</v>
      </c>
      <c r="Y46" s="126">
        <f t="shared" si="28"/>
        <v>0.98626282400999477</v>
      </c>
    </row>
    <row r="47" spans="1:25" x14ac:dyDescent="0.25">
      <c r="B47" s="11">
        <f t="shared" si="29"/>
        <v>-15</v>
      </c>
      <c r="C47" s="126">
        <f t="shared" si="14"/>
        <v>-0.89227990970654636</v>
      </c>
      <c r="D47" s="126">
        <f t="shared" si="15"/>
        <v>-0.55062043795620441</v>
      </c>
      <c r="E47" s="126">
        <f t="shared" si="16"/>
        <v>-0.73142857142857143</v>
      </c>
      <c r="F47" s="126">
        <f t="shared" si="17"/>
        <v>-3.6383271375464692</v>
      </c>
      <c r="G47" s="126">
        <f t="shared" si="18"/>
        <v>-0.83932394366197183</v>
      </c>
      <c r="H47" s="126">
        <f t="shared" si="19"/>
        <v>-0.50867346938775515</v>
      </c>
      <c r="I47" s="126">
        <f t="shared" si="20"/>
        <v>-0.53064220183486244</v>
      </c>
      <c r="J47" s="126">
        <f t="shared" si="21"/>
        <v>-0.90010570824524316</v>
      </c>
      <c r="K47" s="126">
        <f t="shared" si="22"/>
        <v>-0.52846153846153843</v>
      </c>
      <c r="L47" s="126">
        <f t="shared" si="23"/>
        <v>-1.0179372197309418</v>
      </c>
      <c r="M47" s="126">
        <f t="shared" si="24"/>
        <v>-0.95951219512195118</v>
      </c>
      <c r="V47" s="126">
        <f t="shared" si="25"/>
        <v>-1.0088465757347325</v>
      </c>
      <c r="W47" s="11">
        <f t="shared" si="26"/>
        <v>11</v>
      </c>
      <c r="X47" s="126">
        <f t="shared" si="27"/>
        <v>0.26912972739694629</v>
      </c>
      <c r="Y47" s="126">
        <f t="shared" si="28"/>
        <v>0.52748457286709727</v>
      </c>
    </row>
    <row r="48" spans="1:25" x14ac:dyDescent="0.25">
      <c r="B48" s="11">
        <f t="shared" si="29"/>
        <v>0</v>
      </c>
      <c r="C48" s="126">
        <f t="shared" si="14"/>
        <v>0.23045146726862306</v>
      </c>
      <c r="D48" s="126">
        <f t="shared" si="15"/>
        <v>2.6458759124087593E-2</v>
      </c>
      <c r="E48" s="126">
        <f t="shared" si="16"/>
        <v>-1.8857763975155283E-2</v>
      </c>
      <c r="F48" s="126">
        <f t="shared" si="17"/>
        <v>-0.11211152416356879</v>
      </c>
      <c r="G48" s="126">
        <f t="shared" si="18"/>
        <v>0.60366197183098591</v>
      </c>
      <c r="H48" s="126">
        <f t="shared" si="19"/>
        <v>8.1457142857142867E-2</v>
      </c>
      <c r="I48" s="126">
        <f t="shared" si="20"/>
        <v>1.5132568807339451E-2</v>
      </c>
      <c r="J48" s="126">
        <f t="shared" si="21"/>
        <v>-0.26122621564482029</v>
      </c>
      <c r="K48" s="126">
        <f t="shared" si="22"/>
        <v>2.1930402930402926E-2</v>
      </c>
      <c r="L48" s="126">
        <f t="shared" si="23"/>
        <v>-6.2780269058295965E-2</v>
      </c>
      <c r="M48" s="126">
        <f t="shared" si="24"/>
        <v>-4.9780487804878051E-2</v>
      </c>
      <c r="V48" s="126">
        <f t="shared" si="25"/>
        <v>4.3121459288351233E-2</v>
      </c>
      <c r="W48" s="11">
        <f t="shared" si="26"/>
        <v>11</v>
      </c>
      <c r="X48" s="126">
        <f t="shared" si="27"/>
        <v>6.692533597622069E-2</v>
      </c>
      <c r="Y48" s="126">
        <f t="shared" si="28"/>
        <v>0.13117124816663531</v>
      </c>
    </row>
    <row r="49" spans="1:25" x14ac:dyDescent="0.25">
      <c r="B49" s="11">
        <f t="shared" si="29"/>
        <v>15</v>
      </c>
      <c r="C49" s="126">
        <f t="shared" si="14"/>
        <v>1.3634988713318288</v>
      </c>
      <c r="D49" s="126">
        <f t="shared" si="15"/>
        <v>0.62299270072992696</v>
      </c>
      <c r="E49" s="126">
        <f t="shared" si="16"/>
        <v>0.69186335403726706</v>
      </c>
      <c r="F49" s="126">
        <f t="shared" si="17"/>
        <v>3.7040520446096652</v>
      </c>
      <c r="G49" s="126">
        <f t="shared" si="18"/>
        <v>2.0226760563380286</v>
      </c>
      <c r="H49" s="126">
        <f t="shared" si="19"/>
        <v>0.65571428571428581</v>
      </c>
      <c r="I49" s="126">
        <f t="shared" si="20"/>
        <v>0.68944954128440361</v>
      </c>
      <c r="J49" s="126">
        <f t="shared" si="21"/>
        <v>0.36338266384778012</v>
      </c>
      <c r="K49" s="126">
        <f t="shared" si="22"/>
        <v>0.48223443223443224</v>
      </c>
      <c r="L49" s="126">
        <f t="shared" si="23"/>
        <v>0.95067264573991017</v>
      </c>
      <c r="M49" s="126">
        <f t="shared" si="24"/>
        <v>0.66112195121951212</v>
      </c>
      <c r="V49" s="126">
        <f t="shared" si="25"/>
        <v>1.1097871406442763</v>
      </c>
      <c r="W49" s="11">
        <f t="shared" si="26"/>
        <v>11</v>
      </c>
      <c r="X49" s="126">
        <f t="shared" si="27"/>
        <v>0.29541959526470002</v>
      </c>
      <c r="Y49" s="126">
        <f t="shared" si="28"/>
        <v>0.57901176704621138</v>
      </c>
    </row>
    <row r="50" spans="1:25" x14ac:dyDescent="0.25">
      <c r="B50" s="11">
        <f t="shared" si="29"/>
        <v>30</v>
      </c>
      <c r="C50" s="126">
        <f t="shared" si="14"/>
        <v>2.5943566591422123</v>
      </c>
      <c r="D50" s="126">
        <f t="shared" si="15"/>
        <v>1.2803284671532846</v>
      </c>
      <c r="E50" s="126">
        <f t="shared" si="16"/>
        <v>1.4636231884057973</v>
      </c>
      <c r="F50" s="126">
        <f t="shared" si="17"/>
        <v>7.9899628252788117</v>
      </c>
      <c r="G50" s="126">
        <f t="shared" si="18"/>
        <v>3.4349295774647883</v>
      </c>
      <c r="H50" s="126">
        <f t="shared" si="19"/>
        <v>1.2575714285714286</v>
      </c>
      <c r="I50" s="126">
        <f t="shared" si="20"/>
        <v>1.4789449541284403</v>
      </c>
      <c r="J50" s="126">
        <f t="shared" si="21"/>
        <v>0.94947145877378447</v>
      </c>
      <c r="K50" s="126">
        <f t="shared" si="22"/>
        <v>1.0205128205128204</v>
      </c>
      <c r="L50" s="126">
        <f t="shared" si="23"/>
        <v>1.9461883408071747</v>
      </c>
      <c r="M50" s="126">
        <f t="shared" si="24"/>
        <v>1.3680243902439024</v>
      </c>
      <c r="V50" s="126">
        <f t="shared" si="25"/>
        <v>2.2530831009529497</v>
      </c>
      <c r="W50" s="11">
        <f t="shared" si="26"/>
        <v>11</v>
      </c>
      <c r="X50" s="126">
        <f t="shared" si="27"/>
        <v>0.61556327289663892</v>
      </c>
      <c r="Y50" s="126">
        <f t="shared" si="28"/>
        <v>1.2064818450830128</v>
      </c>
    </row>
    <row r="51" spans="1:25" x14ac:dyDescent="0.25">
      <c r="B51" s="11">
        <f t="shared" si="29"/>
        <v>45</v>
      </c>
      <c r="C51" s="126">
        <f t="shared" si="14"/>
        <v>4.0880361173814901</v>
      </c>
      <c r="D51" s="126">
        <f t="shared" si="15"/>
        <v>2.2190145985401459</v>
      </c>
      <c r="E51" s="126">
        <f t="shared" si="16"/>
        <v>2.2848861283643891</v>
      </c>
      <c r="F51" s="126">
        <f t="shared" si="17"/>
        <v>12.672862453531598</v>
      </c>
      <c r="G51" s="126">
        <f t="shared" si="18"/>
        <v>4.9401408450704229</v>
      </c>
      <c r="H51" s="126">
        <f t="shared" si="19"/>
        <v>1.9227755102040818</v>
      </c>
      <c r="I51" s="126">
        <f t="shared" si="20"/>
        <v>2.4493119266055046</v>
      </c>
      <c r="J51" s="126">
        <f t="shared" si="21"/>
        <v>1.6730443974630023</v>
      </c>
      <c r="K51" s="126">
        <f t="shared" si="22"/>
        <v>1.6923076923076923</v>
      </c>
      <c r="L51" s="126">
        <f t="shared" si="23"/>
        <v>2.8565022421524664</v>
      </c>
      <c r="M51" s="126">
        <f t="shared" si="24"/>
        <v>2.2690731707317076</v>
      </c>
      <c r="V51" s="126">
        <f t="shared" si="25"/>
        <v>3.5516322802138642</v>
      </c>
      <c r="W51" s="11">
        <f t="shared" si="26"/>
        <v>11</v>
      </c>
      <c r="X51" s="126">
        <f t="shared" si="27"/>
        <v>0.96189051172116546</v>
      </c>
      <c r="Y51" s="126">
        <f t="shared" si="28"/>
        <v>1.8852707600442866</v>
      </c>
    </row>
    <row r="52" spans="1:25" ht="15.75" thickBot="1" x14ac:dyDescent="0.3">
      <c r="B52" s="12">
        <f t="shared" si="29"/>
        <v>60</v>
      </c>
      <c r="C52" s="127">
        <f t="shared" si="14"/>
        <v>5.9171557562076753</v>
      </c>
      <c r="D52" s="127">
        <f t="shared" si="15"/>
        <v>3.0483576642335772</v>
      </c>
      <c r="E52" s="127">
        <f t="shared" si="16"/>
        <v>3.3217391304347825</v>
      </c>
      <c r="F52" s="127">
        <f t="shared" si="17"/>
        <v>17.583271375464687</v>
      </c>
      <c r="G52" s="127">
        <f t="shared" si="18"/>
        <v>6.8164788732394364</v>
      </c>
      <c r="H52" s="127">
        <f t="shared" si="19"/>
        <v>2.7173469387755103</v>
      </c>
      <c r="I52" s="127">
        <f t="shared" si="20"/>
        <v>3.5539908256880732</v>
      </c>
      <c r="J52" s="127">
        <f t="shared" si="21"/>
        <v>2.418604651162791</v>
      </c>
      <c r="K52" s="127">
        <f t="shared" si="22"/>
        <v>2.2940293040293041</v>
      </c>
      <c r="L52" s="127">
        <f t="shared" si="23"/>
        <v>3.7982062780269059</v>
      </c>
      <c r="M52" s="127">
        <f t="shared" si="24"/>
        <v>3.2692682926829271</v>
      </c>
      <c r="V52" s="127">
        <f t="shared" si="25"/>
        <v>4.9762226445405142</v>
      </c>
      <c r="W52" s="12">
        <f t="shared" si="26"/>
        <v>11</v>
      </c>
      <c r="X52" s="127">
        <f t="shared" si="27"/>
        <v>1.3308432198088092</v>
      </c>
      <c r="Y52" s="127">
        <f t="shared" si="28"/>
        <v>2.6084047798945882</v>
      </c>
    </row>
    <row r="53" spans="1:25" ht="15.75" thickBot="1" x14ac:dyDescent="0.3">
      <c r="B53" s="27" t="s">
        <v>127</v>
      </c>
      <c r="C53" s="128" t="s">
        <v>125</v>
      </c>
      <c r="D53" s="129" t="s">
        <v>125</v>
      </c>
      <c r="E53" s="129" t="s">
        <v>125</v>
      </c>
      <c r="F53" s="129" t="s">
        <v>125</v>
      </c>
      <c r="G53" s="129" t="s">
        <v>125</v>
      </c>
      <c r="H53" s="129" t="s">
        <v>125</v>
      </c>
      <c r="I53" s="129" t="s">
        <v>125</v>
      </c>
      <c r="J53" s="129" t="s">
        <v>125</v>
      </c>
      <c r="K53" s="129" t="s">
        <v>125</v>
      </c>
      <c r="L53" s="129" t="s">
        <v>125</v>
      </c>
      <c r="M53" s="130" t="s">
        <v>125</v>
      </c>
      <c r="V53" s="131"/>
      <c r="X53" s="151"/>
      <c r="Y53" s="148"/>
    </row>
    <row r="54" spans="1:25" ht="15.75" thickBot="1" x14ac:dyDescent="0.3">
      <c r="A54" s="23" t="s">
        <v>126</v>
      </c>
      <c r="C54" s="131"/>
      <c r="D54" s="131"/>
      <c r="E54" s="131"/>
      <c r="F54" s="131"/>
      <c r="G54" s="131"/>
      <c r="H54" s="131"/>
      <c r="I54" s="131"/>
      <c r="J54" s="131"/>
      <c r="K54" s="131"/>
      <c r="L54" s="131"/>
      <c r="M54" s="131"/>
      <c r="V54" s="150"/>
      <c r="W54" s="43" t="s">
        <v>1</v>
      </c>
      <c r="X54" s="149" t="s">
        <v>2</v>
      </c>
      <c r="Y54" s="149" t="s">
        <v>3</v>
      </c>
    </row>
    <row r="55" spans="1:25" x14ac:dyDescent="0.25">
      <c r="B55" s="10">
        <v>-150</v>
      </c>
      <c r="C55" s="125">
        <f t="shared" si="14"/>
        <v>-61.002257336343128</v>
      </c>
      <c r="D55" s="125">
        <f t="shared" si="15"/>
        <v>-67.131386861313871</v>
      </c>
      <c r="E55" s="125">
        <f t="shared" si="16"/>
        <v>-78.614906832298132</v>
      </c>
      <c r="F55" s="132" t="s">
        <v>128</v>
      </c>
      <c r="G55" s="125">
        <f t="shared" si="18"/>
        <v>-70.750704225352123</v>
      </c>
      <c r="H55" s="125">
        <f t="shared" si="19"/>
        <v>-30.706122448979588</v>
      </c>
      <c r="I55" s="125">
        <f t="shared" si="20"/>
        <v>-42.17614678899082</v>
      </c>
      <c r="J55" s="125">
        <f t="shared" si="21"/>
        <v>-70.953488372093034</v>
      </c>
      <c r="K55" s="125">
        <f t="shared" si="22"/>
        <v>-67.608058608058613</v>
      </c>
      <c r="L55" s="125">
        <f t="shared" si="23"/>
        <v>-41.838565022421527</v>
      </c>
      <c r="M55" s="125">
        <f t="shared" si="24"/>
        <v>-87.573170731707322</v>
      </c>
      <c r="V55" s="125">
        <f t="shared" si="25"/>
        <v>-61.835480722755825</v>
      </c>
      <c r="W55" s="10">
        <f t="shared" si="26"/>
        <v>10</v>
      </c>
      <c r="X55" s="125">
        <f t="shared" si="27"/>
        <v>5.6999645558563943</v>
      </c>
      <c r="Y55" s="125">
        <f t="shared" si="28"/>
        <v>11.171725242633375</v>
      </c>
    </row>
    <row r="56" spans="1:25" x14ac:dyDescent="0.25">
      <c r="B56" s="11">
        <f>B55+15</f>
        <v>-135</v>
      </c>
      <c r="C56" s="126">
        <f t="shared" si="14"/>
        <v>-48.225733634311517</v>
      </c>
      <c r="D56" s="126">
        <f t="shared" si="15"/>
        <v>-54.784671532846716</v>
      </c>
      <c r="E56" s="126">
        <f t="shared" si="16"/>
        <v>-61.407867494824018</v>
      </c>
      <c r="F56" s="133" t="s">
        <v>128</v>
      </c>
      <c r="G56" s="126">
        <f t="shared" si="18"/>
        <v>-59.702816901408461</v>
      </c>
      <c r="H56" s="126">
        <f t="shared" si="19"/>
        <v>-25.37142857142857</v>
      </c>
      <c r="I56" s="126">
        <f t="shared" si="20"/>
        <v>-34.100458715596332</v>
      </c>
      <c r="J56" s="126">
        <f t="shared" si="21"/>
        <v>-58.676532769556033</v>
      </c>
      <c r="K56" s="126">
        <f t="shared" si="22"/>
        <v>-54.073260073260066</v>
      </c>
      <c r="L56" s="126">
        <f t="shared" si="23"/>
        <v>-33.811659192825111</v>
      </c>
      <c r="M56" s="126">
        <f t="shared" si="24"/>
        <v>-73.970731707317086</v>
      </c>
      <c r="V56" s="126">
        <f t="shared" si="25"/>
        <v>-50.412516059337392</v>
      </c>
      <c r="W56" s="11">
        <f t="shared" si="26"/>
        <v>10</v>
      </c>
      <c r="X56" s="126">
        <f t="shared" si="27"/>
        <v>4.7568867892176048</v>
      </c>
      <c r="Y56" s="126">
        <f t="shared" si="28"/>
        <v>9.3233267854008783</v>
      </c>
    </row>
    <row r="57" spans="1:25" x14ac:dyDescent="0.25">
      <c r="B57" s="11">
        <f t="shared" ref="B57:B69" si="30">B56+15</f>
        <v>-120</v>
      </c>
      <c r="C57" s="126">
        <f t="shared" si="14"/>
        <v>-38.519187358916483</v>
      </c>
      <c r="D57" s="126">
        <f t="shared" si="15"/>
        <v>-44.635036496350374</v>
      </c>
      <c r="E57" s="126">
        <f t="shared" si="16"/>
        <v>-47.790890269151141</v>
      </c>
      <c r="F57" s="133" t="s">
        <v>128</v>
      </c>
      <c r="G57" s="126">
        <f t="shared" si="18"/>
        <v>-49.653521126760566</v>
      </c>
      <c r="H57" s="126">
        <f t="shared" si="19"/>
        <v>-20.620408163265306</v>
      </c>
      <c r="I57" s="126">
        <f t="shared" si="20"/>
        <v>-27.027981651376145</v>
      </c>
      <c r="J57" s="126">
        <f t="shared" si="21"/>
        <v>-47.526427061310791</v>
      </c>
      <c r="K57" s="126">
        <f t="shared" si="22"/>
        <v>-42.868131868131869</v>
      </c>
      <c r="L57" s="126">
        <f t="shared" si="23"/>
        <v>-27.264573991031387</v>
      </c>
      <c r="M57" s="126">
        <f t="shared" si="24"/>
        <v>-62.748780487804886</v>
      </c>
      <c r="V57" s="126">
        <f t="shared" si="25"/>
        <v>-40.865493847409894</v>
      </c>
      <c r="W57" s="11">
        <f t="shared" si="26"/>
        <v>10</v>
      </c>
      <c r="X57" s="126">
        <f t="shared" si="27"/>
        <v>4.0255948194882496</v>
      </c>
      <c r="Y57" s="126">
        <f t="shared" si="28"/>
        <v>7.8900208625479875</v>
      </c>
    </row>
    <row r="58" spans="1:25" x14ac:dyDescent="0.25">
      <c r="B58" s="11">
        <f t="shared" si="30"/>
        <v>-105</v>
      </c>
      <c r="C58" s="126">
        <f t="shared" si="14"/>
        <v>-31.185101580135445</v>
      </c>
      <c r="D58" s="126">
        <f t="shared" si="15"/>
        <v>-36.2021897810219</v>
      </c>
      <c r="E58" s="126">
        <f t="shared" si="16"/>
        <v>-36.623188405797109</v>
      </c>
      <c r="F58" s="133" t="s">
        <v>128</v>
      </c>
      <c r="G58" s="126">
        <f t="shared" si="18"/>
        <v>-40.570422535211272</v>
      </c>
      <c r="H58" s="126">
        <f t="shared" si="19"/>
        <v>-17.140612244897959</v>
      </c>
      <c r="I58" s="126">
        <f t="shared" si="20"/>
        <v>-21.164678899082567</v>
      </c>
      <c r="J58" s="126">
        <f t="shared" si="21"/>
        <v>-38.230443974630028</v>
      </c>
      <c r="K58" s="126">
        <f t="shared" si="22"/>
        <v>-33.694505494505492</v>
      </c>
      <c r="L58" s="126">
        <f t="shared" si="23"/>
        <v>-21.434977578475337</v>
      </c>
      <c r="M58" s="126">
        <f t="shared" si="24"/>
        <v>-51.890243902439025</v>
      </c>
      <c r="V58" s="126">
        <f t="shared" si="25"/>
        <v>-32.813636439619614</v>
      </c>
      <c r="W58" s="11">
        <f t="shared" si="26"/>
        <v>10</v>
      </c>
      <c r="X58" s="126">
        <f t="shared" si="27"/>
        <v>3.3227587256064046</v>
      </c>
      <c r="Y58" s="126">
        <f t="shared" si="28"/>
        <v>6.5124874315047592</v>
      </c>
    </row>
    <row r="59" spans="1:25" x14ac:dyDescent="0.25">
      <c r="B59" s="11">
        <f t="shared" si="30"/>
        <v>-90</v>
      </c>
      <c r="C59" s="126">
        <f t="shared" si="14"/>
        <v>-23.47629796839729</v>
      </c>
      <c r="D59" s="126">
        <f t="shared" si="15"/>
        <v>-28.808394160583941</v>
      </c>
      <c r="E59" s="126">
        <f t="shared" si="16"/>
        <v>-27.579710144927535</v>
      </c>
      <c r="F59" s="133" t="s">
        <v>128</v>
      </c>
      <c r="G59" s="126">
        <f t="shared" si="18"/>
        <v>-32.421126760563382</v>
      </c>
      <c r="H59" s="126">
        <f t="shared" si="19"/>
        <v>-13.848979591836736</v>
      </c>
      <c r="I59" s="126">
        <f t="shared" si="20"/>
        <v>-16.153669724770644</v>
      </c>
      <c r="J59" s="126">
        <f t="shared" si="21"/>
        <v>-30.420718816067659</v>
      </c>
      <c r="K59" s="126">
        <f t="shared" si="22"/>
        <v>-26.109890109890106</v>
      </c>
      <c r="L59" s="126">
        <f t="shared" si="23"/>
        <v>-16.771300448430491</v>
      </c>
      <c r="M59" s="126">
        <f t="shared" si="24"/>
        <v>-42.292682926829272</v>
      </c>
      <c r="V59" s="126">
        <f t="shared" si="25"/>
        <v>-25.788277065229703</v>
      </c>
      <c r="W59" s="11">
        <f t="shared" si="26"/>
        <v>10</v>
      </c>
      <c r="X59" s="126">
        <f t="shared" si="27"/>
        <v>2.7331442955249838</v>
      </c>
      <c r="Y59" s="126">
        <f t="shared" si="28"/>
        <v>5.3568643837800654</v>
      </c>
    </row>
    <row r="60" spans="1:25" x14ac:dyDescent="0.25">
      <c r="B60" s="11">
        <f t="shared" si="30"/>
        <v>-75</v>
      </c>
      <c r="C60" s="126">
        <f t="shared" si="14"/>
        <v>-17.687584650112868</v>
      </c>
      <c r="D60" s="126">
        <f t="shared" si="15"/>
        <v>-21.792700729927009</v>
      </c>
      <c r="E60" s="126">
        <f t="shared" si="16"/>
        <v>-20.439544513457559</v>
      </c>
      <c r="F60" s="133" t="s">
        <v>128</v>
      </c>
      <c r="G60" s="126">
        <f t="shared" si="18"/>
        <v>-25.264788732394365</v>
      </c>
      <c r="H60" s="126">
        <f t="shared" si="19"/>
        <v>-10.957551020408165</v>
      </c>
      <c r="I60" s="126">
        <f t="shared" si="20"/>
        <v>-12.160550458715596</v>
      </c>
      <c r="J60" s="126">
        <f t="shared" si="21"/>
        <v>-23.684989429175474</v>
      </c>
      <c r="K60" s="126">
        <f t="shared" si="22"/>
        <v>-19.945421245421247</v>
      </c>
      <c r="L60" s="126">
        <f t="shared" si="23"/>
        <v>-12.780269058295964</v>
      </c>
      <c r="M60" s="126">
        <f t="shared" si="24"/>
        <v>-32.939024390243908</v>
      </c>
      <c r="V60" s="126">
        <f t="shared" si="25"/>
        <v>-19.765242422815213</v>
      </c>
      <c r="W60" s="11">
        <f t="shared" si="26"/>
        <v>10</v>
      </c>
      <c r="X60" s="126">
        <f t="shared" si="27"/>
        <v>2.140272503074351</v>
      </c>
      <c r="Y60" s="126">
        <f t="shared" si="28"/>
        <v>4.1948570231271187</v>
      </c>
    </row>
    <row r="61" spans="1:25" x14ac:dyDescent="0.25">
      <c r="B61" s="11">
        <f t="shared" si="30"/>
        <v>-60</v>
      </c>
      <c r="C61" s="126">
        <f t="shared" si="14"/>
        <v>-13.009932279909707</v>
      </c>
      <c r="D61" s="126">
        <f t="shared" si="15"/>
        <v>-17.190145985401461</v>
      </c>
      <c r="E61" s="126">
        <f t="shared" si="16"/>
        <v>-14.915320910973087</v>
      </c>
      <c r="F61" s="133" t="s">
        <v>128</v>
      </c>
      <c r="G61" s="126">
        <f t="shared" si="18"/>
        <v>-18.971830985915492</v>
      </c>
      <c r="H61" s="126">
        <f t="shared" si="19"/>
        <v>-8.4465306122448975</v>
      </c>
      <c r="I61" s="126">
        <f t="shared" si="20"/>
        <v>-9.0357798165137613</v>
      </c>
      <c r="J61" s="126">
        <f t="shared" si="21"/>
        <v>-17.984143763213531</v>
      </c>
      <c r="K61" s="126">
        <f t="shared" si="22"/>
        <v>-14.79084249084249</v>
      </c>
      <c r="L61" s="126">
        <f t="shared" si="23"/>
        <v>-9.551569506726457</v>
      </c>
      <c r="M61" s="126">
        <f t="shared" si="24"/>
        <v>-24.909756097560976</v>
      </c>
      <c r="V61" s="126">
        <f t="shared" si="25"/>
        <v>-14.880585244930185</v>
      </c>
      <c r="W61" s="11">
        <f t="shared" si="26"/>
        <v>10</v>
      </c>
      <c r="X61" s="126">
        <f t="shared" si="27"/>
        <v>1.632157832404425</v>
      </c>
      <c r="Y61" s="126">
        <f t="shared" si="28"/>
        <v>3.198970568597634</v>
      </c>
    </row>
    <row r="62" spans="1:25" x14ac:dyDescent="0.25">
      <c r="B62" s="11">
        <f t="shared" si="30"/>
        <v>-45</v>
      </c>
      <c r="C62" s="126">
        <f t="shared" si="14"/>
        <v>-9.2110609480812649</v>
      </c>
      <c r="D62" s="126">
        <f t="shared" si="15"/>
        <v>-12.582846715328468</v>
      </c>
      <c r="E62" s="126">
        <f t="shared" si="16"/>
        <v>-10.332505175983437</v>
      </c>
      <c r="F62" s="133" t="s">
        <v>128</v>
      </c>
      <c r="G62" s="126">
        <f t="shared" si="18"/>
        <v>-13.390563380281693</v>
      </c>
      <c r="H62" s="126">
        <f t="shared" si="19"/>
        <v>-6.1234693877551027</v>
      </c>
      <c r="I62" s="126">
        <f t="shared" si="20"/>
        <v>-6.3908256880733942</v>
      </c>
      <c r="J62" s="126">
        <f t="shared" si="21"/>
        <v>-13.060465116279071</v>
      </c>
      <c r="K62" s="126">
        <f t="shared" si="22"/>
        <v>-10.509890109890108</v>
      </c>
      <c r="L62" s="126">
        <f t="shared" si="23"/>
        <v>-6.8161434977578468</v>
      </c>
      <c r="M62" s="126">
        <f t="shared" si="24"/>
        <v>-17.985853658536584</v>
      </c>
      <c r="V62" s="126">
        <f t="shared" si="25"/>
        <v>-10.640362367796696</v>
      </c>
      <c r="W62" s="11">
        <f t="shared" si="26"/>
        <v>10</v>
      </c>
      <c r="X62" s="126">
        <f t="shared" si="27"/>
        <v>1.1850467708795573</v>
      </c>
      <c r="Y62" s="126">
        <f t="shared" si="28"/>
        <v>2.3226489909194212</v>
      </c>
    </row>
    <row r="63" spans="1:25" x14ac:dyDescent="0.25">
      <c r="B63" s="11">
        <f t="shared" si="30"/>
        <v>-30</v>
      </c>
      <c r="C63" s="126">
        <f t="shared" si="14"/>
        <v>-5.9532731376975168</v>
      </c>
      <c r="D63" s="126">
        <f t="shared" si="15"/>
        <v>-8.3514598540145979</v>
      </c>
      <c r="E63" s="126">
        <f t="shared" si="16"/>
        <v>-6.597101449275363</v>
      </c>
      <c r="F63" s="133" t="s">
        <v>128</v>
      </c>
      <c r="G63" s="126">
        <f t="shared" si="18"/>
        <v>-8.4823943661971821</v>
      </c>
      <c r="H63" s="126">
        <f t="shared" si="19"/>
        <v>-4.0197959183673468</v>
      </c>
      <c r="I63" s="126">
        <f t="shared" si="20"/>
        <v>-4.1633486238532109</v>
      </c>
      <c r="J63" s="126">
        <f t="shared" si="21"/>
        <v>-8.5852008456659625</v>
      </c>
      <c r="K63" s="126">
        <f t="shared" si="22"/>
        <v>-6.8135531135531142</v>
      </c>
      <c r="L63" s="126">
        <f t="shared" si="23"/>
        <v>-4.174887892376681</v>
      </c>
      <c r="M63" s="126">
        <f t="shared" si="24"/>
        <v>-11.988536585365852</v>
      </c>
      <c r="V63" s="126">
        <f t="shared" si="25"/>
        <v>-6.9129551786366834</v>
      </c>
      <c r="W63" s="11">
        <f t="shared" si="26"/>
        <v>10</v>
      </c>
      <c r="X63" s="126">
        <f t="shared" si="27"/>
        <v>0.79964381234425408</v>
      </c>
      <c r="Y63" s="126">
        <f t="shared" si="28"/>
        <v>1.5672730726550432</v>
      </c>
    </row>
    <row r="64" spans="1:25" x14ac:dyDescent="0.25">
      <c r="B64" s="11">
        <f t="shared" si="30"/>
        <v>-15</v>
      </c>
      <c r="C64" s="126">
        <f t="shared" si="14"/>
        <v>-2.8943566591422125</v>
      </c>
      <c r="D64" s="126">
        <f t="shared" si="15"/>
        <v>-4.4259124087591246</v>
      </c>
      <c r="E64" s="126">
        <f t="shared" si="16"/>
        <v>-3.3645962732919257</v>
      </c>
      <c r="F64" s="133" t="s">
        <v>128</v>
      </c>
      <c r="G64" s="126">
        <f t="shared" si="18"/>
        <v>-4.0273239436619717</v>
      </c>
      <c r="H64" s="126">
        <f t="shared" si="19"/>
        <v>-2.0957142857142856</v>
      </c>
      <c r="I64" s="126">
        <f t="shared" si="20"/>
        <v>-2.3648165137614678</v>
      </c>
      <c r="J64" s="126">
        <f t="shared" si="21"/>
        <v>-4.6621564482029605</v>
      </c>
      <c r="K64" s="126">
        <f t="shared" si="22"/>
        <v>-3.5402197802197803</v>
      </c>
      <c r="L64" s="126">
        <f t="shared" si="23"/>
        <v>-2.1031390134529144</v>
      </c>
      <c r="M64" s="126">
        <f t="shared" si="24"/>
        <v>-6.3656097560975606</v>
      </c>
      <c r="V64" s="126">
        <f t="shared" si="25"/>
        <v>-3.5843845082304204</v>
      </c>
      <c r="W64" s="11">
        <f t="shared" si="26"/>
        <v>10</v>
      </c>
      <c r="X64" s="126">
        <f t="shared" si="27"/>
        <v>0.4245931379184249</v>
      </c>
      <c r="Y64" s="126">
        <f t="shared" si="28"/>
        <v>0.83218725840296059</v>
      </c>
    </row>
    <row r="65" spans="2:25" x14ac:dyDescent="0.25">
      <c r="B65" s="11">
        <f t="shared" si="30"/>
        <v>0</v>
      </c>
      <c r="C65" s="126">
        <f t="shared" si="14"/>
        <v>1.7471783295711061E-2</v>
      </c>
      <c r="D65" s="126">
        <f t="shared" si="15"/>
        <v>-0.24873722627737227</v>
      </c>
      <c r="E65" s="126">
        <f t="shared" si="16"/>
        <v>-0.40461697722567291</v>
      </c>
      <c r="F65" s="133" t="s">
        <v>128</v>
      </c>
      <c r="G65" s="126">
        <f t="shared" si="18"/>
        <v>0.29490140845070423</v>
      </c>
      <c r="H65" s="126">
        <f t="shared" si="19"/>
        <v>-0.26400000000000001</v>
      </c>
      <c r="I65" s="126">
        <f t="shared" si="20"/>
        <v>-0.68605504587155963</v>
      </c>
      <c r="J65" s="126">
        <f t="shared" si="21"/>
        <v>-1.0112262156448202</v>
      </c>
      <c r="K65" s="126">
        <f t="shared" si="22"/>
        <v>-0.46549450549450544</v>
      </c>
      <c r="L65" s="126">
        <f t="shared" si="23"/>
        <v>6.5022421524663671E-2</v>
      </c>
      <c r="M65" s="126">
        <f t="shared" si="24"/>
        <v>-0.8933658536585366</v>
      </c>
      <c r="V65" s="126">
        <f t="shared" si="25"/>
        <v>-0.35961002109013879</v>
      </c>
      <c r="W65" s="11">
        <f t="shared" si="26"/>
        <v>10</v>
      </c>
      <c r="X65" s="126">
        <f t="shared" si="27"/>
        <v>0.13340102951590763</v>
      </c>
      <c r="Y65" s="126">
        <f t="shared" si="28"/>
        <v>0.2614612133517436</v>
      </c>
    </row>
    <row r="66" spans="2:25" x14ac:dyDescent="0.25">
      <c r="B66" s="11">
        <f t="shared" si="30"/>
        <v>15</v>
      </c>
      <c r="C66" s="126">
        <f t="shared" si="14"/>
        <v>3.2358916478555306</v>
      </c>
      <c r="D66" s="126">
        <f t="shared" si="15"/>
        <v>4.2193430656934314</v>
      </c>
      <c r="E66" s="126">
        <f t="shared" si="16"/>
        <v>2.5608695652173914</v>
      </c>
      <c r="F66" s="133" t="s">
        <v>128</v>
      </c>
      <c r="G66" s="126">
        <f t="shared" si="18"/>
        <v>4.6894366197183102</v>
      </c>
      <c r="H66" s="126">
        <f t="shared" si="19"/>
        <v>1.5069183673469388</v>
      </c>
      <c r="I66" s="126">
        <f t="shared" si="20"/>
        <v>0.97958715596330281</v>
      </c>
      <c r="J66" s="126">
        <f t="shared" si="21"/>
        <v>2.6701902748414374</v>
      </c>
      <c r="K66" s="126">
        <f t="shared" si="22"/>
        <v>2.6401465201465202</v>
      </c>
      <c r="L66" s="126">
        <f t="shared" si="23"/>
        <v>2.0403587443946187</v>
      </c>
      <c r="M66" s="126">
        <f t="shared" si="24"/>
        <v>4.6126829268292679</v>
      </c>
      <c r="V66" s="126">
        <f t="shared" si="25"/>
        <v>2.9155424888006749</v>
      </c>
      <c r="W66" s="11">
        <f t="shared" si="26"/>
        <v>10</v>
      </c>
      <c r="X66" s="126">
        <f t="shared" si="27"/>
        <v>0.40262238534158257</v>
      </c>
      <c r="Y66" s="126">
        <f t="shared" si="28"/>
        <v>0.78912537463910903</v>
      </c>
    </row>
    <row r="67" spans="2:25" x14ac:dyDescent="0.25">
      <c r="B67" s="11">
        <f t="shared" si="30"/>
        <v>30</v>
      </c>
      <c r="C67" s="126">
        <f t="shared" si="14"/>
        <v>6.7855530474040631</v>
      </c>
      <c r="D67" s="126">
        <f t="shared" si="15"/>
        <v>9.3277372262773728</v>
      </c>
      <c r="E67" s="126">
        <f t="shared" si="16"/>
        <v>5.7625258799171846</v>
      </c>
      <c r="F67" s="133" t="s">
        <v>128</v>
      </c>
      <c r="G67" s="126">
        <f t="shared" si="18"/>
        <v>9.3240845070422527</v>
      </c>
      <c r="H67" s="126">
        <f t="shared" si="19"/>
        <v>3.3381632653061226</v>
      </c>
      <c r="I67" s="126">
        <f t="shared" si="20"/>
        <v>2.7402293577981651</v>
      </c>
      <c r="J67" s="126">
        <f t="shared" si="21"/>
        <v>6.6393234672304438</v>
      </c>
      <c r="K67" s="126">
        <f t="shared" si="22"/>
        <v>5.8721611721611708</v>
      </c>
      <c r="L67" s="126">
        <f t="shared" si="23"/>
        <v>3.9506726457399104</v>
      </c>
      <c r="M67" s="126">
        <f t="shared" si="24"/>
        <v>10.377317073170731</v>
      </c>
      <c r="V67" s="126">
        <f t="shared" si="25"/>
        <v>6.411776764204741</v>
      </c>
      <c r="W67" s="11">
        <f t="shared" si="26"/>
        <v>10</v>
      </c>
      <c r="X67" s="126">
        <f t="shared" si="27"/>
        <v>0.83398949791741273</v>
      </c>
      <c r="Y67" s="126">
        <f t="shared" si="28"/>
        <v>1.634589379402771</v>
      </c>
    </row>
    <row r="68" spans="2:25" x14ac:dyDescent="0.25">
      <c r="B68" s="11">
        <f t="shared" si="30"/>
        <v>45</v>
      </c>
      <c r="C68" s="126">
        <f t="shared" si="14"/>
        <v>10.825056433408578</v>
      </c>
      <c r="D68" s="126">
        <f t="shared" si="15"/>
        <v>15.275912408759126</v>
      </c>
      <c r="E68" s="126">
        <f t="shared" si="16"/>
        <v>9.4447204968944121</v>
      </c>
      <c r="F68" s="133" t="s">
        <v>128</v>
      </c>
      <c r="G68" s="126">
        <f t="shared" si="18"/>
        <v>14.370422535211269</v>
      </c>
      <c r="H68" s="126">
        <f t="shared" si="19"/>
        <v>5.2465306122448974</v>
      </c>
      <c r="I68" s="126">
        <f t="shared" si="20"/>
        <v>4.8096330275229358</v>
      </c>
      <c r="J68" s="126">
        <f t="shared" si="21"/>
        <v>10.889006342494715</v>
      </c>
      <c r="K68" s="126">
        <f t="shared" si="22"/>
        <v>9.3190476190476179</v>
      </c>
      <c r="L68" s="126">
        <f t="shared" si="23"/>
        <v>6.0538116591928253</v>
      </c>
      <c r="M68" s="126">
        <f t="shared" si="24"/>
        <v>16.82268292682927</v>
      </c>
      <c r="V68" s="126">
        <f t="shared" si="25"/>
        <v>10.305682406160566</v>
      </c>
      <c r="W68" s="11">
        <f t="shared" si="26"/>
        <v>10</v>
      </c>
      <c r="X68" s="126">
        <f t="shared" si="27"/>
        <v>1.3329219977356923</v>
      </c>
      <c r="Y68" s="126">
        <f t="shared" si="28"/>
        <v>2.6124791097631359</v>
      </c>
    </row>
    <row r="69" spans="2:25" ht="15.75" thickBot="1" x14ac:dyDescent="0.3">
      <c r="B69" s="12">
        <f t="shared" si="30"/>
        <v>60</v>
      </c>
      <c r="C69" s="127">
        <f t="shared" si="14"/>
        <v>15.55801354401806</v>
      </c>
      <c r="D69" s="127">
        <f t="shared" si="15"/>
        <v>21.531751824817519</v>
      </c>
      <c r="E69" s="127">
        <f t="shared" si="16"/>
        <v>13.561904761904763</v>
      </c>
      <c r="F69" s="134" t="s">
        <v>128</v>
      </c>
      <c r="G69" s="127">
        <f t="shared" si="18"/>
        <v>20.097183098591547</v>
      </c>
      <c r="H69" s="127">
        <f t="shared" si="19"/>
        <v>7.1569387755102047</v>
      </c>
      <c r="I69" s="127">
        <f t="shared" si="20"/>
        <v>7.1339449541284399</v>
      </c>
      <c r="J69" s="127">
        <f t="shared" si="21"/>
        <v>15.820507399577167</v>
      </c>
      <c r="K69" s="127">
        <f t="shared" si="22"/>
        <v>13.098534798534798</v>
      </c>
      <c r="L69" s="127">
        <f t="shared" si="23"/>
        <v>8.3408071748878925</v>
      </c>
      <c r="M69" s="127">
        <f t="shared" si="24"/>
        <v>23.922439024390243</v>
      </c>
      <c r="V69" s="127">
        <f t="shared" si="25"/>
        <v>14.622202535636063</v>
      </c>
      <c r="W69" s="12">
        <f t="shared" si="26"/>
        <v>10</v>
      </c>
      <c r="X69" s="127">
        <f t="shared" si="27"/>
        <v>1.8892363128371417</v>
      </c>
      <c r="Y69" s="127">
        <f t="shared" si="28"/>
        <v>3.7028351314460433</v>
      </c>
    </row>
    <row r="70" spans="2:25" ht="15.75" thickBot="1" x14ac:dyDescent="0.3">
      <c r="B70" s="27" t="s">
        <v>127</v>
      </c>
      <c r="C70" s="78" t="s">
        <v>125</v>
      </c>
      <c r="D70" s="28" t="s">
        <v>125</v>
      </c>
      <c r="E70" s="28" t="s">
        <v>125</v>
      </c>
      <c r="F70" s="28" t="s">
        <v>125</v>
      </c>
      <c r="G70" s="28" t="s">
        <v>125</v>
      </c>
      <c r="H70" s="28" t="s">
        <v>125</v>
      </c>
      <c r="I70" s="28" t="s">
        <v>125</v>
      </c>
      <c r="J70" s="28" t="s">
        <v>125</v>
      </c>
      <c r="K70" s="28" t="s">
        <v>125</v>
      </c>
      <c r="L70" s="28" t="s">
        <v>125</v>
      </c>
      <c r="M70" s="29" t="s">
        <v>125</v>
      </c>
      <c r="V70" s="36" t="s">
        <v>125</v>
      </c>
      <c r="X70" s="36" t="s">
        <v>125</v>
      </c>
      <c r="Y70" s="29" t="s">
        <v>125</v>
      </c>
    </row>
    <row r="71" spans="2:25" x14ac:dyDescent="0.25"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</row>
  </sheetData>
  <phoneticPr fontId="1" type="noConversion"/>
  <pageMargins left="0.7" right="0.7" top="0.78740157499999996" bottom="0.78740157499999996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1"/>
  <sheetViews>
    <sheetView topLeftCell="A34" workbookViewId="0">
      <selection activeCell="U52" sqref="U38:U52"/>
    </sheetView>
  </sheetViews>
  <sheetFormatPr baseColWidth="10" defaultRowHeight="15" x14ac:dyDescent="0.25"/>
  <cols>
    <col min="1" max="4" width="11.42578125" style="2"/>
    <col min="5" max="5" width="11.7109375" style="1" bestFit="1" customWidth="1"/>
    <col min="6" max="7" width="11.42578125" style="2"/>
    <col min="8" max="8" width="11.42578125" style="3"/>
    <col min="9" max="9" width="13.85546875" style="2" customWidth="1"/>
    <col min="10" max="11" width="13.42578125" style="2" customWidth="1"/>
    <col min="12" max="15" width="14.7109375" style="2" customWidth="1"/>
    <col min="16" max="16" width="6" style="2" customWidth="1"/>
    <col min="17" max="17" width="5" style="2" customWidth="1"/>
    <col min="18" max="18" width="7" style="2" customWidth="1"/>
    <col min="19" max="19" width="5" style="2" customWidth="1"/>
    <col min="20" max="20" width="3.5703125" style="2" customWidth="1"/>
    <col min="21" max="21" width="11.42578125" style="2"/>
    <col min="22" max="22" width="5.85546875" style="2" customWidth="1"/>
    <col min="23" max="23" width="11.42578125" style="2"/>
    <col min="24" max="24" width="12" style="2" bestFit="1" customWidth="1"/>
  </cols>
  <sheetData>
    <row r="1" spans="1:24" ht="15.75" thickBot="1" x14ac:dyDescent="0.3">
      <c r="A1" s="23" t="s">
        <v>0</v>
      </c>
      <c r="C1" s="19" t="s">
        <v>113</v>
      </c>
      <c r="D1" s="19" t="s">
        <v>114</v>
      </c>
      <c r="E1" s="19" t="s">
        <v>115</v>
      </c>
      <c r="F1" s="19" t="s">
        <v>116</v>
      </c>
      <c r="G1" s="19" t="s">
        <v>117</v>
      </c>
      <c r="H1" s="19" t="s">
        <v>118</v>
      </c>
      <c r="I1" s="19" t="s">
        <v>119</v>
      </c>
      <c r="J1" s="19" t="s">
        <v>120</v>
      </c>
      <c r="K1" s="19" t="s">
        <v>121</v>
      </c>
      <c r="L1" s="19" t="s">
        <v>122</v>
      </c>
    </row>
    <row r="2" spans="1:24" ht="18.75" thickBot="1" x14ac:dyDescent="0.4">
      <c r="B2" s="13" t="s">
        <v>123</v>
      </c>
      <c r="C2" s="19">
        <v>34.700000000000003</v>
      </c>
      <c r="D2" s="19">
        <v>34.5</v>
      </c>
      <c r="E2" s="48">
        <v>15.9</v>
      </c>
      <c r="F2" s="19">
        <v>21.7</v>
      </c>
      <c r="G2" s="19">
        <v>21.5</v>
      </c>
      <c r="H2" s="19">
        <v>18.3</v>
      </c>
      <c r="I2" s="19">
        <v>16.8</v>
      </c>
      <c r="J2" s="19">
        <v>33.6</v>
      </c>
      <c r="K2" s="19">
        <v>21.3</v>
      </c>
      <c r="L2" s="19">
        <v>31.8</v>
      </c>
      <c r="U2" s="23"/>
      <c r="V2" s="43" t="s">
        <v>1</v>
      </c>
      <c r="W2" s="43" t="s">
        <v>2</v>
      </c>
      <c r="X2" s="44" t="s">
        <v>3</v>
      </c>
    </row>
    <row r="3" spans="1:24" ht="15.75" thickBot="1" x14ac:dyDescent="0.3">
      <c r="A3" s="18" t="s">
        <v>14</v>
      </c>
      <c r="B3" s="10">
        <v>-150</v>
      </c>
      <c r="C3" s="17">
        <v>-7.9799999999999993E-9</v>
      </c>
      <c r="D3" s="17">
        <v>-8.2999999999999999E-9</v>
      </c>
      <c r="E3" s="46">
        <v>-8.2000000000000006E-9</v>
      </c>
      <c r="F3" s="25">
        <v>-1.7E-8</v>
      </c>
      <c r="G3" s="11">
        <v>-5.4999999999999996E-9</v>
      </c>
      <c r="H3" s="17">
        <v>-8.0999999999999997E-9</v>
      </c>
      <c r="I3" s="17">
        <v>-5.6999999999999998E-9</v>
      </c>
      <c r="J3" s="11">
        <v>-3.8000000000000001E-9</v>
      </c>
      <c r="K3" s="25">
        <v>-1.3000000000000001E-8</v>
      </c>
      <c r="L3" s="17">
        <v>-1.2E-8</v>
      </c>
      <c r="M3" s="4"/>
      <c r="N3" s="4"/>
      <c r="O3" s="4"/>
      <c r="P3" s="4"/>
      <c r="Q3" s="4"/>
      <c r="U3" s="16">
        <f>AVERAGE(C3:S3)</f>
        <v>-8.9579999999999999E-9</v>
      </c>
      <c r="V3" s="10">
        <f>COUNT(C3:S3)</f>
        <v>10</v>
      </c>
      <c r="W3" s="16">
        <f>(STDEV(C3:S3))/SQRT(V3)</f>
        <v>1.2567274963173202E-9</v>
      </c>
      <c r="X3" s="10">
        <f>CONFIDENCE(0.05,(STDEV(C3:S3)),V3)</f>
        <v>2.4631406311631404E-9</v>
      </c>
    </row>
    <row r="4" spans="1:24" x14ac:dyDescent="0.25">
      <c r="B4" s="11">
        <f>B3+15</f>
        <v>-135</v>
      </c>
      <c r="C4" s="17">
        <v>-7.3799999999999997E-9</v>
      </c>
      <c r="D4" s="17">
        <v>-6.9999999999999998E-9</v>
      </c>
      <c r="E4" s="46">
        <v>-6.9999999999999998E-9</v>
      </c>
      <c r="F4" s="25">
        <v>-1.4999999999999999E-8</v>
      </c>
      <c r="G4" s="11">
        <v>-4.8E-9</v>
      </c>
      <c r="H4" s="17">
        <v>-6.8999999999999997E-9</v>
      </c>
      <c r="I4" s="17">
        <v>-4.9E-9</v>
      </c>
      <c r="J4" s="11">
        <v>-3.3000000000000002E-9</v>
      </c>
      <c r="K4" s="25">
        <v>-1.2E-8</v>
      </c>
      <c r="L4" s="17">
        <v>-1E-8</v>
      </c>
      <c r="M4" s="4"/>
      <c r="N4" s="4"/>
      <c r="O4" s="4"/>
      <c r="P4" s="4"/>
      <c r="Q4" s="4"/>
      <c r="U4" s="17">
        <f t="shared" ref="U4:U17" si="0">AVERAGE(C4:S4)</f>
        <v>-7.827999999999999E-9</v>
      </c>
      <c r="V4" s="11">
        <f t="shared" ref="V4:V17" si="1">COUNT(C4:S4)</f>
        <v>10</v>
      </c>
      <c r="W4" s="17">
        <f t="shared" ref="W4:W17" si="2">(STDEV(C4:S4))/SQRT(V4)</f>
        <v>1.1266398418897378E-9</v>
      </c>
      <c r="X4" s="11">
        <f t="shared" ref="X4:X17" si="3">CONFIDENCE(0.05,(STDEV(C4:S4)),V4)</f>
        <v>2.2081735136517865E-9</v>
      </c>
    </row>
    <row r="5" spans="1:24" ht="15.75" thickBot="1" x14ac:dyDescent="0.3">
      <c r="B5" s="11">
        <f t="shared" ref="B5:B17" si="4">B4+15</f>
        <v>-120</v>
      </c>
      <c r="C5" s="17">
        <v>-6.7299999999999997E-9</v>
      </c>
      <c r="D5" s="17">
        <v>-5.7999999999999998E-9</v>
      </c>
      <c r="E5" s="46">
        <v>-5.8999999999999999E-9</v>
      </c>
      <c r="F5" s="25">
        <v>-1.2E-8</v>
      </c>
      <c r="G5" s="11">
        <v>-4.1000000000000003E-9</v>
      </c>
      <c r="H5" s="17">
        <v>-5.7999999999999998E-9</v>
      </c>
      <c r="I5" s="17">
        <v>-4.2999999999999996E-9</v>
      </c>
      <c r="J5" s="11">
        <v>-2.7000000000000002E-9</v>
      </c>
      <c r="K5" s="25">
        <v>-1E-8</v>
      </c>
      <c r="L5" s="17">
        <v>-8.5E-9</v>
      </c>
      <c r="M5" s="4"/>
      <c r="N5" s="4"/>
      <c r="O5" s="4"/>
      <c r="P5" s="4"/>
      <c r="Q5" s="4"/>
      <c r="U5" s="17">
        <f t="shared" si="0"/>
        <v>-6.5830000000000001E-9</v>
      </c>
      <c r="V5" s="11">
        <f t="shared" si="1"/>
        <v>10</v>
      </c>
      <c r="W5" s="17">
        <f t="shared" si="2"/>
        <v>8.9977781207979958E-10</v>
      </c>
      <c r="X5" s="11">
        <f t="shared" si="3"/>
        <v>1.7635321057646557E-9</v>
      </c>
    </row>
    <row r="6" spans="1:24" x14ac:dyDescent="0.25">
      <c r="B6" s="11">
        <f t="shared" si="4"/>
        <v>-105</v>
      </c>
      <c r="C6" s="17">
        <v>-6.0200000000000003E-9</v>
      </c>
      <c r="D6" s="17">
        <v>-4.8E-9</v>
      </c>
      <c r="E6" s="46">
        <v>-5.0000000000000001E-9</v>
      </c>
      <c r="F6" s="25">
        <v>-1E-8</v>
      </c>
      <c r="G6" s="11">
        <v>-3.3999999999999998E-9</v>
      </c>
      <c r="H6" s="17">
        <v>-4.9E-9</v>
      </c>
      <c r="I6" s="17">
        <v>-3.4999999999999999E-9</v>
      </c>
      <c r="J6" s="11">
        <v>-2.1999999999999998E-9</v>
      </c>
      <c r="K6" s="25">
        <v>-8.5E-9</v>
      </c>
      <c r="L6" s="17">
        <v>-7.0999999999999999E-9</v>
      </c>
      <c r="M6" s="52" t="s">
        <v>140</v>
      </c>
      <c r="N6" s="53"/>
      <c r="O6" s="53"/>
      <c r="P6" s="54"/>
      <c r="Q6" s="54"/>
      <c r="R6" s="55"/>
      <c r="U6" s="17">
        <f t="shared" si="0"/>
        <v>-5.5419999999999993E-9</v>
      </c>
      <c r="V6" s="11">
        <f t="shared" si="1"/>
        <v>10</v>
      </c>
      <c r="W6" s="17">
        <f t="shared" si="2"/>
        <v>7.6349168663159367E-10</v>
      </c>
      <c r="X6" s="11">
        <f t="shared" si="3"/>
        <v>1.4964162082936643E-9</v>
      </c>
    </row>
    <row r="7" spans="1:24" ht="15.75" thickBot="1" x14ac:dyDescent="0.3">
      <c r="B7" s="11">
        <f t="shared" si="4"/>
        <v>-90</v>
      </c>
      <c r="C7" s="17">
        <v>-5.2199999999999998E-9</v>
      </c>
      <c r="D7" s="17">
        <v>-3.8000000000000001E-9</v>
      </c>
      <c r="E7" s="46">
        <v>-4.1000000000000003E-9</v>
      </c>
      <c r="F7" s="25">
        <v>-8.4000000000000008E-9</v>
      </c>
      <c r="G7" s="11">
        <v>-2.7999999999999998E-9</v>
      </c>
      <c r="H7" s="17">
        <v>-4.0000000000000002E-9</v>
      </c>
      <c r="I7" s="17">
        <v>-2.7999999999999998E-9</v>
      </c>
      <c r="J7" s="11">
        <v>-1.8E-9</v>
      </c>
      <c r="K7" s="25">
        <v>-7.0999999999999999E-9</v>
      </c>
      <c r="L7" s="17">
        <v>-5.6999999999999998E-9</v>
      </c>
      <c r="M7" s="56" t="s">
        <v>155</v>
      </c>
      <c r="N7" s="34"/>
      <c r="O7" s="34"/>
      <c r="P7" s="57"/>
      <c r="Q7" s="58"/>
      <c r="R7" s="58"/>
      <c r="U7" s="17">
        <f t="shared" si="0"/>
        <v>-4.5720000000000003E-9</v>
      </c>
      <c r="V7" s="11">
        <f t="shared" si="1"/>
        <v>10</v>
      </c>
      <c r="W7" s="17">
        <f t="shared" si="2"/>
        <v>6.4847307834121647E-10</v>
      </c>
      <c r="X7" s="11">
        <f t="shared" si="3"/>
        <v>1.270983878492605E-9</v>
      </c>
    </row>
    <row r="8" spans="1:24" x14ac:dyDescent="0.25">
      <c r="B8" s="11">
        <f t="shared" si="4"/>
        <v>-75</v>
      </c>
      <c r="C8" s="17">
        <v>-4.3500000000000001E-9</v>
      </c>
      <c r="D8" s="17">
        <v>-3E-9</v>
      </c>
      <c r="E8" s="46">
        <v>-3.3000000000000002E-9</v>
      </c>
      <c r="F8" s="25">
        <v>-6.7999999999999997E-9</v>
      </c>
      <c r="G8" s="11">
        <v>-2.1999999999999998E-9</v>
      </c>
      <c r="H8" s="17">
        <v>-3.2000000000000001E-9</v>
      </c>
      <c r="I8" s="17">
        <v>-2.1999999999999998E-9</v>
      </c>
      <c r="J8" s="11">
        <v>-1.3999999999999999E-9</v>
      </c>
      <c r="K8" s="25">
        <v>-5.6999999999999998E-9</v>
      </c>
      <c r="L8" s="17">
        <v>-4.4999999999999998E-9</v>
      </c>
      <c r="M8" s="4"/>
      <c r="N8" s="4"/>
      <c r="O8" s="4"/>
      <c r="P8" s="4"/>
      <c r="Q8" s="4"/>
      <c r="U8" s="17">
        <f t="shared" si="0"/>
        <v>-3.6650000000000001E-9</v>
      </c>
      <c r="V8" s="11">
        <f t="shared" si="1"/>
        <v>10</v>
      </c>
      <c r="W8" s="17">
        <f t="shared" si="2"/>
        <v>5.3072539457279073E-10</v>
      </c>
      <c r="X8" s="11">
        <f t="shared" si="3"/>
        <v>1.040202659043479E-9</v>
      </c>
    </row>
    <row r="9" spans="1:24" x14ac:dyDescent="0.25">
      <c r="B9" s="11">
        <f t="shared" si="4"/>
        <v>-60</v>
      </c>
      <c r="C9" s="17">
        <v>-3.4299999999999999E-9</v>
      </c>
      <c r="D9" s="17">
        <v>-2.2999999999999999E-9</v>
      </c>
      <c r="E9" s="46">
        <v>-2.6000000000000001E-9</v>
      </c>
      <c r="F9" s="25">
        <v>-5.2000000000000002E-9</v>
      </c>
      <c r="G9" s="11">
        <v>-1.6999999999999999E-9</v>
      </c>
      <c r="H9" s="17">
        <v>-2.5000000000000001E-9</v>
      </c>
      <c r="I9" s="17">
        <v>-1.6000000000000001E-9</v>
      </c>
      <c r="J9" s="11">
        <v>-1.0999999999999999E-9</v>
      </c>
      <c r="K9" s="25">
        <v>-4.3999999999999997E-9</v>
      </c>
      <c r="L9" s="17">
        <v>-3.3999999999999998E-9</v>
      </c>
      <c r="M9" s="4"/>
      <c r="N9" s="4"/>
      <c r="O9" s="4"/>
      <c r="P9" s="4"/>
      <c r="Q9" s="4"/>
      <c r="U9" s="17">
        <f t="shared" si="0"/>
        <v>-2.8229999999999999E-9</v>
      </c>
      <c r="V9" s="11">
        <f t="shared" si="1"/>
        <v>10</v>
      </c>
      <c r="W9" s="17">
        <f t="shared" si="2"/>
        <v>4.0813410105557762E-10</v>
      </c>
      <c r="X9" s="11">
        <f t="shared" si="3"/>
        <v>7.9992813893156279E-10</v>
      </c>
    </row>
    <row r="10" spans="1:24" ht="15.75" thickBot="1" x14ac:dyDescent="0.3">
      <c r="B10" s="11">
        <f t="shared" si="4"/>
        <v>-45</v>
      </c>
      <c r="C10" s="17">
        <v>-2.5500000000000001E-9</v>
      </c>
      <c r="D10" s="17">
        <v>-1.6000000000000001E-9</v>
      </c>
      <c r="E10" s="46">
        <v>-1.9000000000000001E-9</v>
      </c>
      <c r="F10" s="25">
        <v>-3.7E-9</v>
      </c>
      <c r="G10" s="11">
        <v>-1.2E-9</v>
      </c>
      <c r="H10" s="17">
        <v>-1.8E-9</v>
      </c>
      <c r="I10" s="17">
        <v>-1.0999999999999999E-9</v>
      </c>
      <c r="J10" s="11">
        <v>-7.2999999999999996E-10</v>
      </c>
      <c r="K10" s="25">
        <v>-3.2000000000000001E-9</v>
      </c>
      <c r="L10" s="17">
        <v>-2.5000000000000001E-9</v>
      </c>
      <c r="M10" s="4"/>
      <c r="N10" s="4"/>
      <c r="O10" s="4"/>
      <c r="P10" s="4"/>
      <c r="Q10" s="4"/>
      <c r="U10" s="17">
        <f t="shared" si="0"/>
        <v>-2.0279999999999996E-9</v>
      </c>
      <c r="V10" s="11">
        <f t="shared" si="1"/>
        <v>10</v>
      </c>
      <c r="W10" s="17">
        <f t="shared" si="2"/>
        <v>3.0087945168197254E-10</v>
      </c>
      <c r="X10" s="11">
        <f t="shared" si="3"/>
        <v>5.897128889848254E-10</v>
      </c>
    </row>
    <row r="11" spans="1:24" ht="16.5" customHeight="1" thickBot="1" x14ac:dyDescent="0.35">
      <c r="B11" s="11">
        <f t="shared" si="4"/>
        <v>-30</v>
      </c>
      <c r="C11" s="17">
        <v>-1.67E-9</v>
      </c>
      <c r="D11" s="17">
        <v>-9.900000000000001E-10</v>
      </c>
      <c r="E11" s="46">
        <v>-1.3000000000000001E-9</v>
      </c>
      <c r="F11" s="25">
        <v>-2.4E-9</v>
      </c>
      <c r="G11" s="11">
        <v>-7.5999999999999996E-10</v>
      </c>
      <c r="H11" s="17">
        <v>-1.2E-9</v>
      </c>
      <c r="I11" s="17">
        <v>-6.3999999999999996E-10</v>
      </c>
      <c r="J11" s="11">
        <v>-4.3000000000000001E-10</v>
      </c>
      <c r="K11" s="25">
        <v>-2.1000000000000002E-9</v>
      </c>
      <c r="L11" s="17">
        <v>-1.6000000000000001E-9</v>
      </c>
      <c r="M11" s="39" t="s">
        <v>162</v>
      </c>
      <c r="N11" s="40"/>
      <c r="O11" s="41"/>
      <c r="P11" s="41"/>
      <c r="Q11" s="4"/>
      <c r="U11" s="17">
        <f t="shared" si="0"/>
        <v>-1.3089999999999999E-9</v>
      </c>
      <c r="V11" s="11">
        <f t="shared" si="1"/>
        <v>10</v>
      </c>
      <c r="W11" s="17">
        <f t="shared" si="2"/>
        <v>2.0183298926477692E-10</v>
      </c>
      <c r="X11" s="11">
        <f t="shared" si="3"/>
        <v>3.9558538985102205E-10</v>
      </c>
    </row>
    <row r="12" spans="1:24" x14ac:dyDescent="0.25">
      <c r="B12" s="11">
        <f t="shared" si="4"/>
        <v>-15</v>
      </c>
      <c r="C12" s="17">
        <v>-8.2700000000000004E-10</v>
      </c>
      <c r="D12" s="17">
        <v>-4.3000000000000001E-10</v>
      </c>
      <c r="E12" s="46">
        <v>-8.3999999999999999E-10</v>
      </c>
      <c r="F12" s="25">
        <v>-1.2E-9</v>
      </c>
      <c r="G12" s="11">
        <v>-3.9E-10</v>
      </c>
      <c r="H12" s="17">
        <v>-6.0999999999999996E-10</v>
      </c>
      <c r="I12" s="17">
        <v>-2.1E-10</v>
      </c>
      <c r="J12" s="11">
        <v>-1.7000000000000001E-10</v>
      </c>
      <c r="K12" s="25">
        <v>-9.7999999999999992E-10</v>
      </c>
      <c r="L12" s="17">
        <v>-7.5E-10</v>
      </c>
      <c r="M12" s="4"/>
      <c r="N12" s="4"/>
      <c r="O12" s="4"/>
      <c r="P12" s="4"/>
      <c r="Q12" s="4"/>
      <c r="U12" s="17">
        <f t="shared" si="0"/>
        <v>-6.4070000000000007E-10</v>
      </c>
      <c r="V12" s="11">
        <f t="shared" si="1"/>
        <v>10</v>
      </c>
      <c r="W12" s="17">
        <f t="shared" si="2"/>
        <v>1.0695607094088259E-10</v>
      </c>
      <c r="X12" s="11">
        <f t="shared" si="3"/>
        <v>2.0963004697204087E-10</v>
      </c>
    </row>
    <row r="13" spans="1:24" x14ac:dyDescent="0.25">
      <c r="B13" s="11">
        <f t="shared" si="4"/>
        <v>0</v>
      </c>
      <c r="C13" s="17">
        <v>-9.7200000000000005E-14</v>
      </c>
      <c r="D13" s="17">
        <v>8.3999999999999994E-11</v>
      </c>
      <c r="E13" s="46">
        <v>-3.6E-10</v>
      </c>
      <c r="F13" s="25">
        <v>-1.5999999999999999E-10</v>
      </c>
      <c r="G13" s="11">
        <v>-4.8000000000000002E-11</v>
      </c>
      <c r="H13" s="17">
        <v>-8.6999999999999997E-11</v>
      </c>
      <c r="I13" s="17">
        <v>1.8E-10</v>
      </c>
      <c r="J13" s="11">
        <v>1E-10</v>
      </c>
      <c r="K13" s="25">
        <v>6.2000000000000006E-11</v>
      </c>
      <c r="L13" s="17">
        <v>2.3000000000000001E-11</v>
      </c>
      <c r="M13" s="4"/>
      <c r="N13" s="4"/>
      <c r="O13" s="4"/>
      <c r="P13" s="4"/>
      <c r="Q13" s="4"/>
      <c r="U13" s="17">
        <f t="shared" si="0"/>
        <v>-2.0609720000000007E-11</v>
      </c>
      <c r="V13" s="11">
        <f t="shared" si="1"/>
        <v>10</v>
      </c>
      <c r="W13" s="17">
        <f t="shared" si="2"/>
        <v>4.8836962761946339E-11</v>
      </c>
      <c r="X13" s="11">
        <f t="shared" si="3"/>
        <v>9.5718688127738567E-11</v>
      </c>
    </row>
    <row r="14" spans="1:24" x14ac:dyDescent="0.25">
      <c r="B14" s="11">
        <f t="shared" si="4"/>
        <v>15</v>
      </c>
      <c r="C14" s="17">
        <v>8.2299999999999995E-10</v>
      </c>
      <c r="D14" s="17">
        <v>5.7999999999999996E-10</v>
      </c>
      <c r="E14" s="46">
        <v>7.3000000000000006E-11</v>
      </c>
      <c r="F14" s="25">
        <v>8.3999999999999999E-10</v>
      </c>
      <c r="G14" s="11">
        <v>2.8000000000000002E-10</v>
      </c>
      <c r="H14" s="17">
        <v>4.0999999999999998E-10</v>
      </c>
      <c r="I14" s="17">
        <v>5.7E-10</v>
      </c>
      <c r="J14" s="11">
        <v>3.7999999999999998E-10</v>
      </c>
      <c r="K14" s="25">
        <v>1.0999999999999999E-9</v>
      </c>
      <c r="L14" s="17">
        <v>7.5999999999999996E-10</v>
      </c>
      <c r="M14" s="4"/>
      <c r="N14" s="4"/>
      <c r="O14" s="4"/>
      <c r="P14" s="4"/>
      <c r="Q14" s="4"/>
      <c r="U14" s="17">
        <f t="shared" si="0"/>
        <v>5.8159999999999994E-10</v>
      </c>
      <c r="V14" s="11">
        <f t="shared" si="1"/>
        <v>10</v>
      </c>
      <c r="W14" s="17">
        <f t="shared" si="2"/>
        <v>9.692336033061264E-11</v>
      </c>
      <c r="X14" s="11">
        <f t="shared" si="3"/>
        <v>1.8996629550859891E-10</v>
      </c>
    </row>
    <row r="15" spans="1:24" x14ac:dyDescent="0.25">
      <c r="B15" s="11">
        <f t="shared" si="4"/>
        <v>30</v>
      </c>
      <c r="C15" s="17">
        <v>1.67E-9</v>
      </c>
      <c r="D15" s="17">
        <v>1.0999999999999999E-9</v>
      </c>
      <c r="E15" s="46">
        <v>4.8E-10</v>
      </c>
      <c r="F15" s="25">
        <v>1.8E-9</v>
      </c>
      <c r="G15" s="11">
        <v>5.9000000000000003E-10</v>
      </c>
      <c r="H15" s="17">
        <v>8.9999999999999999E-10</v>
      </c>
      <c r="I15" s="17">
        <v>9.6999999999999996E-10</v>
      </c>
      <c r="J15" s="11">
        <v>6.6999999999999996E-10</v>
      </c>
      <c r="K15" s="25">
        <v>2.1000000000000002E-9</v>
      </c>
      <c r="L15" s="17">
        <v>1.5E-9</v>
      </c>
      <c r="M15" s="4"/>
      <c r="N15" s="4"/>
      <c r="O15" s="4"/>
      <c r="P15" s="4"/>
      <c r="Q15" s="4"/>
      <c r="U15" s="17">
        <f t="shared" si="0"/>
        <v>1.1780000000000003E-9</v>
      </c>
      <c r="V15" s="11">
        <f t="shared" si="1"/>
        <v>10</v>
      </c>
      <c r="W15" s="17">
        <f t="shared" si="2"/>
        <v>1.7639475930738733E-10</v>
      </c>
      <c r="X15" s="11">
        <f t="shared" si="3"/>
        <v>3.4572737530409056E-10</v>
      </c>
    </row>
    <row r="16" spans="1:24" x14ac:dyDescent="0.25">
      <c r="B16" s="11">
        <f t="shared" si="4"/>
        <v>45</v>
      </c>
      <c r="C16" s="17">
        <v>2.5599999999999998E-9</v>
      </c>
      <c r="D16" s="17">
        <v>1.6000000000000001E-9</v>
      </c>
      <c r="E16" s="46">
        <v>8.6000000000000003E-10</v>
      </c>
      <c r="F16" s="25">
        <v>2.7999999999999998E-9</v>
      </c>
      <c r="G16" s="11">
        <v>9.2999999999999999E-10</v>
      </c>
      <c r="H16" s="17">
        <v>1.3999999999999999E-9</v>
      </c>
      <c r="I16" s="17">
        <v>1.3999999999999999E-9</v>
      </c>
      <c r="J16" s="17">
        <v>1.0000000000000001E-9</v>
      </c>
      <c r="K16" s="25">
        <v>3.3000000000000002E-9</v>
      </c>
      <c r="L16" s="17">
        <v>2.1999999999999998E-9</v>
      </c>
      <c r="M16" s="4"/>
      <c r="N16" s="4"/>
      <c r="O16" s="4"/>
      <c r="P16" s="4"/>
      <c r="Q16" s="4"/>
      <c r="U16" s="17">
        <f t="shared" si="0"/>
        <v>1.8049999999999999E-9</v>
      </c>
      <c r="V16" s="11">
        <f t="shared" si="1"/>
        <v>10</v>
      </c>
      <c r="W16" s="17">
        <f t="shared" si="2"/>
        <v>2.7137202836286901E-10</v>
      </c>
      <c r="X16" s="11">
        <f t="shared" si="3"/>
        <v>5.3187940200280521E-10</v>
      </c>
    </row>
    <row r="17" spans="1:24" ht="15.75" thickBot="1" x14ac:dyDescent="0.3">
      <c r="B17" s="12">
        <f t="shared" si="4"/>
        <v>60</v>
      </c>
      <c r="C17" s="22">
        <v>3.5100000000000001E-9</v>
      </c>
      <c r="D17" s="22">
        <v>2.1000000000000002E-9</v>
      </c>
      <c r="E17" s="47">
        <v>1.2E-9</v>
      </c>
      <c r="F17" s="26">
        <v>3.8000000000000001E-9</v>
      </c>
      <c r="G17" s="12">
        <v>1.3000000000000001E-9</v>
      </c>
      <c r="H17" s="22">
        <v>1.9000000000000001E-9</v>
      </c>
      <c r="I17" s="22">
        <v>1.9000000000000001E-9</v>
      </c>
      <c r="J17" s="12">
        <v>1.3999999999999999E-9</v>
      </c>
      <c r="K17" s="26">
        <v>4.4999999999999998E-9</v>
      </c>
      <c r="L17" s="22">
        <v>2.8999999999999999E-9</v>
      </c>
      <c r="M17" s="4"/>
      <c r="N17" s="4"/>
      <c r="O17" s="4"/>
      <c r="P17" s="4"/>
      <c r="Q17" s="4"/>
      <c r="U17" s="22">
        <f t="shared" si="0"/>
        <v>2.4509999999999999E-9</v>
      </c>
      <c r="V17" s="12">
        <f t="shared" si="1"/>
        <v>10</v>
      </c>
      <c r="W17" s="22">
        <f t="shared" si="2"/>
        <v>3.6615251831261057E-10</v>
      </c>
      <c r="X17" s="12">
        <f t="shared" si="3"/>
        <v>7.1764574874135918E-10</v>
      </c>
    </row>
    <row r="18" spans="1:24" ht="18.75" thickBot="1" x14ac:dyDescent="0.4">
      <c r="B18" s="18" t="s">
        <v>124</v>
      </c>
      <c r="C18" s="18" t="s">
        <v>132</v>
      </c>
      <c r="D18" s="20" t="s">
        <v>132</v>
      </c>
      <c r="E18" s="20" t="s">
        <v>132</v>
      </c>
      <c r="F18" s="20" t="s">
        <v>132</v>
      </c>
      <c r="G18" s="20" t="s">
        <v>132</v>
      </c>
      <c r="H18" s="20" t="s">
        <v>132</v>
      </c>
      <c r="I18" s="20" t="s">
        <v>132</v>
      </c>
      <c r="J18" s="20" t="s">
        <v>132</v>
      </c>
      <c r="K18" s="20" t="s">
        <v>132</v>
      </c>
      <c r="L18" s="21" t="s">
        <v>132</v>
      </c>
      <c r="M18" s="42"/>
    </row>
    <row r="19" spans="1:24" ht="15.75" thickBot="1" x14ac:dyDescent="0.3">
      <c r="A19" s="23" t="s">
        <v>126</v>
      </c>
      <c r="U19" s="23"/>
      <c r="V19" s="43" t="s">
        <v>1</v>
      </c>
      <c r="W19" s="43" t="s">
        <v>2</v>
      </c>
      <c r="X19" s="44" t="s">
        <v>3</v>
      </c>
    </row>
    <row r="20" spans="1:24" ht="15.75" thickBot="1" x14ac:dyDescent="0.3">
      <c r="A20" s="18" t="s">
        <v>14</v>
      </c>
      <c r="B20" s="10">
        <v>-150</v>
      </c>
      <c r="C20" s="16">
        <v>-3.9000000000000002E-9</v>
      </c>
      <c r="D20" s="16">
        <v>-2.6000000000000001E-9</v>
      </c>
      <c r="E20" s="24">
        <v>-2.5000000000000001E-9</v>
      </c>
      <c r="F20" s="24">
        <v>-3.9000000000000002E-9</v>
      </c>
      <c r="G20" s="16">
        <v>-2.4E-9</v>
      </c>
      <c r="H20" s="16">
        <v>-2.2999999999999999E-9</v>
      </c>
      <c r="I20" s="16">
        <v>-2.1000000000000002E-9</v>
      </c>
      <c r="J20" s="16">
        <v>-2.4E-9</v>
      </c>
      <c r="K20" s="24">
        <v>-4.4999999999999998E-9</v>
      </c>
      <c r="L20" s="24">
        <v>-4.4999999999999998E-9</v>
      </c>
      <c r="M20" s="6"/>
      <c r="N20" s="6"/>
      <c r="O20" s="6"/>
      <c r="P20" s="4"/>
      <c r="Q20" s="4"/>
      <c r="R20" s="4"/>
      <c r="S20"/>
      <c r="U20" s="16">
        <f>AVERAGE(C20:S20)</f>
        <v>-3.1100000000000002E-9</v>
      </c>
      <c r="V20" s="10">
        <f>COUNT(C20:S20)</f>
        <v>10</v>
      </c>
      <c r="W20" s="16">
        <f>(STDEV(C20:S20))/SQRT(V20)</f>
        <v>3.0603195185397808E-10</v>
      </c>
      <c r="X20" s="10">
        <f>CONFIDENCE(0.05,(STDEV(C20:S20)),V20)</f>
        <v>5.9981160375229269E-10</v>
      </c>
    </row>
    <row r="21" spans="1:24" x14ac:dyDescent="0.25">
      <c r="B21" s="11">
        <f>B20+15</f>
        <v>-135</v>
      </c>
      <c r="C21" s="17">
        <v>-3.1399999999999999E-9</v>
      </c>
      <c r="D21" s="17">
        <v>-2.1000000000000002E-9</v>
      </c>
      <c r="E21" s="46">
        <v>-2.1999999999999998E-9</v>
      </c>
      <c r="F21" s="25">
        <v>-3.2000000000000001E-9</v>
      </c>
      <c r="G21" s="17">
        <v>-2.0000000000000001E-9</v>
      </c>
      <c r="H21" s="17">
        <v>-1.9000000000000001E-9</v>
      </c>
      <c r="I21" s="17">
        <v>-1.6999999999999999E-9</v>
      </c>
      <c r="J21" s="17">
        <v>-2.0000000000000001E-9</v>
      </c>
      <c r="K21" s="25">
        <v>-3.7E-9</v>
      </c>
      <c r="L21" s="25">
        <v>-3.7E-9</v>
      </c>
      <c r="M21" s="6"/>
      <c r="N21" s="6"/>
      <c r="O21" s="6"/>
      <c r="S21"/>
      <c r="U21" s="17">
        <f t="shared" ref="U21:U34" si="5">AVERAGE(C21:S21)</f>
        <v>-2.5639999999999998E-9</v>
      </c>
      <c r="V21" s="11">
        <f t="shared" ref="V21:V34" si="6">COUNT(C21:S21)</f>
        <v>10</v>
      </c>
      <c r="W21" s="17">
        <f t="shared" ref="W21:W34" si="7">(STDEV(C21:S21))/SQRT(V21)</f>
        <v>2.4695118725952477E-10</v>
      </c>
      <c r="X21" s="11">
        <f t="shared" ref="X21:X34" si="8">CONFIDENCE(0.05,(STDEV(C21:S21)),V21)</f>
        <v>4.8401543296807506E-10</v>
      </c>
    </row>
    <row r="22" spans="1:24" x14ac:dyDescent="0.25">
      <c r="B22" s="11">
        <f t="shared" ref="B22:B34" si="9">B21+15</f>
        <v>-120</v>
      </c>
      <c r="C22" s="17">
        <v>-2.52E-9</v>
      </c>
      <c r="D22" s="17">
        <v>-1.6999999999999999E-9</v>
      </c>
      <c r="E22" s="46">
        <v>-1.9000000000000001E-9</v>
      </c>
      <c r="F22" s="25">
        <v>-2.6000000000000001E-9</v>
      </c>
      <c r="G22" s="17">
        <v>-1.6000000000000001E-9</v>
      </c>
      <c r="H22" s="17">
        <v>-1.5E-9</v>
      </c>
      <c r="I22" s="17">
        <v>-1.3999999999999999E-9</v>
      </c>
      <c r="J22" s="17">
        <v>-1.6000000000000001E-9</v>
      </c>
      <c r="K22" s="25">
        <v>-3E-9</v>
      </c>
      <c r="L22" s="25">
        <v>-3E-9</v>
      </c>
      <c r="M22" s="6"/>
      <c r="N22" s="6"/>
      <c r="O22" s="6"/>
      <c r="S22"/>
      <c r="U22" s="17">
        <f t="shared" si="5"/>
        <v>-2.0819999999999996E-9</v>
      </c>
      <c r="V22" s="11">
        <f t="shared" si="6"/>
        <v>10</v>
      </c>
      <c r="W22" s="17">
        <f t="shared" si="7"/>
        <v>1.9980990966416055E-10</v>
      </c>
      <c r="X22" s="11">
        <f t="shared" si="8"/>
        <v>3.9162022669595627E-10</v>
      </c>
    </row>
    <row r="23" spans="1:24" x14ac:dyDescent="0.25">
      <c r="B23" s="11">
        <f t="shared" si="9"/>
        <v>-105</v>
      </c>
      <c r="C23" s="17">
        <v>-2.0000000000000001E-9</v>
      </c>
      <c r="D23" s="17">
        <v>-1.3999999999999999E-9</v>
      </c>
      <c r="E23" s="46">
        <v>-1.6000000000000001E-9</v>
      </c>
      <c r="F23" s="25">
        <v>-2.1000000000000002E-9</v>
      </c>
      <c r="G23" s="17">
        <v>-1.2E-9</v>
      </c>
      <c r="H23" s="17">
        <v>-1.2E-9</v>
      </c>
      <c r="I23" s="17">
        <v>-1.0999999999999999E-9</v>
      </c>
      <c r="J23" s="17">
        <v>-1.3000000000000001E-9</v>
      </c>
      <c r="K23" s="25">
        <v>-2.4E-9</v>
      </c>
      <c r="L23" s="25">
        <v>-2.4E-9</v>
      </c>
      <c r="M23" s="6"/>
      <c r="N23" s="6"/>
      <c r="O23" s="6"/>
      <c r="S23"/>
      <c r="U23" s="17">
        <f t="shared" si="5"/>
        <v>-1.6700000000000004E-9</v>
      </c>
      <c r="V23" s="11">
        <f t="shared" si="6"/>
        <v>10</v>
      </c>
      <c r="W23" s="17">
        <f t="shared" si="7"/>
        <v>1.6127960537870591E-10</v>
      </c>
      <c r="X23" s="11">
        <f t="shared" si="8"/>
        <v>3.1610221798309589E-10</v>
      </c>
    </row>
    <row r="24" spans="1:24" x14ac:dyDescent="0.25">
      <c r="B24" s="11">
        <f t="shared" si="9"/>
        <v>-90</v>
      </c>
      <c r="C24" s="17">
        <v>-1.56E-9</v>
      </c>
      <c r="D24" s="17">
        <v>-1.0999999999999999E-9</v>
      </c>
      <c r="E24" s="46">
        <v>-1.3000000000000001E-9</v>
      </c>
      <c r="F24" s="25">
        <v>-1.6999999999999999E-9</v>
      </c>
      <c r="G24" s="17">
        <v>-9.7999999999999992E-10</v>
      </c>
      <c r="H24" s="17">
        <v>-9.7999999999999992E-10</v>
      </c>
      <c r="I24" s="17">
        <v>-8.6000000000000003E-10</v>
      </c>
      <c r="J24" s="17">
        <v>-1.0999999999999999E-9</v>
      </c>
      <c r="K24" s="25">
        <v>-1.9000000000000001E-9</v>
      </c>
      <c r="L24" s="25">
        <v>-1.9000000000000001E-9</v>
      </c>
      <c r="M24" s="6"/>
      <c r="N24" s="6"/>
      <c r="O24" s="6"/>
      <c r="S24"/>
      <c r="U24" s="17">
        <f t="shared" si="5"/>
        <v>-1.3380000000000001E-9</v>
      </c>
      <c r="V24" s="11">
        <f t="shared" si="6"/>
        <v>10</v>
      </c>
      <c r="W24" s="17">
        <f t="shared" si="7"/>
        <v>1.2523577763562614E-10</v>
      </c>
      <c r="X24" s="11">
        <f t="shared" si="8"/>
        <v>2.4545761374169396E-10</v>
      </c>
    </row>
    <row r="25" spans="1:24" x14ac:dyDescent="0.25">
      <c r="B25" s="11">
        <f t="shared" si="9"/>
        <v>-75</v>
      </c>
      <c r="C25" s="17">
        <v>-1.2E-9</v>
      </c>
      <c r="D25" s="17">
        <v>-8.1999999999999996E-10</v>
      </c>
      <c r="E25" s="46">
        <v>-1.0999999999999999E-9</v>
      </c>
      <c r="F25" s="25">
        <v>-1.3000000000000001E-9</v>
      </c>
      <c r="G25" s="17">
        <v>-7.5999999999999996E-10</v>
      </c>
      <c r="H25" s="17">
        <v>-7.7000000000000003E-10</v>
      </c>
      <c r="I25" s="17">
        <v>-6.6E-10</v>
      </c>
      <c r="J25" s="17">
        <v>-8.6000000000000003E-10</v>
      </c>
      <c r="K25" s="25">
        <v>-1.5E-9</v>
      </c>
      <c r="L25" s="25">
        <v>-1.5E-9</v>
      </c>
      <c r="M25" s="6"/>
      <c r="N25" s="6"/>
      <c r="O25" s="6"/>
      <c r="S25"/>
      <c r="U25" s="17">
        <f t="shared" si="5"/>
        <v>-1.047E-9</v>
      </c>
      <c r="V25" s="11">
        <f t="shared" si="6"/>
        <v>10</v>
      </c>
      <c r="W25" s="17">
        <f t="shared" si="7"/>
        <v>9.9778087106672195E-11</v>
      </c>
      <c r="X25" s="11">
        <f t="shared" si="8"/>
        <v>1.9556145717537778E-10</v>
      </c>
    </row>
    <row r="26" spans="1:24" x14ac:dyDescent="0.25">
      <c r="B26" s="11">
        <f t="shared" si="9"/>
        <v>-60</v>
      </c>
      <c r="C26" s="17">
        <v>-8.98E-10</v>
      </c>
      <c r="D26" s="17">
        <v>-6.2000000000000003E-10</v>
      </c>
      <c r="E26" s="46">
        <v>-9.0999999999999996E-10</v>
      </c>
      <c r="F26" s="25">
        <v>-1.0000000000000001E-9</v>
      </c>
      <c r="G26" s="17">
        <v>-5.7E-10</v>
      </c>
      <c r="H26" s="17">
        <v>-5.7999999999999996E-10</v>
      </c>
      <c r="I26" s="17">
        <v>-4.8E-10</v>
      </c>
      <c r="J26" s="17">
        <v>-6.5000000000000003E-10</v>
      </c>
      <c r="K26" s="25">
        <v>-1.0999999999999999E-9</v>
      </c>
      <c r="L26" s="25">
        <v>-1.0999999999999999E-9</v>
      </c>
      <c r="M26" s="6"/>
      <c r="N26" s="6"/>
      <c r="O26" s="6"/>
      <c r="S26"/>
      <c r="U26" s="17">
        <f t="shared" si="5"/>
        <v>-7.908E-10</v>
      </c>
      <c r="V26" s="11">
        <f t="shared" si="6"/>
        <v>10</v>
      </c>
      <c r="W26" s="17">
        <f t="shared" si="7"/>
        <v>7.4495160170905647E-11</v>
      </c>
      <c r="X26" s="11">
        <f t="shared" si="8"/>
        <v>1.4600783095751773E-10</v>
      </c>
    </row>
    <row r="27" spans="1:24" x14ac:dyDescent="0.25">
      <c r="B27" s="11">
        <f t="shared" si="9"/>
        <v>-45</v>
      </c>
      <c r="C27" s="17">
        <v>-6.3999999999999996E-10</v>
      </c>
      <c r="D27" s="17">
        <v>-4.3999999999999998E-10</v>
      </c>
      <c r="E27" s="46">
        <v>-7.1000000000000003E-10</v>
      </c>
      <c r="F27" s="25">
        <v>-7.5999999999999996E-10</v>
      </c>
      <c r="G27" s="17">
        <v>-4.0999999999999998E-10</v>
      </c>
      <c r="H27" s="17">
        <v>-4.2E-10</v>
      </c>
      <c r="I27" s="17">
        <v>-3.3E-10</v>
      </c>
      <c r="J27" s="17">
        <v>-4.5E-10</v>
      </c>
      <c r="K27" s="25">
        <v>-7.8999999999999996E-10</v>
      </c>
      <c r="L27" s="25">
        <v>-7.8999999999999996E-10</v>
      </c>
      <c r="M27" s="6"/>
      <c r="N27" s="6"/>
      <c r="O27" s="6"/>
      <c r="S27"/>
      <c r="U27" s="17">
        <f t="shared" si="5"/>
        <v>-5.7400000000000009E-10</v>
      </c>
      <c r="V27" s="11">
        <f t="shared" si="6"/>
        <v>10</v>
      </c>
      <c r="W27" s="17">
        <f t="shared" si="7"/>
        <v>5.7178084379710845E-11</v>
      </c>
      <c r="X27" s="11">
        <f t="shared" si="8"/>
        <v>1.1206698608922546E-10</v>
      </c>
    </row>
    <row r="28" spans="1:24" x14ac:dyDescent="0.25">
      <c r="B28" s="11">
        <f t="shared" si="9"/>
        <v>-30</v>
      </c>
      <c r="C28" s="17">
        <v>-4.0899999999999998E-10</v>
      </c>
      <c r="D28" s="17">
        <v>-2.8000000000000002E-10</v>
      </c>
      <c r="E28" s="46">
        <v>-5.4E-10</v>
      </c>
      <c r="F28" s="25">
        <v>-5.1E-10</v>
      </c>
      <c r="G28" s="17">
        <v>-2.8000000000000002E-10</v>
      </c>
      <c r="H28" s="17">
        <v>-2.8000000000000002E-10</v>
      </c>
      <c r="I28" s="17">
        <v>-1.8999999999999999E-10</v>
      </c>
      <c r="J28" s="17">
        <v>-2.7E-10</v>
      </c>
      <c r="K28" s="25">
        <v>-5.0000000000000003E-10</v>
      </c>
      <c r="L28" s="25">
        <v>-5.0000000000000003E-10</v>
      </c>
      <c r="M28" s="6"/>
      <c r="N28" s="6"/>
      <c r="O28" s="6"/>
      <c r="S28"/>
      <c r="U28" s="17">
        <f t="shared" si="5"/>
        <v>-3.7590000000000002E-10</v>
      </c>
      <c r="V28" s="11">
        <f t="shared" si="6"/>
        <v>10</v>
      </c>
      <c r="W28" s="17">
        <f t="shared" si="7"/>
        <v>4.084835097990833E-11</v>
      </c>
      <c r="X28" s="11">
        <f t="shared" si="8"/>
        <v>8.0061296748471732E-11</v>
      </c>
    </row>
    <row r="29" spans="1:24" x14ac:dyDescent="0.25">
      <c r="B29" s="11">
        <f t="shared" si="9"/>
        <v>-15</v>
      </c>
      <c r="C29" s="17">
        <v>-2.01E-10</v>
      </c>
      <c r="D29" s="17">
        <v>-1.2E-10</v>
      </c>
      <c r="E29" s="46">
        <v>-3.7000000000000001E-10</v>
      </c>
      <c r="F29" s="25">
        <v>-2.8999999999999998E-10</v>
      </c>
      <c r="G29" s="17">
        <v>-1.5E-10</v>
      </c>
      <c r="H29" s="17">
        <v>-1.5E-10</v>
      </c>
      <c r="I29" s="17">
        <v>-6.2000000000000006E-11</v>
      </c>
      <c r="J29" s="17">
        <v>-9.2000000000000005E-11</v>
      </c>
      <c r="K29" s="25">
        <v>-2.3000000000000001E-10</v>
      </c>
      <c r="L29" s="25">
        <v>-2.5000000000000002E-10</v>
      </c>
      <c r="M29" s="6"/>
      <c r="N29" s="6"/>
      <c r="O29" s="6"/>
      <c r="S29"/>
      <c r="U29" s="17">
        <f t="shared" si="5"/>
        <v>-1.9150000000000001E-10</v>
      </c>
      <c r="V29" s="11">
        <f t="shared" si="6"/>
        <v>10</v>
      </c>
      <c r="W29" s="17">
        <f t="shared" si="7"/>
        <v>3.0145296297911701E-11</v>
      </c>
      <c r="X29" s="11">
        <f t="shared" si="8"/>
        <v>5.9083695047195551E-11</v>
      </c>
    </row>
    <row r="30" spans="1:24" x14ac:dyDescent="0.25">
      <c r="B30" s="11">
        <f t="shared" si="9"/>
        <v>0</v>
      </c>
      <c r="C30" s="17">
        <v>-7.1999999999999996E-13</v>
      </c>
      <c r="D30" s="17">
        <v>4.8999999999999999E-11</v>
      </c>
      <c r="E30" s="46">
        <v>-2.4E-10</v>
      </c>
      <c r="F30" s="25">
        <v>-7.3000000000000006E-11</v>
      </c>
      <c r="G30" s="17">
        <v>-2.7E-11</v>
      </c>
      <c r="H30" s="17">
        <v>-2.9E-11</v>
      </c>
      <c r="I30" s="17">
        <v>6.8999999999999994E-11</v>
      </c>
      <c r="J30" s="17">
        <v>7.7000000000000006E-11</v>
      </c>
      <c r="K30" s="25">
        <v>3.7000000000000001E-11</v>
      </c>
      <c r="L30" s="25">
        <v>6.3000000000000002E-12</v>
      </c>
      <c r="M30" s="6"/>
      <c r="N30" s="6"/>
      <c r="O30" s="6"/>
      <c r="S30"/>
      <c r="U30" s="17">
        <f t="shared" si="5"/>
        <v>-1.3142000000000005E-11</v>
      </c>
      <c r="V30" s="11">
        <f t="shared" si="6"/>
        <v>10</v>
      </c>
      <c r="W30" s="17">
        <f t="shared" si="7"/>
        <v>2.930151432567569E-11</v>
      </c>
      <c r="X30" s="11">
        <f t="shared" si="8"/>
        <v>5.7429912770808787E-11</v>
      </c>
    </row>
    <row r="31" spans="1:24" x14ac:dyDescent="0.25">
      <c r="B31" s="11">
        <f t="shared" si="9"/>
        <v>15</v>
      </c>
      <c r="C31" s="17">
        <v>2.0700000000000001E-10</v>
      </c>
      <c r="D31" s="17">
        <v>2.5000000000000002E-10</v>
      </c>
      <c r="E31" s="46">
        <v>-9.7999999999999998E-11</v>
      </c>
      <c r="F31" s="25">
        <v>1.5E-10</v>
      </c>
      <c r="G31" s="17">
        <v>9.8999999999999994E-11</v>
      </c>
      <c r="H31" s="17">
        <v>9.3999999999999999E-11</v>
      </c>
      <c r="I31" s="17">
        <v>2.1E-10</v>
      </c>
      <c r="J31" s="17">
        <v>2.5000000000000002E-10</v>
      </c>
      <c r="K31" s="25">
        <v>3.1999999999999998E-10</v>
      </c>
      <c r="L31" s="25">
        <v>2.7E-10</v>
      </c>
      <c r="M31" s="6"/>
      <c r="N31" s="6"/>
      <c r="O31" s="6"/>
      <c r="S31"/>
      <c r="U31" s="17">
        <f t="shared" si="5"/>
        <v>1.7519999999999997E-10</v>
      </c>
      <c r="V31" s="11">
        <f t="shared" si="6"/>
        <v>10</v>
      </c>
      <c r="W31" s="17">
        <f t="shared" si="7"/>
        <v>3.8157509818586895E-11</v>
      </c>
      <c r="X31" s="11">
        <f t="shared" si="8"/>
        <v>7.4787344984163789E-11</v>
      </c>
    </row>
    <row r="32" spans="1:24" x14ac:dyDescent="0.25">
      <c r="B32" s="11">
        <f t="shared" si="9"/>
        <v>30</v>
      </c>
      <c r="C32" s="17">
        <v>4.3200000000000001E-10</v>
      </c>
      <c r="D32" s="17">
        <v>4.8999999999999996E-10</v>
      </c>
      <c r="E32" s="46">
        <v>3.5999999999999998E-11</v>
      </c>
      <c r="F32" s="25">
        <v>3.9E-10</v>
      </c>
      <c r="G32" s="17">
        <v>2.4E-10</v>
      </c>
      <c r="H32" s="17">
        <v>2.3000000000000001E-10</v>
      </c>
      <c r="I32" s="17">
        <v>3.6E-10</v>
      </c>
      <c r="J32" s="17">
        <v>4.2E-10</v>
      </c>
      <c r="K32" s="25">
        <v>6.2000000000000003E-10</v>
      </c>
      <c r="L32" s="25">
        <v>5.7E-10</v>
      </c>
      <c r="M32" s="6"/>
      <c r="N32" s="6"/>
      <c r="O32" s="6"/>
      <c r="S32"/>
      <c r="U32" s="17">
        <f t="shared" si="5"/>
        <v>3.7879999999999997E-10</v>
      </c>
      <c r="V32" s="11">
        <f t="shared" si="6"/>
        <v>10</v>
      </c>
      <c r="W32" s="17">
        <f t="shared" si="7"/>
        <v>5.4876183864729109E-11</v>
      </c>
      <c r="X32" s="11">
        <f t="shared" si="8"/>
        <v>1.0755534398386706E-10</v>
      </c>
    </row>
    <row r="33" spans="1:24" x14ac:dyDescent="0.25">
      <c r="B33" s="11">
        <f t="shared" si="9"/>
        <v>45</v>
      </c>
      <c r="C33" s="17">
        <v>6.9299999999999999E-10</v>
      </c>
      <c r="D33" s="17">
        <v>7.7999999999999999E-10</v>
      </c>
      <c r="E33" s="46">
        <v>1.8E-10</v>
      </c>
      <c r="F33" s="25">
        <v>6.6999999999999996E-10</v>
      </c>
      <c r="G33" s="17">
        <v>3.9E-10</v>
      </c>
      <c r="H33" s="17">
        <v>3.7999999999999998E-10</v>
      </c>
      <c r="I33" s="17">
        <v>5.6000000000000003E-10</v>
      </c>
      <c r="J33" s="17">
        <v>6.2000000000000003E-10</v>
      </c>
      <c r="K33" s="17">
        <v>9.6999999999999996E-10</v>
      </c>
      <c r="L33" s="17">
        <v>9.2000000000000003E-10</v>
      </c>
      <c r="M33" s="4"/>
      <c r="N33" s="4"/>
      <c r="O33" s="4"/>
      <c r="S33"/>
      <c r="U33" s="17">
        <f t="shared" si="5"/>
        <v>6.1630000000000003E-10</v>
      </c>
      <c r="V33" s="11">
        <f t="shared" si="6"/>
        <v>10</v>
      </c>
      <c r="W33" s="17">
        <f t="shared" si="7"/>
        <v>7.8421376054123285E-11</v>
      </c>
      <c r="X33" s="11">
        <f t="shared" si="8"/>
        <v>1.5370307268415342E-10</v>
      </c>
    </row>
    <row r="34" spans="1:24" ht="15.75" thickBot="1" x14ac:dyDescent="0.3">
      <c r="B34" s="12">
        <f t="shared" si="9"/>
        <v>60</v>
      </c>
      <c r="C34" s="22">
        <v>1.0000000000000001E-9</v>
      </c>
      <c r="D34" s="22">
        <v>1.0999999999999999E-9</v>
      </c>
      <c r="E34" s="47">
        <v>3.3E-10</v>
      </c>
      <c r="F34" s="26">
        <v>9.7999999999999992E-10</v>
      </c>
      <c r="G34" s="22">
        <v>5.7999999999999996E-10</v>
      </c>
      <c r="H34" s="22">
        <v>5.4999999999999996E-10</v>
      </c>
      <c r="I34" s="22">
        <v>8.0000000000000003E-10</v>
      </c>
      <c r="J34" s="22">
        <v>8.3999999999999999E-10</v>
      </c>
      <c r="K34" s="22">
        <v>1.3999999999999999E-9</v>
      </c>
      <c r="L34" s="22">
        <v>1.3999999999999999E-9</v>
      </c>
      <c r="M34" s="4"/>
      <c r="N34" s="4"/>
      <c r="O34" s="4"/>
      <c r="S34"/>
      <c r="U34" s="22">
        <f t="shared" si="5"/>
        <v>8.9799999999999979E-10</v>
      </c>
      <c r="V34" s="12">
        <f t="shared" si="6"/>
        <v>10</v>
      </c>
      <c r="W34" s="22">
        <f t="shared" si="7"/>
        <v>1.1154271727808038E-10</v>
      </c>
      <c r="X34" s="12">
        <f t="shared" si="8"/>
        <v>2.1861970860277112E-10</v>
      </c>
    </row>
    <row r="35" spans="1:24" ht="18.75" thickBot="1" x14ac:dyDescent="0.4">
      <c r="B35" s="18" t="s">
        <v>124</v>
      </c>
      <c r="C35" s="18" t="s">
        <v>132</v>
      </c>
      <c r="D35" s="20" t="s">
        <v>132</v>
      </c>
      <c r="E35" s="20" t="s">
        <v>132</v>
      </c>
      <c r="F35" s="20" t="s">
        <v>132</v>
      </c>
      <c r="G35" s="20" t="s">
        <v>132</v>
      </c>
      <c r="H35" s="20" t="s">
        <v>132</v>
      </c>
      <c r="I35" s="20" t="s">
        <v>132</v>
      </c>
      <c r="J35" s="20" t="s">
        <v>132</v>
      </c>
      <c r="K35" s="20" t="s">
        <v>132</v>
      </c>
      <c r="L35" s="21" t="s">
        <v>132</v>
      </c>
      <c r="M35" s="42"/>
      <c r="U35" s="19" t="s">
        <v>132</v>
      </c>
      <c r="W35" s="19" t="s">
        <v>132</v>
      </c>
      <c r="X35" s="21" t="s">
        <v>132</v>
      </c>
    </row>
    <row r="36" spans="1:24" s="124" customFormat="1" ht="15.75" thickBot="1" x14ac:dyDescent="0.3">
      <c r="A36" s="9"/>
      <c r="B36" s="9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9"/>
      <c r="Q36" s="9"/>
      <c r="R36" s="9"/>
      <c r="S36" s="9"/>
      <c r="T36" s="9"/>
      <c r="U36" s="9"/>
      <c r="V36" s="9"/>
      <c r="W36" s="9"/>
      <c r="X36" s="9"/>
    </row>
    <row r="37" spans="1:24" ht="15.75" thickBot="1" x14ac:dyDescent="0.3">
      <c r="A37" s="80" t="s">
        <v>0</v>
      </c>
      <c r="U37" s="23"/>
      <c r="V37" s="43" t="s">
        <v>1</v>
      </c>
      <c r="W37" s="43" t="s">
        <v>2</v>
      </c>
      <c r="X37" s="44" t="s">
        <v>3</v>
      </c>
    </row>
    <row r="38" spans="1:24" x14ac:dyDescent="0.25">
      <c r="A38" s="13" t="s">
        <v>71</v>
      </c>
      <c r="B38" s="10">
        <v>-150</v>
      </c>
      <c r="C38" s="125">
        <f>C3/$C$2*1000000000000</f>
        <v>-229.97118155619592</v>
      </c>
      <c r="D38" s="125">
        <f>D3/$D$2*1000000000000</f>
        <v>-240.57971014492753</v>
      </c>
      <c r="E38" s="135">
        <f>E3/$E$2*1000000000000</f>
        <v>-515.72327044025167</v>
      </c>
      <c r="F38" s="125">
        <f>F3/$F$2*1000000000000</f>
        <v>-783.41013824884794</v>
      </c>
      <c r="G38" s="125">
        <f>G3/$G$2*1000000000000</f>
        <v>-255.81395348837205</v>
      </c>
      <c r="H38" s="125">
        <f>H3/$H$2*1000000000000</f>
        <v>-442.6229508196721</v>
      </c>
      <c r="I38" s="125">
        <f>I3/$I$2*1000000000000</f>
        <v>-339.28571428571428</v>
      </c>
      <c r="J38" s="125">
        <f>J3/$J$2*1000000000000</f>
        <v>-113.09523809523809</v>
      </c>
      <c r="K38" s="125">
        <f>K3/$K$2*1000000000000</f>
        <v>-610.32863849765261</v>
      </c>
      <c r="L38" s="125">
        <f>L3/$L$2*1000000000000</f>
        <v>-377.35849056603769</v>
      </c>
      <c r="M38" s="4"/>
      <c r="N38" s="4"/>
      <c r="O38" s="4"/>
      <c r="P38" s="4"/>
      <c r="Q38" s="4"/>
      <c r="U38" s="125">
        <f t="shared" ref="U38:U69" si="10">AVERAGE(C38:S38)</f>
        <v>-390.818928614291</v>
      </c>
      <c r="V38" s="10">
        <f t="shared" ref="V38:V69" si="11">COUNT(C38:S38)</f>
        <v>10</v>
      </c>
      <c r="W38" s="125">
        <f t="shared" ref="W38:W69" si="12">(STDEV(C38:S38))/SQRT(V38)</f>
        <v>63.877886070458516</v>
      </c>
      <c r="X38" s="125">
        <f t="shared" ref="X38:X69" si="13">CONFIDENCE(0.05,(STDEV(C38:S38)),V38)</f>
        <v>125.19835610665146</v>
      </c>
    </row>
    <row r="39" spans="1:24" x14ac:dyDescent="0.25">
      <c r="A39" s="14" t="s">
        <v>72</v>
      </c>
      <c r="B39" s="11">
        <v>-135</v>
      </c>
      <c r="C39" s="126">
        <f t="shared" ref="C39:C69" si="14">C4/$C$2*1000000000000</f>
        <v>-212.68011527377521</v>
      </c>
      <c r="D39" s="126">
        <f t="shared" ref="D39:D69" si="15">D4/$D$2*1000000000000</f>
        <v>-202.89855072463766</v>
      </c>
      <c r="E39" s="136">
        <f t="shared" ref="E39:E69" si="16">E4/$E$2*1000000000000</f>
        <v>-440.25157232704402</v>
      </c>
      <c r="F39" s="126">
        <f t="shared" ref="F39:F69" si="17">F4/$F$2*1000000000000</f>
        <v>-691.24423963133643</v>
      </c>
      <c r="G39" s="126">
        <f t="shared" ref="G39:G69" si="18">G4/$G$2*1000000000000</f>
        <v>-223.25581395348837</v>
      </c>
      <c r="H39" s="126">
        <f t="shared" ref="H39:H69" si="19">H4/$H$2*1000000000000</f>
        <v>-377.04918032786884</v>
      </c>
      <c r="I39" s="126">
        <f t="shared" ref="I39:I69" si="20">I4/$I$2*1000000000000</f>
        <v>-291.66666666666663</v>
      </c>
      <c r="J39" s="126">
        <f t="shared" ref="J39:J69" si="21">J4/$J$2*1000000000000</f>
        <v>-98.214285714285708</v>
      </c>
      <c r="K39" s="126">
        <f t="shared" ref="K39:K69" si="22">K4/$K$2*1000000000000</f>
        <v>-563.38028169014081</v>
      </c>
      <c r="L39" s="126">
        <f t="shared" ref="L39:L69" si="23">L4/$L$2*1000000000000</f>
        <v>-314.46540880503142</v>
      </c>
      <c r="M39" s="4"/>
      <c r="N39" s="4"/>
      <c r="O39" s="4"/>
      <c r="P39" s="4"/>
      <c r="Q39" s="4"/>
      <c r="U39" s="126">
        <f t="shared" si="10"/>
        <v>-341.5106115114275</v>
      </c>
      <c r="V39" s="11">
        <f t="shared" si="11"/>
        <v>10</v>
      </c>
      <c r="W39" s="126">
        <f t="shared" si="12"/>
        <v>57.228226298529549</v>
      </c>
      <c r="X39" s="126">
        <f t="shared" si="13"/>
        <v>112.16526244422586</v>
      </c>
    </row>
    <row r="40" spans="1:24" ht="15.75" thickBot="1" x14ac:dyDescent="0.3">
      <c r="A40" s="15" t="s">
        <v>73</v>
      </c>
      <c r="B40" s="11">
        <v>-120</v>
      </c>
      <c r="C40" s="126">
        <f t="shared" si="14"/>
        <v>-193.94812680115271</v>
      </c>
      <c r="D40" s="126">
        <f t="shared" si="15"/>
        <v>-168.1159420289855</v>
      </c>
      <c r="E40" s="136">
        <f t="shared" si="16"/>
        <v>-371.06918238993705</v>
      </c>
      <c r="F40" s="126">
        <f t="shared" si="17"/>
        <v>-552.9953917050691</v>
      </c>
      <c r="G40" s="126">
        <f t="shared" si="18"/>
        <v>-190.69767441860466</v>
      </c>
      <c r="H40" s="126">
        <f t="shared" si="19"/>
        <v>-316.93989071038249</v>
      </c>
      <c r="I40" s="126">
        <f t="shared" si="20"/>
        <v>-255.95238095238091</v>
      </c>
      <c r="J40" s="126">
        <f t="shared" si="21"/>
        <v>-80.357142857142861</v>
      </c>
      <c r="K40" s="126">
        <f t="shared" si="22"/>
        <v>-469.48356807511732</v>
      </c>
      <c r="L40" s="126">
        <f t="shared" si="23"/>
        <v>-267.2955974842767</v>
      </c>
      <c r="M40" s="4"/>
      <c r="N40" s="4"/>
      <c r="O40" s="4"/>
      <c r="P40" s="4"/>
      <c r="Q40" s="4"/>
      <c r="U40" s="126">
        <f t="shared" si="10"/>
        <v>-286.68548974230492</v>
      </c>
      <c r="V40" s="11">
        <f t="shared" si="11"/>
        <v>10</v>
      </c>
      <c r="W40" s="126">
        <f t="shared" si="12"/>
        <v>45.720957161076008</v>
      </c>
      <c r="X40" s="126">
        <f t="shared" si="13"/>
        <v>89.611429374407635</v>
      </c>
    </row>
    <row r="41" spans="1:24" ht="15.75" thickBot="1" x14ac:dyDescent="0.3">
      <c r="B41" s="11">
        <v>-105</v>
      </c>
      <c r="C41" s="126">
        <f t="shared" si="14"/>
        <v>-173.48703170028818</v>
      </c>
      <c r="D41" s="126">
        <f t="shared" si="15"/>
        <v>-139.13043478260872</v>
      </c>
      <c r="E41" s="136">
        <f t="shared" si="16"/>
        <v>-314.46540880503142</v>
      </c>
      <c r="F41" s="126">
        <f t="shared" si="17"/>
        <v>-460.82949308755764</v>
      </c>
      <c r="G41" s="126">
        <f t="shared" si="18"/>
        <v>-158.13953488372093</v>
      </c>
      <c r="H41" s="126">
        <f t="shared" si="19"/>
        <v>-267.75956284153006</v>
      </c>
      <c r="I41" s="126">
        <f t="shared" si="20"/>
        <v>-208.33333333333331</v>
      </c>
      <c r="J41" s="126">
        <f t="shared" si="21"/>
        <v>-65.476190476190467</v>
      </c>
      <c r="K41" s="126">
        <f t="shared" si="22"/>
        <v>-399.06103286384973</v>
      </c>
      <c r="L41" s="126">
        <f t="shared" si="23"/>
        <v>-223.27044025157232</v>
      </c>
      <c r="M41" s="4"/>
      <c r="N41" s="4"/>
      <c r="O41" s="4"/>
      <c r="P41" s="4"/>
      <c r="Q41" s="4"/>
      <c r="U41" s="126">
        <f t="shared" si="10"/>
        <v>-240.99524630256829</v>
      </c>
      <c r="V41" s="11">
        <f t="shared" si="11"/>
        <v>10</v>
      </c>
      <c r="W41" s="126">
        <f t="shared" si="12"/>
        <v>38.50149469028478</v>
      </c>
      <c r="X41" s="126">
        <f t="shared" si="13"/>
        <v>75.461542943918275</v>
      </c>
    </row>
    <row r="42" spans="1:24" x14ac:dyDescent="0.25">
      <c r="B42" s="11">
        <v>-90</v>
      </c>
      <c r="C42" s="126">
        <f t="shared" si="14"/>
        <v>-150.4322766570605</v>
      </c>
      <c r="D42" s="126">
        <f t="shared" si="15"/>
        <v>-110.14492753623189</v>
      </c>
      <c r="E42" s="136">
        <f t="shared" si="16"/>
        <v>-257.86163522012583</v>
      </c>
      <c r="F42" s="126">
        <f t="shared" si="17"/>
        <v>-387.09677419354841</v>
      </c>
      <c r="G42" s="126">
        <f t="shared" si="18"/>
        <v>-130.23255813953486</v>
      </c>
      <c r="H42" s="126">
        <f t="shared" si="19"/>
        <v>-218.5792349726776</v>
      </c>
      <c r="I42" s="126">
        <f t="shared" si="20"/>
        <v>-166.66666666666666</v>
      </c>
      <c r="J42" s="126">
        <f t="shared" si="21"/>
        <v>-53.571428571428569</v>
      </c>
      <c r="K42" s="126">
        <f t="shared" si="22"/>
        <v>-333.33333333333331</v>
      </c>
      <c r="L42" s="126">
        <f t="shared" si="23"/>
        <v>-179.24528301886792</v>
      </c>
      <c r="M42" s="52" t="s">
        <v>140</v>
      </c>
      <c r="N42" s="53"/>
      <c r="O42" s="53"/>
      <c r="P42" s="54"/>
      <c r="Q42" s="54"/>
      <c r="R42" s="55"/>
      <c r="U42" s="126">
        <f t="shared" si="10"/>
        <v>-198.71641183094758</v>
      </c>
      <c r="V42" s="11">
        <f t="shared" si="11"/>
        <v>10</v>
      </c>
      <c r="W42" s="126">
        <f t="shared" si="12"/>
        <v>32.462156876270527</v>
      </c>
      <c r="X42" s="126">
        <f t="shared" si="13"/>
        <v>63.624658337979483</v>
      </c>
    </row>
    <row r="43" spans="1:24" ht="15.75" thickBot="1" x14ac:dyDescent="0.3">
      <c r="B43" s="11">
        <v>-75</v>
      </c>
      <c r="C43" s="126">
        <f t="shared" si="14"/>
        <v>-125.36023054755043</v>
      </c>
      <c r="D43" s="126">
        <f t="shared" si="15"/>
        <v>-86.956521739130437</v>
      </c>
      <c r="E43" s="136">
        <f t="shared" si="16"/>
        <v>-207.54716981132074</v>
      </c>
      <c r="F43" s="126">
        <f t="shared" si="17"/>
        <v>-313.36405529953919</v>
      </c>
      <c r="G43" s="126">
        <f t="shared" si="18"/>
        <v>-102.32558139534882</v>
      </c>
      <c r="H43" s="126">
        <f t="shared" si="19"/>
        <v>-174.86338797814207</v>
      </c>
      <c r="I43" s="126">
        <f t="shared" si="20"/>
        <v>-130.95238095238093</v>
      </c>
      <c r="J43" s="126">
        <f t="shared" si="21"/>
        <v>-41.666666666666664</v>
      </c>
      <c r="K43" s="126">
        <f t="shared" si="22"/>
        <v>-267.60563380281684</v>
      </c>
      <c r="L43" s="126">
        <f t="shared" si="23"/>
        <v>-141.50943396226413</v>
      </c>
      <c r="M43" s="56" t="s">
        <v>155</v>
      </c>
      <c r="N43" s="34"/>
      <c r="O43" s="34"/>
      <c r="P43" s="57"/>
      <c r="Q43" s="58"/>
      <c r="R43" s="58"/>
      <c r="U43" s="126">
        <f t="shared" si="10"/>
        <v>-159.21510621551604</v>
      </c>
      <c r="V43" s="11">
        <f t="shared" si="11"/>
        <v>10</v>
      </c>
      <c r="W43" s="126">
        <f t="shared" si="12"/>
        <v>26.378662220483115</v>
      </c>
      <c r="X43" s="126">
        <f t="shared" si="13"/>
        <v>51.701227912494261</v>
      </c>
    </row>
    <row r="44" spans="1:24" ht="15.75" thickBot="1" x14ac:dyDescent="0.3">
      <c r="B44" s="11">
        <v>-60</v>
      </c>
      <c r="C44" s="126">
        <f t="shared" si="14"/>
        <v>-98.847262247838614</v>
      </c>
      <c r="D44" s="126">
        <f t="shared" si="15"/>
        <v>-66.666666666666671</v>
      </c>
      <c r="E44" s="136">
        <f t="shared" si="16"/>
        <v>-163.52201257861634</v>
      </c>
      <c r="F44" s="126">
        <f t="shared" si="17"/>
        <v>-239.63133640552996</v>
      </c>
      <c r="G44" s="126">
        <f t="shared" si="18"/>
        <v>-79.069767441860463</v>
      </c>
      <c r="H44" s="126">
        <f t="shared" si="19"/>
        <v>-136.61202185792348</v>
      </c>
      <c r="I44" s="126">
        <f t="shared" si="20"/>
        <v>-95.238095238095227</v>
      </c>
      <c r="J44" s="126">
        <f t="shared" si="21"/>
        <v>-32.738095238095234</v>
      </c>
      <c r="K44" s="126">
        <f t="shared" si="22"/>
        <v>-206.57276995305162</v>
      </c>
      <c r="L44" s="126">
        <f t="shared" si="23"/>
        <v>-106.91823899371069</v>
      </c>
      <c r="M44" s="4"/>
      <c r="N44" s="4"/>
      <c r="O44" s="4"/>
      <c r="P44" s="4"/>
      <c r="Q44" s="4"/>
      <c r="U44" s="126">
        <f t="shared" si="10"/>
        <v>-122.58162666213882</v>
      </c>
      <c r="V44" s="11">
        <f t="shared" si="11"/>
        <v>10</v>
      </c>
      <c r="W44" s="126">
        <f t="shared" si="12"/>
        <v>20.351377008189122</v>
      </c>
      <c r="X44" s="126">
        <f t="shared" si="13"/>
        <v>39.887965971847187</v>
      </c>
    </row>
    <row r="45" spans="1:24" ht="19.5" thickBot="1" x14ac:dyDescent="0.35">
      <c r="B45" s="11">
        <v>-45</v>
      </c>
      <c r="C45" s="126">
        <f t="shared" si="14"/>
        <v>-73.487031700288185</v>
      </c>
      <c r="D45" s="126">
        <f t="shared" si="15"/>
        <v>-46.376811594202898</v>
      </c>
      <c r="E45" s="136">
        <f t="shared" si="16"/>
        <v>-119.49685534591194</v>
      </c>
      <c r="F45" s="126">
        <f t="shared" si="17"/>
        <v>-170.50691244239633</v>
      </c>
      <c r="G45" s="126">
        <f t="shared" si="18"/>
        <v>-55.813953488372093</v>
      </c>
      <c r="H45" s="126">
        <f t="shared" si="19"/>
        <v>-98.360655737704917</v>
      </c>
      <c r="I45" s="126">
        <f t="shared" si="20"/>
        <v>-65.476190476190467</v>
      </c>
      <c r="J45" s="126">
        <f t="shared" si="21"/>
        <v>-21.726190476190474</v>
      </c>
      <c r="K45" s="126">
        <f t="shared" si="22"/>
        <v>-150.23474178403757</v>
      </c>
      <c r="L45" s="126">
        <f t="shared" si="23"/>
        <v>-78.616352201257854</v>
      </c>
      <c r="M45" s="38" t="s">
        <v>163</v>
      </c>
      <c r="N45" s="20"/>
      <c r="O45" s="20"/>
      <c r="P45" s="20"/>
      <c r="Q45" s="21"/>
      <c r="U45" s="126">
        <f t="shared" si="10"/>
        <v>-88.009569524655276</v>
      </c>
      <c r="V45" s="11">
        <f t="shared" si="11"/>
        <v>10</v>
      </c>
      <c r="W45" s="126">
        <f t="shared" si="12"/>
        <v>14.812381523650735</v>
      </c>
      <c r="X45" s="126">
        <f t="shared" si="13"/>
        <v>29.031734311621967</v>
      </c>
    </row>
    <row r="46" spans="1:24" x14ac:dyDescent="0.25">
      <c r="B46" s="11">
        <v>-30</v>
      </c>
      <c r="C46" s="126">
        <f t="shared" si="14"/>
        <v>-48.126801152737748</v>
      </c>
      <c r="D46" s="126">
        <f t="shared" si="15"/>
        <v>-28.695652173913047</v>
      </c>
      <c r="E46" s="136">
        <f t="shared" si="16"/>
        <v>-81.76100628930817</v>
      </c>
      <c r="F46" s="126">
        <f t="shared" si="17"/>
        <v>-110.59907834101382</v>
      </c>
      <c r="G46" s="126">
        <f t="shared" si="18"/>
        <v>-35.348837209302324</v>
      </c>
      <c r="H46" s="126">
        <f t="shared" si="19"/>
        <v>-65.573770491803273</v>
      </c>
      <c r="I46" s="126">
        <f t="shared" si="20"/>
        <v>-38.095238095238095</v>
      </c>
      <c r="J46" s="126">
        <f t="shared" si="21"/>
        <v>-12.797619047619047</v>
      </c>
      <c r="K46" s="126">
        <f t="shared" si="22"/>
        <v>-98.591549295774655</v>
      </c>
      <c r="L46" s="126">
        <f t="shared" si="23"/>
        <v>-50.314465408805034</v>
      </c>
      <c r="M46" s="4"/>
      <c r="N46" s="4"/>
      <c r="O46" s="4"/>
      <c r="P46" s="4"/>
      <c r="Q46" s="4"/>
      <c r="U46" s="126">
        <f t="shared" si="10"/>
        <v>-56.99040175055152</v>
      </c>
      <c r="V46" s="11">
        <f t="shared" si="11"/>
        <v>10</v>
      </c>
      <c r="W46" s="126">
        <f t="shared" si="12"/>
        <v>9.9966181584951883</v>
      </c>
      <c r="X46" s="126">
        <f t="shared" si="13"/>
        <v>19.593011557849682</v>
      </c>
    </row>
    <row r="47" spans="1:24" x14ac:dyDescent="0.25">
      <c r="B47" s="11">
        <v>-15</v>
      </c>
      <c r="C47" s="126">
        <f t="shared" si="14"/>
        <v>-23.8328530259366</v>
      </c>
      <c r="D47" s="126">
        <f t="shared" si="15"/>
        <v>-12.463768115942029</v>
      </c>
      <c r="E47" s="136">
        <f t="shared" si="16"/>
        <v>-52.830188679245282</v>
      </c>
      <c r="F47" s="126">
        <f t="shared" si="17"/>
        <v>-55.299539170506911</v>
      </c>
      <c r="G47" s="126">
        <f t="shared" si="18"/>
        <v>-18.13953488372093</v>
      </c>
      <c r="H47" s="126">
        <f t="shared" si="19"/>
        <v>-33.333333333333329</v>
      </c>
      <c r="I47" s="126">
        <f t="shared" si="20"/>
        <v>-12.499999999999998</v>
      </c>
      <c r="J47" s="126">
        <f t="shared" si="21"/>
        <v>-5.0595238095238102</v>
      </c>
      <c r="K47" s="126">
        <f t="shared" si="22"/>
        <v>-46.009389671361497</v>
      </c>
      <c r="L47" s="126">
        <f t="shared" si="23"/>
        <v>-23.584905660377355</v>
      </c>
      <c r="M47" s="4"/>
      <c r="N47" s="4"/>
      <c r="O47" s="4"/>
      <c r="P47" s="4"/>
      <c r="Q47" s="4"/>
      <c r="U47" s="126">
        <f t="shared" si="10"/>
        <v>-28.305303634994765</v>
      </c>
      <c r="V47" s="11">
        <f t="shared" si="11"/>
        <v>10</v>
      </c>
      <c r="W47" s="126">
        <f t="shared" si="12"/>
        <v>5.6328702567997517</v>
      </c>
      <c r="X47" s="126">
        <f t="shared" si="13"/>
        <v>11.040222832914397</v>
      </c>
    </row>
    <row r="48" spans="1:24" x14ac:dyDescent="0.25">
      <c r="B48" s="11">
        <v>0</v>
      </c>
      <c r="C48" s="126">
        <f t="shared" si="14"/>
        <v>-2.8011527377521613E-3</v>
      </c>
      <c r="D48" s="126">
        <f t="shared" si="15"/>
        <v>2.4347826086956519</v>
      </c>
      <c r="E48" s="136">
        <f t="shared" si="16"/>
        <v>-22.641509433962263</v>
      </c>
      <c r="F48" s="126">
        <f t="shared" si="17"/>
        <v>-7.3732718894009208</v>
      </c>
      <c r="G48" s="126">
        <f t="shared" si="18"/>
        <v>-2.2325581395348837</v>
      </c>
      <c r="H48" s="126">
        <f t="shared" si="19"/>
        <v>-4.7540983606557372</v>
      </c>
      <c r="I48" s="126">
        <f t="shared" si="20"/>
        <v>10.714285714285715</v>
      </c>
      <c r="J48" s="126">
        <f t="shared" si="21"/>
        <v>2.9761904761904758</v>
      </c>
      <c r="K48" s="126">
        <f t="shared" si="22"/>
        <v>2.910798122065728</v>
      </c>
      <c r="L48" s="126">
        <f t="shared" si="23"/>
        <v>0.72327044025157239</v>
      </c>
      <c r="M48" s="4"/>
      <c r="N48" s="4"/>
      <c r="O48" s="4"/>
      <c r="P48" s="4"/>
      <c r="Q48" s="4"/>
      <c r="U48" s="126">
        <f t="shared" si="10"/>
        <v>-1.7244911614802416</v>
      </c>
      <c r="V48" s="11">
        <f t="shared" si="11"/>
        <v>10</v>
      </c>
      <c r="W48" s="126">
        <f t="shared" si="12"/>
        <v>2.7956868076165917</v>
      </c>
      <c r="X48" s="126">
        <f t="shared" si="13"/>
        <v>5.4794454549822778</v>
      </c>
    </row>
    <row r="49" spans="1:24" x14ac:dyDescent="0.25">
      <c r="B49" s="11">
        <v>15</v>
      </c>
      <c r="C49" s="126">
        <f t="shared" si="14"/>
        <v>23.717579250720458</v>
      </c>
      <c r="D49" s="126">
        <f t="shared" si="15"/>
        <v>16.811594202898547</v>
      </c>
      <c r="E49" s="136">
        <f t="shared" si="16"/>
        <v>4.5911949685534594</v>
      </c>
      <c r="F49" s="126">
        <f t="shared" si="17"/>
        <v>38.70967741935484</v>
      </c>
      <c r="G49" s="126">
        <f t="shared" si="18"/>
        <v>13.02325581395349</v>
      </c>
      <c r="H49" s="126">
        <f t="shared" si="19"/>
        <v>22.404371584699451</v>
      </c>
      <c r="I49" s="126">
        <f t="shared" si="20"/>
        <v>33.928571428571431</v>
      </c>
      <c r="J49" s="126">
        <f t="shared" si="21"/>
        <v>11.309523809523808</v>
      </c>
      <c r="K49" s="126">
        <f t="shared" si="22"/>
        <v>51.643192488262905</v>
      </c>
      <c r="L49" s="126">
        <f t="shared" si="23"/>
        <v>23.89937106918239</v>
      </c>
      <c r="M49" s="4"/>
      <c r="N49" s="4"/>
      <c r="O49" s="4"/>
      <c r="P49" s="4"/>
      <c r="Q49" s="4"/>
      <c r="U49" s="126">
        <f t="shared" si="10"/>
        <v>24.003833203572079</v>
      </c>
      <c r="V49" s="11">
        <f t="shared" si="11"/>
        <v>10</v>
      </c>
      <c r="W49" s="126">
        <f t="shared" si="12"/>
        <v>4.4617447902796608</v>
      </c>
      <c r="X49" s="126">
        <f t="shared" si="13"/>
        <v>8.7448590971573505</v>
      </c>
    </row>
    <row r="50" spans="1:24" x14ac:dyDescent="0.25">
      <c r="B50" s="11">
        <v>30</v>
      </c>
      <c r="C50" s="126">
        <f t="shared" si="14"/>
        <v>48.126801152737748</v>
      </c>
      <c r="D50" s="126">
        <f t="shared" si="15"/>
        <v>31.884057971014492</v>
      </c>
      <c r="E50" s="136">
        <f t="shared" si="16"/>
        <v>30.188679245283016</v>
      </c>
      <c r="F50" s="126">
        <f t="shared" si="17"/>
        <v>82.94930875576037</v>
      </c>
      <c r="G50" s="126">
        <f t="shared" si="18"/>
        <v>27.441860465116282</v>
      </c>
      <c r="H50" s="126">
        <f t="shared" si="19"/>
        <v>49.180327868852459</v>
      </c>
      <c r="I50" s="126">
        <f t="shared" si="20"/>
        <v>57.738095238095234</v>
      </c>
      <c r="J50" s="126">
        <f t="shared" si="21"/>
        <v>19.94047619047619</v>
      </c>
      <c r="K50" s="126">
        <f t="shared" si="22"/>
        <v>98.591549295774655</v>
      </c>
      <c r="L50" s="126">
        <f t="shared" si="23"/>
        <v>47.169811320754711</v>
      </c>
      <c r="M50" s="4"/>
      <c r="N50" s="4"/>
      <c r="O50" s="4"/>
      <c r="P50" s="4"/>
      <c r="Q50" s="4"/>
      <c r="U50" s="126">
        <f t="shared" si="10"/>
        <v>49.321096750386516</v>
      </c>
      <c r="V50" s="11">
        <f t="shared" si="11"/>
        <v>10</v>
      </c>
      <c r="W50" s="126">
        <f t="shared" si="12"/>
        <v>7.9214026206047539</v>
      </c>
      <c r="X50" s="126">
        <f t="shared" si="13"/>
        <v>15.525663843426516</v>
      </c>
    </row>
    <row r="51" spans="1:24" x14ac:dyDescent="0.25">
      <c r="B51" s="11">
        <v>45</v>
      </c>
      <c r="C51" s="126">
        <f t="shared" si="14"/>
        <v>73.775216138328517</v>
      </c>
      <c r="D51" s="126">
        <f t="shared" si="15"/>
        <v>46.376811594202898</v>
      </c>
      <c r="E51" s="136">
        <f t="shared" si="16"/>
        <v>54.088050314465413</v>
      </c>
      <c r="F51" s="126">
        <f t="shared" si="17"/>
        <v>129.03225806451613</v>
      </c>
      <c r="G51" s="126">
        <f t="shared" si="18"/>
        <v>43.255813953488371</v>
      </c>
      <c r="H51" s="126">
        <f t="shared" si="19"/>
        <v>76.502732240437155</v>
      </c>
      <c r="I51" s="126">
        <f t="shared" si="20"/>
        <v>83.333333333333329</v>
      </c>
      <c r="J51" s="126">
        <f t="shared" si="21"/>
        <v>29.761904761904763</v>
      </c>
      <c r="K51" s="126">
        <f t="shared" si="22"/>
        <v>154.92957746478874</v>
      </c>
      <c r="L51" s="126">
        <f t="shared" si="23"/>
        <v>69.182389937106905</v>
      </c>
      <c r="M51" s="4"/>
      <c r="N51" s="4"/>
      <c r="O51" s="4"/>
      <c r="P51" s="4"/>
      <c r="Q51" s="4"/>
      <c r="U51" s="126">
        <f t="shared" si="10"/>
        <v>76.023808780257212</v>
      </c>
      <c r="V51" s="11">
        <f t="shared" si="11"/>
        <v>10</v>
      </c>
      <c r="W51" s="126">
        <f t="shared" si="12"/>
        <v>12.344842789484561</v>
      </c>
      <c r="X51" s="126">
        <f t="shared" si="13"/>
        <v>24.195447262198712</v>
      </c>
    </row>
    <row r="52" spans="1:24" ht="15.75" thickBot="1" x14ac:dyDescent="0.3">
      <c r="B52" s="12">
        <v>60</v>
      </c>
      <c r="C52" s="127">
        <f t="shared" si="14"/>
        <v>101.15273775216137</v>
      </c>
      <c r="D52" s="127">
        <f t="shared" si="15"/>
        <v>60.869565217391305</v>
      </c>
      <c r="E52" s="137">
        <f t="shared" si="16"/>
        <v>75.471698113207552</v>
      </c>
      <c r="F52" s="127">
        <f t="shared" si="17"/>
        <v>175.11520737327191</v>
      </c>
      <c r="G52" s="127">
        <f t="shared" si="18"/>
        <v>60.465116279069775</v>
      </c>
      <c r="H52" s="127">
        <f t="shared" si="19"/>
        <v>103.82513661202185</v>
      </c>
      <c r="I52" s="127">
        <f t="shared" si="20"/>
        <v>113.09523809523809</v>
      </c>
      <c r="J52" s="127">
        <f t="shared" si="21"/>
        <v>41.666666666666664</v>
      </c>
      <c r="K52" s="127">
        <f t="shared" si="22"/>
        <v>211.26760563380279</v>
      </c>
      <c r="L52" s="127">
        <f t="shared" si="23"/>
        <v>91.194968553459105</v>
      </c>
      <c r="M52" s="4"/>
      <c r="N52" s="4"/>
      <c r="O52" s="4"/>
      <c r="P52" s="4"/>
      <c r="Q52" s="4"/>
      <c r="U52" s="127">
        <f t="shared" si="10"/>
        <v>103.41239402962904</v>
      </c>
      <c r="V52" s="12">
        <f t="shared" si="11"/>
        <v>10</v>
      </c>
      <c r="W52" s="127">
        <f t="shared" si="12"/>
        <v>16.756397701699548</v>
      </c>
      <c r="X52" s="127">
        <f t="shared" si="13"/>
        <v>32.841936005960839</v>
      </c>
    </row>
    <row r="53" spans="1:24" ht="15.75" thickBot="1" x14ac:dyDescent="0.3">
      <c r="B53" s="120" t="s">
        <v>127</v>
      </c>
      <c r="C53" s="137" t="s">
        <v>125</v>
      </c>
      <c r="D53" s="138" t="s">
        <v>125</v>
      </c>
      <c r="E53" s="138" t="s">
        <v>125</v>
      </c>
      <c r="F53" s="129" t="s">
        <v>125</v>
      </c>
      <c r="G53" s="129" t="s">
        <v>125</v>
      </c>
      <c r="H53" s="129" t="s">
        <v>125</v>
      </c>
      <c r="I53" s="129" t="s">
        <v>125</v>
      </c>
      <c r="J53" s="129" t="s">
        <v>125</v>
      </c>
      <c r="K53" s="129" t="s">
        <v>125</v>
      </c>
      <c r="L53" s="130" t="s">
        <v>125</v>
      </c>
      <c r="M53" s="4"/>
      <c r="N53" s="4"/>
      <c r="O53" s="4"/>
      <c r="P53" s="4"/>
      <c r="Q53" s="4"/>
      <c r="U53" s="4"/>
      <c r="W53" s="131"/>
      <c r="X53" s="131"/>
    </row>
    <row r="54" spans="1:24" ht="15.75" thickBot="1" x14ac:dyDescent="0.3">
      <c r="A54" s="23" t="s">
        <v>126</v>
      </c>
      <c r="C54" s="131"/>
      <c r="D54" s="131"/>
      <c r="E54" s="131"/>
      <c r="F54" s="131"/>
      <c r="G54" s="131"/>
      <c r="H54" s="131"/>
      <c r="I54" s="131"/>
      <c r="J54" s="131"/>
      <c r="K54" s="131"/>
      <c r="L54" s="131"/>
      <c r="M54" s="4"/>
      <c r="N54" s="4"/>
      <c r="O54" s="4"/>
      <c r="P54" s="4"/>
      <c r="Q54" s="4"/>
      <c r="U54" s="23"/>
      <c r="V54" s="43" t="s">
        <v>1</v>
      </c>
      <c r="W54" s="149" t="s">
        <v>2</v>
      </c>
      <c r="X54" s="149" t="s">
        <v>3</v>
      </c>
    </row>
    <row r="55" spans="1:24" x14ac:dyDescent="0.25">
      <c r="B55" s="10">
        <v>-150</v>
      </c>
      <c r="C55" s="125">
        <f t="shared" si="14"/>
        <v>-112.39193083573487</v>
      </c>
      <c r="D55" s="125">
        <f t="shared" si="15"/>
        <v>-75.362318840579718</v>
      </c>
      <c r="E55" s="125">
        <f t="shared" si="16"/>
        <v>-157.23270440251571</v>
      </c>
      <c r="F55" s="125">
        <f t="shared" si="17"/>
        <v>-179.72350230414747</v>
      </c>
      <c r="G55" s="125">
        <f t="shared" si="18"/>
        <v>-111.62790697674419</v>
      </c>
      <c r="H55" s="125">
        <f t="shared" si="19"/>
        <v>-125.68306010928961</v>
      </c>
      <c r="I55" s="125">
        <f t="shared" si="20"/>
        <v>-125.00000000000001</v>
      </c>
      <c r="J55" s="125">
        <f t="shared" si="21"/>
        <v>-71.428571428571431</v>
      </c>
      <c r="K55" s="125">
        <f t="shared" si="22"/>
        <v>-211.26760563380279</v>
      </c>
      <c r="L55" s="125">
        <f t="shared" si="23"/>
        <v>-141.50943396226413</v>
      </c>
      <c r="M55" s="4"/>
      <c r="N55" s="4"/>
      <c r="O55" s="4"/>
      <c r="P55" s="4"/>
      <c r="Q55" s="4"/>
      <c r="U55" s="125">
        <f t="shared" si="10"/>
        <v>-131.12270344936502</v>
      </c>
      <c r="V55" s="10">
        <f t="shared" si="11"/>
        <v>10</v>
      </c>
      <c r="W55" s="125">
        <f t="shared" si="12"/>
        <v>13.762039317081735</v>
      </c>
      <c r="X55" s="125">
        <f t="shared" si="13"/>
        <v>26.973101415304395</v>
      </c>
    </row>
    <row r="56" spans="1:24" x14ac:dyDescent="0.25">
      <c r="B56" s="11">
        <v>-135</v>
      </c>
      <c r="C56" s="126">
        <f t="shared" si="14"/>
        <v>-90.489913544668568</v>
      </c>
      <c r="D56" s="126">
        <f t="shared" si="15"/>
        <v>-60.869565217391305</v>
      </c>
      <c r="E56" s="126">
        <f t="shared" si="16"/>
        <v>-138.36477987421381</v>
      </c>
      <c r="F56" s="126">
        <f t="shared" si="17"/>
        <v>-147.46543778801845</v>
      </c>
      <c r="G56" s="126">
        <f t="shared" si="18"/>
        <v>-93.023255813953497</v>
      </c>
      <c r="H56" s="126">
        <f t="shared" si="19"/>
        <v>-103.82513661202185</v>
      </c>
      <c r="I56" s="126">
        <f t="shared" si="20"/>
        <v>-101.19047619047618</v>
      </c>
      <c r="J56" s="126">
        <f t="shared" si="21"/>
        <v>-59.523809523809526</v>
      </c>
      <c r="K56" s="126">
        <f t="shared" si="22"/>
        <v>-173.70892018779344</v>
      </c>
      <c r="L56" s="126">
        <f t="shared" si="23"/>
        <v>-116.35220125786162</v>
      </c>
      <c r="M56" s="4"/>
      <c r="N56" s="4"/>
      <c r="O56" s="4"/>
      <c r="P56" s="4"/>
      <c r="Q56" s="4"/>
      <c r="U56" s="126">
        <f t="shared" si="10"/>
        <v>-108.48134960102081</v>
      </c>
      <c r="V56" s="11">
        <f t="shared" si="11"/>
        <v>10</v>
      </c>
      <c r="W56" s="126">
        <f t="shared" si="12"/>
        <v>11.561703612988342</v>
      </c>
      <c r="X56" s="126">
        <f t="shared" si="13"/>
        <v>22.660522681383764</v>
      </c>
    </row>
    <row r="57" spans="1:24" x14ac:dyDescent="0.25">
      <c r="B57" s="11">
        <v>-120</v>
      </c>
      <c r="C57" s="126">
        <f t="shared" si="14"/>
        <v>-72.622478386167131</v>
      </c>
      <c r="D57" s="126">
        <f t="shared" si="15"/>
        <v>-49.275362318840578</v>
      </c>
      <c r="E57" s="126">
        <f t="shared" si="16"/>
        <v>-119.49685534591194</v>
      </c>
      <c r="F57" s="126">
        <f t="shared" si="17"/>
        <v>-119.81566820276498</v>
      </c>
      <c r="G57" s="126">
        <f t="shared" si="18"/>
        <v>-74.418604651162795</v>
      </c>
      <c r="H57" s="126">
        <f t="shared" si="19"/>
        <v>-81.967213114754102</v>
      </c>
      <c r="I57" s="126">
        <f t="shared" si="20"/>
        <v>-83.333333333333329</v>
      </c>
      <c r="J57" s="126">
        <f t="shared" si="21"/>
        <v>-47.619047619047613</v>
      </c>
      <c r="K57" s="126">
        <f t="shared" si="22"/>
        <v>-140.8450704225352</v>
      </c>
      <c r="L57" s="126">
        <f t="shared" si="23"/>
        <v>-94.339622641509422</v>
      </c>
      <c r="M57" s="4"/>
      <c r="N57" s="4"/>
      <c r="O57" s="4"/>
      <c r="P57" s="4"/>
      <c r="Q57" s="4"/>
      <c r="U57" s="126">
        <f t="shared" si="10"/>
        <v>-88.373325603602709</v>
      </c>
      <c r="V57" s="11">
        <f t="shared" si="11"/>
        <v>10</v>
      </c>
      <c r="W57" s="126">
        <f t="shared" si="12"/>
        <v>9.6867612106660648</v>
      </c>
      <c r="X57" s="126">
        <f t="shared" si="13"/>
        <v>18.985703099745095</v>
      </c>
    </row>
    <row r="58" spans="1:24" x14ac:dyDescent="0.25">
      <c r="B58" s="11">
        <v>-105</v>
      </c>
      <c r="C58" s="126">
        <f t="shared" si="14"/>
        <v>-57.636887608069159</v>
      </c>
      <c r="D58" s="126">
        <f t="shared" si="15"/>
        <v>-40.579710144927532</v>
      </c>
      <c r="E58" s="126">
        <f t="shared" si="16"/>
        <v>-100.62893081761007</v>
      </c>
      <c r="F58" s="126">
        <f t="shared" si="17"/>
        <v>-96.774193548387103</v>
      </c>
      <c r="G58" s="126">
        <f t="shared" si="18"/>
        <v>-55.813953488372093</v>
      </c>
      <c r="H58" s="126">
        <f t="shared" si="19"/>
        <v>-65.573770491803273</v>
      </c>
      <c r="I58" s="126">
        <f t="shared" si="20"/>
        <v>-65.476190476190467</v>
      </c>
      <c r="J58" s="126">
        <f t="shared" si="21"/>
        <v>-38.69047619047619</v>
      </c>
      <c r="K58" s="126">
        <f t="shared" si="22"/>
        <v>-112.67605633802816</v>
      </c>
      <c r="L58" s="126">
        <f t="shared" si="23"/>
        <v>-75.471698113207552</v>
      </c>
      <c r="M58" s="4"/>
      <c r="N58" s="4"/>
      <c r="O58" s="4"/>
      <c r="P58" s="4"/>
      <c r="Q58" s="4"/>
      <c r="U58" s="126">
        <f t="shared" si="10"/>
        <v>-70.932186721707154</v>
      </c>
      <c r="V58" s="11">
        <f t="shared" si="11"/>
        <v>10</v>
      </c>
      <c r="W58" s="126">
        <f t="shared" si="12"/>
        <v>7.9843394963807768</v>
      </c>
      <c r="X58" s="126">
        <f t="shared" si="13"/>
        <v>15.649017853246992</v>
      </c>
    </row>
    <row r="59" spans="1:24" x14ac:dyDescent="0.25">
      <c r="B59" s="11">
        <v>-90</v>
      </c>
      <c r="C59" s="126">
        <f t="shared" si="14"/>
        <v>-44.956772334293944</v>
      </c>
      <c r="D59" s="126">
        <f t="shared" si="15"/>
        <v>-31.884057971014492</v>
      </c>
      <c r="E59" s="126">
        <f t="shared" si="16"/>
        <v>-81.76100628930817</v>
      </c>
      <c r="F59" s="126">
        <f t="shared" si="17"/>
        <v>-78.341013824884797</v>
      </c>
      <c r="G59" s="126">
        <f t="shared" si="18"/>
        <v>-45.581395348837212</v>
      </c>
      <c r="H59" s="126">
        <f t="shared" si="19"/>
        <v>-53.551912568306001</v>
      </c>
      <c r="I59" s="126">
        <f t="shared" si="20"/>
        <v>-51.19047619047619</v>
      </c>
      <c r="J59" s="126">
        <f t="shared" si="21"/>
        <v>-32.738095238095234</v>
      </c>
      <c r="K59" s="126">
        <f t="shared" si="22"/>
        <v>-89.201877934272304</v>
      </c>
      <c r="L59" s="126">
        <f t="shared" si="23"/>
        <v>-59.74842767295597</v>
      </c>
      <c r="M59" s="4"/>
      <c r="N59" s="4"/>
      <c r="O59" s="4"/>
      <c r="P59" s="4"/>
      <c r="Q59" s="4"/>
      <c r="U59" s="126">
        <f t="shared" si="10"/>
        <v>-56.89550353724443</v>
      </c>
      <c r="V59" s="11">
        <f t="shared" si="11"/>
        <v>10</v>
      </c>
      <c r="W59" s="126">
        <f t="shared" si="12"/>
        <v>6.3713475034631557</v>
      </c>
      <c r="X59" s="126">
        <f t="shared" si="13"/>
        <v>12.48761163977697</v>
      </c>
    </row>
    <row r="60" spans="1:24" x14ac:dyDescent="0.25">
      <c r="B60" s="11">
        <v>-75</v>
      </c>
      <c r="C60" s="126">
        <f t="shared" si="14"/>
        <v>-34.582132564841494</v>
      </c>
      <c r="D60" s="126">
        <f t="shared" si="15"/>
        <v>-23.768115942028984</v>
      </c>
      <c r="E60" s="126">
        <f t="shared" si="16"/>
        <v>-69.182389937106905</v>
      </c>
      <c r="F60" s="126">
        <f t="shared" si="17"/>
        <v>-59.907834101382491</v>
      </c>
      <c r="G60" s="126">
        <f t="shared" si="18"/>
        <v>-35.348837209302324</v>
      </c>
      <c r="H60" s="126">
        <f t="shared" si="19"/>
        <v>-42.076502732240435</v>
      </c>
      <c r="I60" s="126">
        <f t="shared" si="20"/>
        <v>-39.285714285714285</v>
      </c>
      <c r="J60" s="126">
        <f t="shared" si="21"/>
        <v>-25.595238095238095</v>
      </c>
      <c r="K60" s="126">
        <f t="shared" si="22"/>
        <v>-70.422535211267601</v>
      </c>
      <c r="L60" s="126">
        <f t="shared" si="23"/>
        <v>-47.169811320754711</v>
      </c>
      <c r="M60" s="4"/>
      <c r="N60" s="4"/>
      <c r="O60" s="4"/>
      <c r="P60" s="4"/>
      <c r="Q60" s="4"/>
      <c r="U60" s="126">
        <f t="shared" si="10"/>
        <v>-44.733911139987732</v>
      </c>
      <c r="V60" s="11">
        <f t="shared" si="11"/>
        <v>10</v>
      </c>
      <c r="W60" s="126">
        <f t="shared" si="12"/>
        <v>5.2994248465973666</v>
      </c>
      <c r="X60" s="126">
        <f t="shared" si="13"/>
        <v>10.386681838107537</v>
      </c>
    </row>
    <row r="61" spans="1:24" x14ac:dyDescent="0.25">
      <c r="B61" s="11">
        <v>-60</v>
      </c>
      <c r="C61" s="126">
        <f t="shared" si="14"/>
        <v>-25.878962536023053</v>
      </c>
      <c r="D61" s="126">
        <f t="shared" si="15"/>
        <v>-17.971014492753625</v>
      </c>
      <c r="E61" s="126">
        <f t="shared" si="16"/>
        <v>-57.232704402515715</v>
      </c>
      <c r="F61" s="126">
        <f t="shared" si="17"/>
        <v>-46.082949308755765</v>
      </c>
      <c r="G61" s="126">
        <f t="shared" si="18"/>
        <v>-26.511627906976745</v>
      </c>
      <c r="H61" s="126">
        <f t="shared" si="19"/>
        <v>-31.693989071038249</v>
      </c>
      <c r="I61" s="126">
        <f t="shared" si="20"/>
        <v>-28.571428571428569</v>
      </c>
      <c r="J61" s="126">
        <f t="shared" si="21"/>
        <v>-19.345238095238095</v>
      </c>
      <c r="K61" s="126">
        <f t="shared" si="22"/>
        <v>-51.643192488262905</v>
      </c>
      <c r="L61" s="126">
        <f t="shared" si="23"/>
        <v>-34.591194968553452</v>
      </c>
      <c r="M61" s="4"/>
      <c r="N61" s="4"/>
      <c r="O61" s="4"/>
      <c r="P61" s="4"/>
      <c r="Q61" s="4"/>
      <c r="U61" s="126">
        <f t="shared" si="10"/>
        <v>-33.952230184154615</v>
      </c>
      <c r="V61" s="11">
        <f t="shared" si="11"/>
        <v>10</v>
      </c>
      <c r="W61" s="126">
        <f t="shared" si="12"/>
        <v>4.2503197449650392</v>
      </c>
      <c r="X61" s="126">
        <f t="shared" si="13"/>
        <v>8.330473622910942</v>
      </c>
    </row>
    <row r="62" spans="1:24" x14ac:dyDescent="0.25">
      <c r="B62" s="11">
        <v>-45</v>
      </c>
      <c r="C62" s="126">
        <f t="shared" si="14"/>
        <v>-18.443804034582129</v>
      </c>
      <c r="D62" s="126">
        <f t="shared" si="15"/>
        <v>-12.753623188405797</v>
      </c>
      <c r="E62" s="126">
        <f t="shared" si="16"/>
        <v>-44.654088050314463</v>
      </c>
      <c r="F62" s="126">
        <f t="shared" si="17"/>
        <v>-35.023041474654377</v>
      </c>
      <c r="G62" s="126">
        <f t="shared" si="18"/>
        <v>-19.069767441860463</v>
      </c>
      <c r="H62" s="126">
        <f t="shared" si="19"/>
        <v>-22.950819672131146</v>
      </c>
      <c r="I62" s="126">
        <f t="shared" si="20"/>
        <v>-19.642857142857142</v>
      </c>
      <c r="J62" s="126">
        <f t="shared" si="21"/>
        <v>-13.392857142857142</v>
      </c>
      <c r="K62" s="126">
        <f t="shared" si="22"/>
        <v>-37.089201877934272</v>
      </c>
      <c r="L62" s="126">
        <f t="shared" si="23"/>
        <v>-24.842767295597483</v>
      </c>
      <c r="M62" s="4"/>
      <c r="N62" s="4"/>
      <c r="O62" s="4"/>
      <c r="P62" s="4"/>
      <c r="Q62" s="4"/>
      <c r="U62" s="126">
        <f t="shared" si="10"/>
        <v>-24.786282732119439</v>
      </c>
      <c r="V62" s="11">
        <f t="shared" si="11"/>
        <v>10</v>
      </c>
      <c r="W62" s="126">
        <f t="shared" si="12"/>
        <v>3.3800235117710389</v>
      </c>
      <c r="X62" s="126">
        <f t="shared" si="13"/>
        <v>6.6247243499698305</v>
      </c>
    </row>
    <row r="63" spans="1:24" x14ac:dyDescent="0.25">
      <c r="B63" s="11">
        <v>-30</v>
      </c>
      <c r="C63" s="126">
        <f t="shared" si="14"/>
        <v>-11.786743515850143</v>
      </c>
      <c r="D63" s="126">
        <f t="shared" si="15"/>
        <v>-8.1159420289855078</v>
      </c>
      <c r="E63" s="126">
        <f t="shared" si="16"/>
        <v>-33.962264150943398</v>
      </c>
      <c r="F63" s="126">
        <f t="shared" si="17"/>
        <v>-23.502304147465438</v>
      </c>
      <c r="G63" s="126">
        <f t="shared" si="18"/>
        <v>-13.02325581395349</v>
      </c>
      <c r="H63" s="126">
        <f t="shared" si="19"/>
        <v>-15.300546448087431</v>
      </c>
      <c r="I63" s="126">
        <f t="shared" si="20"/>
        <v>-11.309523809523808</v>
      </c>
      <c r="J63" s="126">
        <f t="shared" si="21"/>
        <v>-8.0357142857142847</v>
      </c>
      <c r="K63" s="126">
        <f t="shared" si="22"/>
        <v>-23.474178403755868</v>
      </c>
      <c r="L63" s="126">
        <f t="shared" si="23"/>
        <v>-15.723270440251573</v>
      </c>
      <c r="M63" s="4"/>
      <c r="N63" s="4"/>
      <c r="O63" s="4"/>
      <c r="P63" s="4"/>
      <c r="Q63" s="4"/>
      <c r="U63" s="126">
        <f t="shared" si="10"/>
        <v>-16.423374304453098</v>
      </c>
      <c r="V63" s="11">
        <f t="shared" si="11"/>
        <v>10</v>
      </c>
      <c r="W63" s="126">
        <f t="shared" si="12"/>
        <v>2.5986439205803578</v>
      </c>
      <c r="X63" s="126">
        <f t="shared" si="13"/>
        <v>5.0932484929814645</v>
      </c>
    </row>
    <row r="64" spans="1:24" x14ac:dyDescent="0.25">
      <c r="B64" s="11">
        <v>-15</v>
      </c>
      <c r="C64" s="126">
        <f t="shared" si="14"/>
        <v>-5.7925072046109509</v>
      </c>
      <c r="D64" s="126">
        <f t="shared" si="15"/>
        <v>-3.4782608695652173</v>
      </c>
      <c r="E64" s="126">
        <f t="shared" si="16"/>
        <v>-23.270440251572325</v>
      </c>
      <c r="F64" s="126">
        <f t="shared" si="17"/>
        <v>-13.364055299539169</v>
      </c>
      <c r="G64" s="126">
        <f t="shared" si="18"/>
        <v>-6.9767441860465116</v>
      </c>
      <c r="H64" s="126">
        <f t="shared" si="19"/>
        <v>-8.1967213114754092</v>
      </c>
      <c r="I64" s="126">
        <f t="shared" si="20"/>
        <v>-3.6904761904761907</v>
      </c>
      <c r="J64" s="126">
        <f t="shared" si="21"/>
        <v>-2.7380952380952381</v>
      </c>
      <c r="K64" s="126">
        <f t="shared" si="22"/>
        <v>-10.7981220657277</v>
      </c>
      <c r="L64" s="126">
        <f t="shared" si="23"/>
        <v>-7.8616352201257866</v>
      </c>
      <c r="M64" s="4"/>
      <c r="N64" s="4"/>
      <c r="O64" s="4"/>
      <c r="P64" s="4"/>
      <c r="Q64" s="4"/>
      <c r="U64" s="126">
        <f t="shared" si="10"/>
        <v>-8.6167057837234502</v>
      </c>
      <c r="V64" s="11">
        <f t="shared" si="11"/>
        <v>10</v>
      </c>
      <c r="W64" s="126">
        <f t="shared" si="12"/>
        <v>1.9398434774554565</v>
      </c>
      <c r="X64" s="126">
        <f t="shared" si="13"/>
        <v>3.8020233514576303</v>
      </c>
    </row>
    <row r="65" spans="2:24" x14ac:dyDescent="0.25">
      <c r="B65" s="11">
        <v>0</v>
      </c>
      <c r="C65" s="126">
        <f t="shared" si="14"/>
        <v>-2.0749279538904899E-2</v>
      </c>
      <c r="D65" s="126">
        <f t="shared" si="15"/>
        <v>1.4202898550724636</v>
      </c>
      <c r="E65" s="126">
        <f t="shared" si="16"/>
        <v>-15.094339622641508</v>
      </c>
      <c r="F65" s="126">
        <f t="shared" si="17"/>
        <v>-3.3640552995391708</v>
      </c>
      <c r="G65" s="126">
        <f t="shared" si="18"/>
        <v>-1.2558139534883721</v>
      </c>
      <c r="H65" s="126">
        <f t="shared" si="19"/>
        <v>-1.5846994535519126</v>
      </c>
      <c r="I65" s="126">
        <f t="shared" si="20"/>
        <v>4.1071428571428568</v>
      </c>
      <c r="J65" s="126">
        <f t="shared" si="21"/>
        <v>2.291666666666667</v>
      </c>
      <c r="K65" s="126">
        <f t="shared" si="22"/>
        <v>1.7370892018779343</v>
      </c>
      <c r="L65" s="126">
        <f t="shared" si="23"/>
        <v>0.19811320754716982</v>
      </c>
      <c r="M65" s="4"/>
      <c r="N65" s="4"/>
      <c r="O65" s="4"/>
      <c r="P65" s="4"/>
      <c r="Q65" s="4"/>
      <c r="U65" s="126">
        <f t="shared" si="10"/>
        <v>-1.1565355820452774</v>
      </c>
      <c r="V65" s="11">
        <f t="shared" si="11"/>
        <v>10</v>
      </c>
      <c r="W65" s="126">
        <f t="shared" si="12"/>
        <v>1.690046982660206</v>
      </c>
      <c r="X65" s="126">
        <f t="shared" si="13"/>
        <v>3.3124312181945923</v>
      </c>
    </row>
    <row r="66" spans="2:24" x14ac:dyDescent="0.25">
      <c r="B66" s="11">
        <v>15</v>
      </c>
      <c r="C66" s="126">
        <f t="shared" si="14"/>
        <v>5.9654178674351579</v>
      </c>
      <c r="D66" s="126">
        <f t="shared" si="15"/>
        <v>7.246376811594204</v>
      </c>
      <c r="E66" s="126">
        <f t="shared" si="16"/>
        <v>-6.1635220125786159</v>
      </c>
      <c r="F66" s="126">
        <f t="shared" si="17"/>
        <v>6.9124423963133639</v>
      </c>
      <c r="G66" s="126">
        <f t="shared" si="18"/>
        <v>4.6046511627906979</v>
      </c>
      <c r="H66" s="126">
        <f t="shared" si="19"/>
        <v>5.136612021857923</v>
      </c>
      <c r="I66" s="126">
        <f t="shared" si="20"/>
        <v>12.499999999999998</v>
      </c>
      <c r="J66" s="126">
        <f t="shared" si="21"/>
        <v>7.4404761904761907</v>
      </c>
      <c r="K66" s="126">
        <f t="shared" si="22"/>
        <v>15.023474178403754</v>
      </c>
      <c r="L66" s="126">
        <f t="shared" si="23"/>
        <v>8.4905660377358494</v>
      </c>
      <c r="M66" s="4"/>
      <c r="N66" s="4"/>
      <c r="O66" s="4"/>
      <c r="P66" s="4"/>
      <c r="Q66" s="4"/>
      <c r="U66" s="126">
        <f t="shared" si="10"/>
        <v>6.7156494654028522</v>
      </c>
      <c r="V66" s="11">
        <f t="shared" si="11"/>
        <v>10</v>
      </c>
      <c r="W66" s="126">
        <f t="shared" si="12"/>
        <v>1.7633942732204657</v>
      </c>
      <c r="X66" s="126">
        <f t="shared" si="13"/>
        <v>3.4561892660562958</v>
      </c>
    </row>
    <row r="67" spans="2:24" x14ac:dyDescent="0.25">
      <c r="B67" s="11">
        <v>30</v>
      </c>
      <c r="C67" s="126">
        <f t="shared" si="14"/>
        <v>12.449567723342939</v>
      </c>
      <c r="D67" s="126">
        <f t="shared" si="15"/>
        <v>14.202898550724637</v>
      </c>
      <c r="E67" s="126">
        <f t="shared" si="16"/>
        <v>2.2641509433962264</v>
      </c>
      <c r="F67" s="126">
        <f t="shared" si="17"/>
        <v>17.972350230414747</v>
      </c>
      <c r="G67" s="126">
        <f t="shared" si="18"/>
        <v>11.162790697674419</v>
      </c>
      <c r="H67" s="126">
        <f t="shared" si="19"/>
        <v>12.568306010928962</v>
      </c>
      <c r="I67" s="126">
        <f t="shared" si="20"/>
        <v>21.428571428571431</v>
      </c>
      <c r="J67" s="126">
        <f t="shared" si="21"/>
        <v>12.499999999999998</v>
      </c>
      <c r="K67" s="126">
        <f t="shared" si="22"/>
        <v>29.10798122065728</v>
      </c>
      <c r="L67" s="126">
        <f t="shared" si="23"/>
        <v>17.924528301886792</v>
      </c>
      <c r="M67" s="4"/>
      <c r="N67" s="4"/>
      <c r="O67" s="4"/>
      <c r="P67" s="4"/>
      <c r="Q67" s="4"/>
      <c r="U67" s="126">
        <f t="shared" si="10"/>
        <v>15.158114510759745</v>
      </c>
      <c r="V67" s="11">
        <f t="shared" si="11"/>
        <v>10</v>
      </c>
      <c r="W67" s="126">
        <f t="shared" si="12"/>
        <v>2.2453127276061196</v>
      </c>
      <c r="X67" s="126">
        <f t="shared" si="13"/>
        <v>4.4007320801373861</v>
      </c>
    </row>
    <row r="68" spans="2:24" x14ac:dyDescent="0.25">
      <c r="B68" s="11">
        <v>45</v>
      </c>
      <c r="C68" s="126">
        <f t="shared" si="14"/>
        <v>19.971181556195962</v>
      </c>
      <c r="D68" s="126">
        <f t="shared" si="15"/>
        <v>22.608695652173914</v>
      </c>
      <c r="E68" s="126">
        <f t="shared" si="16"/>
        <v>11.320754716981131</v>
      </c>
      <c r="F68" s="126">
        <f t="shared" si="17"/>
        <v>30.875576036866359</v>
      </c>
      <c r="G68" s="126">
        <f t="shared" si="18"/>
        <v>18.13953488372093</v>
      </c>
      <c r="H68" s="126">
        <f t="shared" si="19"/>
        <v>20.765027322404368</v>
      </c>
      <c r="I68" s="126">
        <f t="shared" si="20"/>
        <v>33.333333333333336</v>
      </c>
      <c r="J68" s="126">
        <f t="shared" si="21"/>
        <v>18.452380952380953</v>
      </c>
      <c r="K68" s="126">
        <f t="shared" si="22"/>
        <v>45.539906103286384</v>
      </c>
      <c r="L68" s="126">
        <f t="shared" si="23"/>
        <v>28.930817610062892</v>
      </c>
      <c r="M68" s="4"/>
      <c r="N68" s="4"/>
      <c r="O68" s="4"/>
      <c r="P68" s="4"/>
      <c r="Q68" s="4"/>
      <c r="U68" s="126">
        <f t="shared" si="10"/>
        <v>24.993720816740627</v>
      </c>
      <c r="V68" s="11">
        <f t="shared" si="11"/>
        <v>10</v>
      </c>
      <c r="W68" s="126">
        <f t="shared" si="12"/>
        <v>3.1043104567421795</v>
      </c>
      <c r="X68" s="126">
        <f t="shared" si="13"/>
        <v>6.0843366920457562</v>
      </c>
    </row>
    <row r="69" spans="2:24" ht="15.75" thickBot="1" x14ac:dyDescent="0.3">
      <c r="B69" s="12">
        <v>60</v>
      </c>
      <c r="C69" s="127">
        <f t="shared" si="14"/>
        <v>28.81844380403458</v>
      </c>
      <c r="D69" s="127">
        <f t="shared" si="15"/>
        <v>31.884057971014492</v>
      </c>
      <c r="E69" s="127">
        <f t="shared" si="16"/>
        <v>20.754716981132074</v>
      </c>
      <c r="F69" s="127">
        <f t="shared" si="17"/>
        <v>45.161290322580641</v>
      </c>
      <c r="G69" s="127">
        <f t="shared" si="18"/>
        <v>26.97674418604651</v>
      </c>
      <c r="H69" s="127">
        <f t="shared" si="19"/>
        <v>30.054644808743166</v>
      </c>
      <c r="I69" s="127">
        <f t="shared" si="20"/>
        <v>47.619047619047613</v>
      </c>
      <c r="J69" s="127">
        <f t="shared" si="21"/>
        <v>24.999999999999996</v>
      </c>
      <c r="K69" s="127">
        <f t="shared" si="22"/>
        <v>65.727699530516418</v>
      </c>
      <c r="L69" s="127">
        <f t="shared" si="23"/>
        <v>44.025157232704402</v>
      </c>
      <c r="M69" s="4"/>
      <c r="N69" s="4"/>
      <c r="O69" s="4"/>
      <c r="P69" s="4"/>
      <c r="Q69" s="4"/>
      <c r="U69" s="127">
        <f t="shared" si="10"/>
        <v>36.602180245581984</v>
      </c>
      <c r="V69" s="12">
        <f t="shared" si="11"/>
        <v>10</v>
      </c>
      <c r="W69" s="127">
        <f t="shared" si="12"/>
        <v>4.3488764089057437</v>
      </c>
      <c r="X69" s="127">
        <f t="shared" si="13"/>
        <v>8.5236411346711414</v>
      </c>
    </row>
    <row r="70" spans="2:24" ht="15.75" thickBot="1" x14ac:dyDescent="0.3">
      <c r="B70" s="27" t="s">
        <v>127</v>
      </c>
      <c r="C70" s="78" t="s">
        <v>125</v>
      </c>
      <c r="D70" s="28" t="s">
        <v>125</v>
      </c>
      <c r="E70" s="28" t="s">
        <v>125</v>
      </c>
      <c r="F70" s="28" t="s">
        <v>125</v>
      </c>
      <c r="G70" s="28" t="s">
        <v>125</v>
      </c>
      <c r="H70" s="28" t="s">
        <v>125</v>
      </c>
      <c r="I70" s="28" t="s">
        <v>125</v>
      </c>
      <c r="J70" s="28" t="s">
        <v>125</v>
      </c>
      <c r="K70" s="28" t="s">
        <v>125</v>
      </c>
      <c r="L70" s="29" t="s">
        <v>125</v>
      </c>
      <c r="U70" s="36" t="s">
        <v>125</v>
      </c>
      <c r="W70" s="36" t="s">
        <v>125</v>
      </c>
      <c r="X70" s="29" t="s">
        <v>125</v>
      </c>
    </row>
    <row r="71" spans="2:24" x14ac:dyDescent="0.25"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</row>
  </sheetData>
  <phoneticPr fontId="1" type="noConversion"/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11</vt:i4>
      </vt:variant>
    </vt:vector>
  </HeadingPairs>
  <TitlesOfParts>
    <vt:vector size="11" baseType="lpstr">
      <vt:lpstr>WT hEAAT2</vt:lpstr>
      <vt:lpstr>L37P</vt:lpstr>
      <vt:lpstr>L85R</vt:lpstr>
      <vt:lpstr>I276S</vt:lpstr>
      <vt:lpstr>G360A</vt:lpstr>
      <vt:lpstr>A439V</vt:lpstr>
      <vt:lpstr>H542R</vt:lpstr>
      <vt:lpstr>I546T</vt:lpstr>
      <vt:lpstr>WTcoL85R</vt:lpstr>
      <vt:lpstr>WTcoA432D</vt:lpstr>
      <vt:lpstr>Statistics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IBI042</dc:creator>
  <cp:lastModifiedBy>Peter Kovermann</cp:lastModifiedBy>
  <dcterms:created xsi:type="dcterms:W3CDTF">2020-09-29T15:14:48Z</dcterms:created>
  <dcterms:modified xsi:type="dcterms:W3CDTF">2024-12-16T12:45:55Z</dcterms:modified>
</cp:coreProperties>
</file>