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árok1" sheetId="1" r:id="rId1"/>
    <sheet name="Hárok2" sheetId="2" r:id="rId2"/>
  </sheets>
  <calcPr calcId="152511"/>
</workbook>
</file>

<file path=xl/calcChain.xml><?xml version="1.0" encoding="utf-8"?>
<calcChain xmlns="http://schemas.openxmlformats.org/spreadsheetml/2006/main">
  <c r="N46" i="2" l="1"/>
  <c r="N47" i="2"/>
  <c r="N48" i="2"/>
  <c r="N49" i="2"/>
  <c r="N45" i="2"/>
  <c r="N18" i="2"/>
  <c r="N19" i="2"/>
  <c r="N20" i="2"/>
  <c r="N21" i="2"/>
  <c r="N22" i="2"/>
  <c r="N23" i="2"/>
  <c r="N24" i="2"/>
  <c r="N25" i="2"/>
  <c r="N26" i="2"/>
  <c r="N27" i="2"/>
  <c r="N28" i="2"/>
  <c r="N17" i="2"/>
  <c r="N6" i="2"/>
  <c r="N7" i="2"/>
  <c r="N8" i="2"/>
  <c r="N9" i="2"/>
  <c r="N10" i="2"/>
  <c r="N11" i="2"/>
  <c r="N12" i="2"/>
  <c r="N13" i="2"/>
  <c r="N14" i="2"/>
  <c r="N15" i="2"/>
  <c r="N16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50" i="2"/>
  <c r="N5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7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" i="2"/>
  <c r="F50" i="2"/>
  <c r="F46" i="2"/>
  <c r="F47" i="2"/>
  <c r="F48" i="2"/>
  <c r="F49" i="2"/>
  <c r="F45" i="2"/>
  <c r="F41" i="2"/>
  <c r="F40" i="2"/>
  <c r="F36" i="2"/>
  <c r="F30" i="2"/>
  <c r="F31" i="2"/>
  <c r="F32" i="2"/>
  <c r="F33" i="2"/>
  <c r="F34" i="2"/>
  <c r="F29" i="2"/>
  <c r="F18" i="2"/>
  <c r="F19" i="2"/>
  <c r="F20" i="2"/>
  <c r="F21" i="2"/>
  <c r="F22" i="2"/>
  <c r="F23" i="2"/>
  <c r="F24" i="2"/>
  <c r="F25" i="2"/>
  <c r="F26" i="2"/>
  <c r="F27" i="2"/>
  <c r="F28" i="2"/>
  <c r="F17" i="2"/>
  <c r="F16" i="2"/>
  <c r="F15" i="2"/>
  <c r="F12" i="2"/>
  <c r="F11" i="2"/>
  <c r="F35" i="2"/>
  <c r="F37" i="2"/>
  <c r="F38" i="2"/>
  <c r="F39" i="2"/>
  <c r="F42" i="2"/>
  <c r="F43" i="2"/>
  <c r="F44" i="2"/>
  <c r="F6" i="2"/>
  <c r="F7" i="2"/>
  <c r="F8" i="2"/>
  <c r="F9" i="2"/>
  <c r="F10" i="2"/>
  <c r="F13" i="2"/>
  <c r="F14" i="2"/>
  <c r="F5" i="2"/>
</calcChain>
</file>

<file path=xl/sharedStrings.xml><?xml version="1.0" encoding="utf-8"?>
<sst xmlns="http://schemas.openxmlformats.org/spreadsheetml/2006/main" count="382" uniqueCount="279">
  <si>
    <t>C (PAR-RESP)</t>
  </si>
  <si>
    <t>PS (PAR-RESP; s)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</si>
  <si>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3 </t>
    </r>
    <r>
      <rPr>
        <sz val="8"/>
        <color theme="1"/>
        <rFont val="Calibri"/>
        <family val="2"/>
        <charset val="238"/>
        <scheme val="minor"/>
      </rPr>
      <t>(Ω)</t>
    </r>
  </si>
  <si>
    <t>0.99 (0.98; 1.00)</t>
  </si>
  <si>
    <t>0.10 (0.00; 0.10)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</si>
  <si>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4 </t>
    </r>
    <r>
      <rPr>
        <sz val="8"/>
        <color theme="1"/>
        <rFont val="Calibri"/>
        <family val="2"/>
        <charset val="238"/>
        <scheme val="minor"/>
      </rPr>
      <t>(Ω)</t>
    </r>
  </si>
  <si>
    <t>0.00 (0.00; 0.10)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</si>
  <si>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 </t>
    </r>
    <r>
      <rPr>
        <sz val="8"/>
        <color theme="1"/>
        <rFont val="Calibri"/>
        <family val="2"/>
        <charset val="238"/>
        <scheme val="minor"/>
      </rPr>
      <t>(Ω)</t>
    </r>
  </si>
  <si>
    <t>-0.88 (0.80; 0.91)</t>
  </si>
  <si>
    <t>5.10 (5.00; 5.30)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</si>
  <si>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2 </t>
    </r>
    <r>
      <rPr>
        <sz val="8"/>
        <color theme="1"/>
        <rFont val="Calibri"/>
        <family val="2"/>
        <charset val="238"/>
        <scheme val="minor"/>
      </rPr>
      <t>(Ω)</t>
    </r>
  </si>
  <si>
    <t>-0.87 (0.81; 0.92)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</si>
  <si>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13 </t>
    </r>
    <r>
      <rPr>
        <sz val="8"/>
        <color theme="1"/>
        <rFont val="Calibri"/>
        <family val="2"/>
        <charset val="238"/>
        <scheme val="minor"/>
      </rPr>
      <t>(Ω)</t>
    </r>
  </si>
  <si>
    <t>-0.76 (0.57; 0.81)</t>
  </si>
  <si>
    <t>4.75 (4.00; 5.00)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</si>
  <si>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14 </t>
    </r>
    <r>
      <rPr>
        <sz val="8"/>
        <color theme="1"/>
        <rFont val="Calibri"/>
        <family val="2"/>
        <charset val="238"/>
        <scheme val="minor"/>
      </rPr>
      <t>(Ω)</t>
    </r>
  </si>
  <si>
    <t>-0.70 (0.58; 0.86)</t>
  </si>
  <si>
    <t>5.00 (4.60; 5.20)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</si>
  <si>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15 </t>
    </r>
    <r>
      <rPr>
        <sz val="8"/>
        <color theme="1"/>
        <rFont val="Calibri"/>
        <family val="2"/>
        <charset val="238"/>
        <scheme val="minor"/>
      </rPr>
      <t>(Ω)</t>
    </r>
  </si>
  <si>
    <t>-0.59 (0.47; 0.78)</t>
  </si>
  <si>
    <t>4.95 (4.50; 5.20)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</si>
  <si>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16 </t>
    </r>
    <r>
      <rPr>
        <sz val="8"/>
        <color theme="1"/>
        <rFont val="Calibri"/>
        <family val="2"/>
        <charset val="238"/>
        <scheme val="minor"/>
      </rPr>
      <t>(Ω)</t>
    </r>
  </si>
  <si>
    <t>-0.45 (0.30; 0.64)</t>
  </si>
  <si>
    <t>4.90 (4.10; 5.50)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</si>
  <si>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5 </t>
    </r>
    <r>
      <rPr>
        <sz val="8"/>
        <color theme="1"/>
        <rFont val="Calibri"/>
        <family val="2"/>
        <charset val="238"/>
        <scheme val="minor"/>
      </rPr>
      <t>(Ω)</t>
    </r>
  </si>
  <si>
    <t>-0.86 (0.79; 0.92)</t>
  </si>
  <si>
    <t>5.00 (4.70; 5.10)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</si>
  <si>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6 </t>
    </r>
    <r>
      <rPr>
        <sz val="8"/>
        <color theme="1"/>
        <rFont val="Calibri"/>
        <family val="2"/>
        <charset val="238"/>
        <scheme val="minor"/>
      </rPr>
      <t>(Ω)</t>
    </r>
  </si>
  <si>
    <t>-0.85 (0.79; 0.93)</t>
  </si>
  <si>
    <t>4.90 (4.80; 5.00)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</si>
  <si>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7 </t>
    </r>
    <r>
      <rPr>
        <sz val="8"/>
        <color theme="1"/>
        <rFont val="Calibri"/>
        <family val="2"/>
        <charset val="238"/>
        <scheme val="minor"/>
      </rPr>
      <t>(Ω)</t>
    </r>
  </si>
  <si>
    <t>-0.71 (0.55; 0.86)</t>
  </si>
  <si>
    <t>5.10 (4.90; 5.30)</t>
  </si>
  <si>
    <r>
      <t>Mean Z0</t>
    </r>
    <r>
      <rPr>
        <vertAlign val="subscript"/>
        <sz val="8"/>
        <color theme="1"/>
        <rFont val="Arial"/>
        <family val="2"/>
        <charset val="238"/>
      </rPr>
      <t xml:space="preserve">8 </t>
    </r>
    <r>
      <rPr>
        <sz val="8"/>
        <color theme="1"/>
        <rFont val="Calibri"/>
        <family val="2"/>
        <charset val="238"/>
        <scheme val="minor"/>
      </rPr>
      <t>(Ω)</t>
    </r>
  </si>
  <si>
    <t>-0.75 (0.63; 0.85)</t>
  </si>
  <si>
    <t>5.05 (4.90; 5.20)</t>
  </si>
  <si>
    <t>0.65 (0.57; 0.83)</t>
  </si>
  <si>
    <t>1.25 (0.10; 2.70)</t>
  </si>
  <si>
    <t>0.68 (0.48; 0.78)</t>
  </si>
  <si>
    <t>2.00 (0.10; 3.60)</t>
  </si>
  <si>
    <t>0.51 (0.31; 0.68)</t>
  </si>
  <si>
    <t>4.10 (3.40; 6.90)</t>
  </si>
  <si>
    <t>0.51 (0.36; 0.70)</t>
  </si>
  <si>
    <t>4.05 (0.00; 7.00)</t>
  </si>
  <si>
    <t>-0.44 (0.32; 0.52)</t>
  </si>
  <si>
    <t>5.60 (4.20; 6.60)</t>
  </si>
  <si>
    <t>-0.49 (0.34; 0.58)</t>
  </si>
  <si>
    <t>5.40 (3.80; 6.20)</t>
  </si>
  <si>
    <t>0.34 (0.23; 0.51)</t>
  </si>
  <si>
    <t>4.55 (3.90; 5.10)</t>
  </si>
  <si>
    <t>0.44 (0.28; 0.57)</t>
  </si>
  <si>
    <t>4.30 (3.80; 4.90)</t>
  </si>
  <si>
    <t>0.39 (0.26; 0.45)</t>
  </si>
  <si>
    <t>3.80 (1.10; 6.40)</t>
  </si>
  <si>
    <t>0.38 (0.26; 0.51)</t>
  </si>
  <si>
    <t>3.20 (0.20; 5.40)</t>
  </si>
  <si>
    <t>0.36 (0.22; 0.47)</t>
  </si>
  <si>
    <t>3.70 (3.10; 4.40)</t>
  </si>
  <si>
    <t>0.43 (0.34; 0.53)</t>
  </si>
  <si>
    <t>3.55 (3.00; 4.10)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</si>
  <si>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1-7 </t>
    </r>
    <r>
      <rPr>
        <sz val="8"/>
        <color theme="1"/>
        <rFont val="Arial"/>
        <family val="2"/>
        <charset val="238"/>
      </rPr>
      <t>(m/s)</t>
    </r>
  </si>
  <si>
    <t>0.44 (0.27; 0.59)</t>
  </si>
  <si>
    <t>3.05 (0.20; 6.00)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</si>
  <si>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3-7 </t>
    </r>
    <r>
      <rPr>
        <sz val="8"/>
        <color theme="1"/>
        <rFont val="Arial"/>
        <family val="2"/>
        <charset val="238"/>
      </rPr>
      <t>(m/s)</t>
    </r>
  </si>
  <si>
    <t>0.65 (0.43; 0.76)</t>
  </si>
  <si>
    <t>2.70 (1.90; 3.40)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</si>
  <si>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5-7 </t>
    </r>
    <r>
      <rPr>
        <sz val="8"/>
        <color theme="1"/>
        <rFont val="Arial"/>
        <family val="2"/>
        <charset val="238"/>
      </rPr>
      <t>(m/s)</t>
    </r>
  </si>
  <si>
    <t>0.18 (0.11; 0.26)</t>
  </si>
  <si>
    <t>3.55 (0.20; 5.40)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</si>
  <si>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3-5 </t>
    </r>
    <r>
      <rPr>
        <sz val="8"/>
        <color theme="1"/>
        <rFont val="Arial"/>
        <family val="2"/>
        <charset val="238"/>
      </rPr>
      <t>(m/s)</t>
    </r>
  </si>
  <si>
    <t>0.55 (0.32; 0.72)</t>
  </si>
  <si>
    <t>3.45 (2.70; 4.10)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</si>
  <si>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2-8 </t>
    </r>
    <r>
      <rPr>
        <sz val="8"/>
        <color theme="1"/>
        <rFont val="Arial"/>
        <family val="2"/>
        <charset val="238"/>
      </rPr>
      <t>(m/s)</t>
    </r>
  </si>
  <si>
    <t>0.39 (0.25; 0.59)</t>
  </si>
  <si>
    <t>2.50 (1.20; 3.90)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</si>
  <si>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4-8 </t>
    </r>
    <r>
      <rPr>
        <sz val="8"/>
        <color theme="1"/>
        <rFont val="Arial"/>
        <family val="2"/>
        <charset val="238"/>
      </rPr>
      <t>(m/s)</t>
    </r>
  </si>
  <si>
    <t>0.60 (0.40; 0.76)</t>
  </si>
  <si>
    <t>2.20 (1.20; 3.90)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</si>
  <si>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6-8 </t>
    </r>
    <r>
      <rPr>
        <sz val="8"/>
        <color theme="1"/>
        <rFont val="Arial"/>
        <family val="2"/>
        <charset val="238"/>
      </rPr>
      <t>(m/s)</t>
    </r>
  </si>
  <si>
    <t>-0.17 (0.10; 0.29)</t>
  </si>
  <si>
    <t>5.25 (1.40; 6.80)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</si>
  <si>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4-6 </t>
    </r>
    <r>
      <rPr>
        <sz val="8"/>
        <color theme="1"/>
        <rFont val="Arial"/>
        <family val="2"/>
        <charset val="238"/>
      </rPr>
      <t>(m/s)</t>
    </r>
  </si>
  <si>
    <t>0.53 (0.36; 0.68)</t>
  </si>
  <si>
    <t>2.95 (1.40; 3.90)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</si>
  <si>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3-15 </t>
    </r>
    <r>
      <rPr>
        <sz val="8"/>
        <color theme="1"/>
        <rFont val="Arial"/>
        <family val="2"/>
        <charset val="238"/>
      </rPr>
      <t>(m/s)</t>
    </r>
  </si>
  <si>
    <t>0.54 (0.34; 0.74)</t>
  </si>
  <si>
    <t>3.60 (3.00; 4.10)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</si>
  <si>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13-15 </t>
    </r>
    <r>
      <rPr>
        <sz val="8"/>
        <color theme="1"/>
        <rFont val="Arial"/>
        <family val="2"/>
        <charset val="238"/>
      </rPr>
      <t>(m/s)</t>
    </r>
  </si>
  <si>
    <t>-0.28 (0.21; 0.41)</t>
  </si>
  <si>
    <t>5.35 (3.50; 6.90)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</si>
  <si>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4-16 </t>
    </r>
    <r>
      <rPr>
        <sz val="8"/>
        <color theme="1"/>
        <rFont val="Arial"/>
        <family val="2"/>
        <charset val="238"/>
      </rPr>
      <t>(m/s)</t>
    </r>
  </si>
  <si>
    <t>0.51 (0.21; 0.71)</t>
  </si>
  <si>
    <t>2.30 (0.70; 4.10)</t>
  </si>
  <si>
    <r>
      <t>PWV</t>
    </r>
    <r>
      <rPr>
        <vertAlign val="subscript"/>
        <sz val="8"/>
        <color theme="1"/>
        <rFont val="Calibri"/>
        <family val="2"/>
        <charset val="238"/>
        <scheme val="minor"/>
      </rPr>
      <t xml:space="preserve">14-16 </t>
    </r>
    <r>
      <rPr>
        <sz val="8"/>
        <color theme="1"/>
        <rFont val="Arial"/>
        <family val="2"/>
        <charset val="238"/>
      </rPr>
      <t>(m/s)</t>
    </r>
  </si>
  <si>
    <t>0.31 (0.20; 0.44)</t>
  </si>
  <si>
    <t>3.50 (0.30; 6.90)</t>
  </si>
  <si>
    <t>SBP (mmHg)</t>
  </si>
  <si>
    <t>0.67 (0.57; 0.72)</t>
  </si>
  <si>
    <t>2.00 (1.60; 2.50)</t>
  </si>
  <si>
    <t>DBP (mmHg)</t>
  </si>
  <si>
    <t>0.64 (0.51; 0.74)</t>
  </si>
  <si>
    <t>0.80 (0.20; 1.40)</t>
  </si>
  <si>
    <t>PP (mmHg)</t>
  </si>
  <si>
    <t>0.70 (0.60; 0.79)</t>
  </si>
  <si>
    <t>2.90 (2.50; 3.40)</t>
  </si>
  <si>
    <t>MBP (mmHg)</t>
  </si>
  <si>
    <t>0.64 (0.54; 0.72)</t>
  </si>
  <si>
    <t>1.20 (0.90; 1.80)</t>
  </si>
  <si>
    <t>R-SBP (s)</t>
  </si>
  <si>
    <t>-0.83 (0.65; 0.89)</t>
  </si>
  <si>
    <t>7.25 (6.60; 7.80)</t>
  </si>
  <si>
    <t>R-DBP (s)</t>
  </si>
  <si>
    <t>-0.78 (0.66; 0.84)</t>
  </si>
  <si>
    <t>7.75 (7.20; 7.80)</t>
  </si>
  <si>
    <t>R-S1 (s)</t>
  </si>
  <si>
    <t>0.58 (0.36; 0.69)</t>
  </si>
  <si>
    <t>4.80 (0.10; 7.70)</t>
  </si>
  <si>
    <t>R-S2 (s)</t>
  </si>
  <si>
    <t>0.49 (0.32; 0.63)</t>
  </si>
  <si>
    <t>2.40 (1.20; 3.20)</t>
  </si>
  <si>
    <t>S1-S2 (s)</t>
  </si>
  <si>
    <t>0.49 (0.34; 0.67)</t>
  </si>
  <si>
    <t>2.45 (1.60; 3.10)</t>
  </si>
  <si>
    <t>RR (s)</t>
  </si>
  <si>
    <t>0.86 (0.82; 0.89)</t>
  </si>
  <si>
    <t>3.15 (2.70; 3.60)</t>
  </si>
  <si>
    <t>0.94 (0.88; 0.97)</t>
  </si>
  <si>
    <t>0.00 (0.00; 0.00)</t>
  </si>
  <si>
    <t>0.97 (0.93; 0.99)</t>
  </si>
  <si>
    <t>0.29 (0.06; 0.46)</t>
  </si>
  <si>
    <t>3.45 (2.60; 5.40)</t>
  </si>
  <si>
    <t>0.26 (0.15; 0.46)</t>
  </si>
  <si>
    <t>3.30 (2.60; 4.80)</t>
  </si>
  <si>
    <t>0.18 (0.04; 0.42)</t>
  </si>
  <si>
    <t>3.10 (2.10; 3.90)</t>
  </si>
  <si>
    <t>0.11 (-0.01; 0.32)</t>
  </si>
  <si>
    <t>3.30 (2.50; 4.70)</t>
  </si>
  <si>
    <t>0.23 (0.05; 0.33)</t>
  </si>
  <si>
    <t>3.55 (2.50; 5.90)</t>
  </si>
  <si>
    <t>0.18 (0.09; 0.35)</t>
  </si>
  <si>
    <t>3.85 (1.10; 7.70)</t>
  </si>
  <si>
    <t>0.26 (0.09; 0.42)</t>
  </si>
  <si>
    <t>2.80 (2.40; 4.80)</t>
  </si>
  <si>
    <t>0.24 (0.04; 0.35)</t>
  </si>
  <si>
    <t>0.16 (0.00; 0.31)</t>
  </si>
  <si>
    <t>3.30 (2.70; 5.40)</t>
  </si>
  <si>
    <t>0.14 (-0.06; 0.23)</t>
  </si>
  <si>
    <t>3.10 (2.40; 5.20)</t>
  </si>
  <si>
    <t>0.46 (0.31; 0.70)</t>
  </si>
  <si>
    <t>0.20 (0.00; 1.00)</t>
  </si>
  <si>
    <t>0.41 (0.31; 0.65)</t>
  </si>
  <si>
    <t>0.10 (0.00; 2.70)</t>
  </si>
  <si>
    <t>0.27 (0.14; 0.39)</t>
  </si>
  <si>
    <t>2.70 (0.90; 3.70)</t>
  </si>
  <si>
    <t>0.27 (0.11; 0.36)</t>
  </si>
  <si>
    <t>2.75 (0.50; 3.50)</t>
  </si>
  <si>
    <t>0.23 (0.11; 0.38)</t>
  </si>
  <si>
    <t>3.15 (0.10; 5.30)</t>
  </si>
  <si>
    <t>0.22 (0.15; 0.33)</t>
  </si>
  <si>
    <t>3.10 (1.70; 4.50)</t>
  </si>
  <si>
    <t>0.20 (0.12; 0.31)</t>
  </si>
  <si>
    <t>3.25 (2.00; 4.40)</t>
  </si>
  <si>
    <t>0.20 (0.10; 0.32)</t>
  </si>
  <si>
    <t>3.40 (2.50; 4.60)</t>
  </si>
  <si>
    <t>0.23 (0.14; 0.34)</t>
  </si>
  <si>
    <t>0.50 (0.00; 3.80)</t>
  </si>
  <si>
    <t>0.24 (0.11; 0.36)</t>
  </si>
  <si>
    <t>0.85 (0.00; 3.40)</t>
  </si>
  <si>
    <t>0.13 (0.07; 0.27)</t>
  </si>
  <si>
    <t>3.30 (2.20; 5.00)</t>
  </si>
  <si>
    <t>0.15 (0.08; 0.24)</t>
  </si>
  <si>
    <t>3.70 (3.10; 6.90)</t>
  </si>
  <si>
    <t>0.18 (0.09; 0.32)</t>
  </si>
  <si>
    <t>1.75 (0.30; 3.50)</t>
  </si>
  <si>
    <t>0.32 (0.17; 0.44)</t>
  </si>
  <si>
    <t>2.05 (1.60; 2.70)</t>
  </si>
  <si>
    <t>0.12 (0.08; 0.18)</t>
  </si>
  <si>
    <t>3.95 (1.70; 5.70)</t>
  </si>
  <si>
    <t>0.27 (0.16; 0.36)</t>
  </si>
  <si>
    <t>2.30 (1.60; 3.10)</t>
  </si>
  <si>
    <t>0.19 (0.14; 0.31)</t>
  </si>
  <si>
    <t>2.10 (0.60; 5.10)</t>
  </si>
  <si>
    <t>0.38 (0.22; 0.49)</t>
  </si>
  <si>
    <t>2.10 (1.40; 2.70)</t>
  </si>
  <si>
    <t>0.15 (0.12; 0.19)</t>
  </si>
  <si>
    <t>3.55 (0.70; 6.00)</t>
  </si>
  <si>
    <t>0.30 (0.19; 0.37)</t>
  </si>
  <si>
    <t>2.25 (1.90; 5.00)</t>
  </si>
  <si>
    <t>0.26 (0.18; 0.52)</t>
  </si>
  <si>
    <t>2.45 (1.80; 3.20)</t>
  </si>
  <si>
    <t>0.15 (0.07; 0.21)</t>
  </si>
  <si>
    <t>2.85 (1.00; 4.60)</t>
  </si>
  <si>
    <t>0.32 (0.22; 0.46)</t>
  </si>
  <si>
    <t>2.40 (2.00; 6.50)</t>
  </si>
  <si>
    <t>0.21 (0.12; 0.31)</t>
  </si>
  <si>
    <t>1.85 (0.20; 4.10)</t>
  </si>
  <si>
    <t>0.31 (0.24; 0.47)</t>
  </si>
  <si>
    <t>1.90 (1.70; 2.10)</t>
  </si>
  <si>
    <t>0.23 (0.15; 0.36)</t>
  </si>
  <si>
    <t>1.10 (0.70; 1.40)</t>
  </si>
  <si>
    <t>0.45 (0.30; 0.56)</t>
  </si>
  <si>
    <t>2.25 (1.90; 2.80)</t>
  </si>
  <si>
    <t>0.26 (0.17; 0.37)</t>
  </si>
  <si>
    <t>1.50 (1.20; 1.80)</t>
  </si>
  <si>
    <t>0.38 (0.21; 0.52)</t>
  </si>
  <si>
    <t>0.25 (0.00; 5.00)</t>
  </si>
  <si>
    <t>0.41 (0.22; 0.57)</t>
  </si>
  <si>
    <t>0.10 (0.00; 4.10)</t>
  </si>
  <si>
    <t>0.32 (0.09; 0.56)</t>
  </si>
  <si>
    <t>3.00 (0.00; 4.30)</t>
  </si>
  <si>
    <t>0.27 (0.13; 0.40)</t>
  </si>
  <si>
    <t>2.05 (1.50; 3.20)</t>
  </si>
  <si>
    <t>0.40 (0.21; 0.49)</t>
  </si>
  <si>
    <t>1.85 (1.50; 2.30)</t>
  </si>
  <si>
    <t>0.37 (0.20; 0.58)</t>
  </si>
  <si>
    <t>2.30 (2.00; 2.80)</t>
  </si>
  <si>
    <t>19.40 +/-</t>
  </si>
  <si>
    <t>19.88 +/-</t>
  </si>
  <si>
    <t>32.58 +/-</t>
  </si>
  <si>
    <t>32.09 +/-</t>
  </si>
  <si>
    <t>59.99 +/-</t>
  </si>
  <si>
    <t>62.90 +/-</t>
  </si>
  <si>
    <t>121.85 +/-</t>
  </si>
  <si>
    <t>126.87 +/-</t>
  </si>
  <si>
    <t>51.75 +/-</t>
  </si>
  <si>
    <t>51.38 +/-</t>
  </si>
  <si>
    <t>112.37 +/-</t>
  </si>
  <si>
    <t>111.81 +/-</t>
  </si>
  <si>
    <t>2.98E-03 +/-</t>
  </si>
  <si>
    <t>2.84E-03 +/-</t>
  </si>
  <si>
    <t>2.26E-03 +/-</t>
  </si>
  <si>
    <t>2.22E-03 +/-</t>
  </si>
  <si>
    <t>1.45E-03 +/-</t>
  </si>
  <si>
    <t>1.44E-03 +/-</t>
  </si>
  <si>
    <t>3.94E-03 +/-</t>
  </si>
  <si>
    <t>4.64E-03 +/-</t>
  </si>
  <si>
    <t>1.20E-03 +/-</t>
  </si>
  <si>
    <t>1.18E-03 +/-</t>
  </si>
  <si>
    <t>3.18E-03 +/-</t>
  </si>
  <si>
    <t>3.15E-03 +/-</t>
  </si>
  <si>
    <t>5.44 +/-</t>
  </si>
  <si>
    <t>6.88 +/-</t>
  </si>
  <si>
    <t>8.82 +/-</t>
  </si>
  <si>
    <t>5.52 +/-</t>
  </si>
  <si>
    <t>5.71 +/-</t>
  </si>
  <si>
    <t>6.96 +/-</t>
  </si>
  <si>
    <t>10.09 +/-</t>
  </si>
  <si>
    <t>5.68 +/-</t>
  </si>
  <si>
    <t>11.50 +/-</t>
  </si>
  <si>
    <t>11.34 +/-</t>
  </si>
  <si>
    <t>11.72 +/-</t>
  </si>
  <si>
    <t>6.85 +/-</t>
  </si>
  <si>
    <t>139.52 +/-</t>
  </si>
  <si>
    <t>60.85 +/-</t>
  </si>
  <si>
    <t>32.92 +/-</t>
  </si>
  <si>
    <t>85.69 +/-</t>
  </si>
  <si>
    <t>5.59E-02 +/-</t>
  </si>
  <si>
    <t>8.45E-02 +/-</t>
  </si>
  <si>
    <t>7.86E-02 +/-</t>
  </si>
  <si>
    <t>3.95E-01 +/-</t>
  </si>
  <si>
    <t>3.16E-01 +/-</t>
  </si>
  <si>
    <t>0.95 +/-</t>
  </si>
  <si>
    <t xml:space="preserve"> </t>
  </si>
  <si>
    <t>±</t>
  </si>
  <si>
    <t>#</t>
  </si>
  <si>
    <r>
      <t>dZ</t>
    </r>
    <r>
      <rPr>
        <vertAlign val="subscript"/>
        <sz val="8"/>
        <color theme="1"/>
        <rFont val="Calibri"/>
        <family val="2"/>
        <charset val="238"/>
      </rPr>
      <t>8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</si>
  <si>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7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</si>
  <si>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</si>
  <si>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</si>
  <si>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16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</si>
  <si>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15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</si>
  <si>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</si>
  <si>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>max</t>
    </r>
    <r>
      <rPr>
        <sz val="8"/>
        <color theme="1"/>
        <rFont val="Calibri"/>
        <family val="2"/>
        <charset val="238"/>
      </rPr>
      <t xml:space="preserve"> 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</si>
  <si>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2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</si>
  <si>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1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</si>
  <si>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4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</t>
    </r>
    <r>
      <rPr>
        <sz val="8"/>
        <color theme="1"/>
        <rFont val="Calibri"/>
        <family val="2"/>
        <charset val="238"/>
      </rPr>
      <t>(Ω/s)</t>
    </r>
  </si>
  <si>
    <r>
      <t>dZ</t>
    </r>
    <r>
      <rPr>
        <vertAlign val="subscript"/>
        <sz val="8"/>
        <color theme="1"/>
        <rFont val="Calibri"/>
        <family val="2"/>
        <charset val="238"/>
      </rPr>
      <t>3</t>
    </r>
    <r>
      <rPr>
        <sz val="8"/>
        <color theme="1"/>
        <rFont val="Calibri"/>
        <family val="2"/>
        <charset val="238"/>
      </rPr>
      <t>/dt</t>
    </r>
    <r>
      <rPr>
        <vertAlign val="subscript"/>
        <sz val="8"/>
        <color theme="1"/>
        <rFont val="Calibri"/>
        <family val="2"/>
        <charset val="238"/>
      </rPr>
      <t xml:space="preserve">max  </t>
    </r>
    <r>
      <rPr>
        <sz val="8"/>
        <color theme="1"/>
        <rFont val="Calibri"/>
        <family val="2"/>
        <charset val="238"/>
      </rPr>
      <t>(Ω/s)</t>
    </r>
  </si>
  <si>
    <t>Hlboké dýchanie</t>
  </si>
  <si>
    <t>Spontánne dýchanie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</si>
</sst>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vertAlign val="subscript"/>
      <sz val="8"/>
      <color theme="1"/>
      <name val="Arial"/>
      <family val="2"/>
      <charset val="238"/>
    </font>
    <font>
      <vertAlign val="subscript"/>
      <sz val="8"/>
      <color theme="1"/>
      <name val="Calibri"/>
      <family val="2"/>
      <charset val="238"/>
      <scheme val="minor"/>
    </font>
    <font>
      <vertAlign val="subscript"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8"/>
      <name val="Arial"/>
      <family val="2"/>
      <charset val="238"/>
    </font>
    <font>
      <sz val="7"/>
      <color theme="1"/>
      <name val="Arial"/>
      <family val="2"/>
      <charset val="238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7" fillId="0" borderId="0" xfId="0" applyFont="1" applyFill="1" applyBorder="1"/>
    <xf numFmtId="0" fontId="2" fillId="0" borderId="1" xfId="0" applyFont="1" applyFill="1" applyBorder="1"/>
    <xf numFmtId="0" fontId="2" fillId="0" borderId="3" xfId="0" applyFont="1" applyFill="1" applyBorder="1"/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2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0" fontId="2" fillId="0" borderId="7" xfId="0" applyFont="1" applyBorder="1" applyAlignment="1">
      <alignment vertical="center" wrapText="1"/>
    </xf>
    <xf numFmtId="11" fontId="2" fillId="0" borderId="8" xfId="0" applyNumberFormat="1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3"/>
    </xf>
    <xf numFmtId="0" fontId="2" fillId="0" borderId="7" xfId="0" applyFont="1" applyBorder="1" applyAlignment="1">
      <alignment horizontal="left" vertical="center" wrapText="1" indent="3"/>
    </xf>
    <xf numFmtId="0" fontId="0" fillId="0" borderId="0" xfId="0" applyAlignment="1">
      <alignment horizontal="right"/>
    </xf>
    <xf numFmtId="11" fontId="2" fillId="0" borderId="0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9" fillId="0" borderId="0" xfId="0" applyFont="1" applyBorder="1"/>
    <xf numFmtId="0" fontId="10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8" fillId="2" borderId="3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</cellXfs>
  <cellStyles count="1">
    <cellStyle name="Normáln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"/>
  <sheetViews>
    <sheetView showGridLines="0" tabSelected="1" zoomScale="106" zoomScaleNormal="106" workbookViewId="0">
      <selection activeCell="I17" sqref="I17"/>
    </sheetView>
  </sheetViews>
  <sheetFormatPr defaultRowHeight="15" customHeight="1" x14ac:dyDescent="0.2"/>
  <cols>
    <col min="1" max="1" width="10" style="31" customWidth="1"/>
    <col min="2" max="2" width="13.28515625" style="31" customWidth="1"/>
    <col min="3" max="3" width="11.5703125" style="31" customWidth="1"/>
    <col min="4" max="4" width="13.5703125" style="31" customWidth="1"/>
    <col min="5" max="5" width="11.5703125" style="31" customWidth="1"/>
    <col min="6" max="6" width="13" style="31" customWidth="1"/>
    <col min="7" max="16384" width="9.140625" style="31"/>
  </cols>
  <sheetData>
    <row r="1" spans="2:10" ht="15" customHeight="1" x14ac:dyDescent="0.2">
      <c r="B1" s="33"/>
      <c r="C1" s="34" t="s">
        <v>277</v>
      </c>
      <c r="D1" s="34"/>
      <c r="E1" s="35" t="s">
        <v>278</v>
      </c>
      <c r="F1" s="36"/>
      <c r="G1" s="30"/>
    </row>
    <row r="2" spans="2:10" ht="24.75" customHeight="1" x14ac:dyDescent="0.2">
      <c r="B2" s="33"/>
      <c r="C2" s="32" t="s">
        <v>0</v>
      </c>
      <c r="D2" s="32" t="s">
        <v>1</v>
      </c>
      <c r="E2" s="32" t="s">
        <v>0</v>
      </c>
      <c r="F2" s="32" t="s">
        <v>1</v>
      </c>
      <c r="G2" s="30"/>
    </row>
    <row r="3" spans="2:10" ht="15" customHeight="1" x14ac:dyDescent="0.2">
      <c r="B3" s="7" t="s">
        <v>2</v>
      </c>
      <c r="C3" s="39" t="s">
        <v>3</v>
      </c>
      <c r="D3" s="39" t="s">
        <v>4</v>
      </c>
      <c r="E3" s="37" t="s">
        <v>126</v>
      </c>
      <c r="F3" s="37" t="s">
        <v>127</v>
      </c>
      <c r="G3" s="2"/>
    </row>
    <row r="4" spans="2:10" ht="15" customHeight="1" x14ac:dyDescent="0.2">
      <c r="B4" s="2" t="s">
        <v>5</v>
      </c>
      <c r="C4" s="40" t="s">
        <v>3</v>
      </c>
      <c r="D4" s="40" t="s">
        <v>6</v>
      </c>
      <c r="E4" s="38" t="s">
        <v>128</v>
      </c>
      <c r="F4" s="38" t="s">
        <v>127</v>
      </c>
      <c r="G4" s="2"/>
    </row>
    <row r="5" spans="2:10" ht="15" customHeight="1" x14ac:dyDescent="0.2">
      <c r="B5" s="2" t="s">
        <v>7</v>
      </c>
      <c r="C5" s="40" t="s">
        <v>8</v>
      </c>
      <c r="D5" s="40" t="s">
        <v>9</v>
      </c>
      <c r="E5" s="25" t="s">
        <v>129</v>
      </c>
      <c r="F5" s="25" t="s">
        <v>130</v>
      </c>
      <c r="G5" s="2"/>
    </row>
    <row r="6" spans="2:10" ht="15" customHeight="1" x14ac:dyDescent="0.2">
      <c r="B6" s="2" t="s">
        <v>10</v>
      </c>
      <c r="C6" s="40" t="s">
        <v>11</v>
      </c>
      <c r="D6" s="40" t="s">
        <v>9</v>
      </c>
      <c r="E6" s="25" t="s">
        <v>131</v>
      </c>
      <c r="F6" s="25" t="s">
        <v>132</v>
      </c>
      <c r="G6" s="2"/>
    </row>
    <row r="7" spans="2:10" ht="15" customHeight="1" x14ac:dyDescent="0.2">
      <c r="B7" s="2" t="s">
        <v>12</v>
      </c>
      <c r="C7" s="40" t="s">
        <v>13</v>
      </c>
      <c r="D7" s="40" t="s">
        <v>14</v>
      </c>
      <c r="E7" s="25" t="s">
        <v>133</v>
      </c>
      <c r="F7" s="25" t="s">
        <v>134</v>
      </c>
      <c r="G7" s="2"/>
      <c r="J7" s="2"/>
    </row>
    <row r="8" spans="2:10" ht="15" customHeight="1" x14ac:dyDescent="0.2">
      <c r="B8" s="2" t="s">
        <v>15</v>
      </c>
      <c r="C8" s="40" t="s">
        <v>16</v>
      </c>
      <c r="D8" s="40" t="s">
        <v>17</v>
      </c>
      <c r="E8" s="25" t="s">
        <v>135</v>
      </c>
      <c r="F8" s="25" t="s">
        <v>136</v>
      </c>
      <c r="G8" s="2"/>
    </row>
    <row r="9" spans="2:10" ht="15" customHeight="1" x14ac:dyDescent="0.2">
      <c r="B9" s="2" t="s">
        <v>18</v>
      </c>
      <c r="C9" s="40" t="s">
        <v>19</v>
      </c>
      <c r="D9" s="40" t="s">
        <v>20</v>
      </c>
      <c r="E9" s="25" t="s">
        <v>137</v>
      </c>
      <c r="F9" s="25" t="s">
        <v>138</v>
      </c>
      <c r="G9" s="2"/>
    </row>
    <row r="10" spans="2:10" ht="15" customHeight="1" x14ac:dyDescent="0.2">
      <c r="B10" s="2" t="s">
        <v>21</v>
      </c>
      <c r="C10" s="26" t="s">
        <v>22</v>
      </c>
      <c r="D10" s="26" t="s">
        <v>23</v>
      </c>
      <c r="E10" s="25" t="s">
        <v>139</v>
      </c>
      <c r="F10" s="25" t="s">
        <v>140</v>
      </c>
      <c r="G10" s="2"/>
    </row>
    <row r="11" spans="2:10" ht="15" customHeight="1" x14ac:dyDescent="0.2">
      <c r="B11" s="2" t="s">
        <v>24</v>
      </c>
      <c r="C11" s="40" t="s">
        <v>25</v>
      </c>
      <c r="D11" s="40" t="s">
        <v>26</v>
      </c>
      <c r="E11" s="25" t="s">
        <v>141</v>
      </c>
      <c r="F11" s="25" t="s">
        <v>142</v>
      </c>
      <c r="G11" s="2"/>
    </row>
    <row r="12" spans="2:10" ht="15" customHeight="1" x14ac:dyDescent="0.2">
      <c r="B12" s="2" t="s">
        <v>27</v>
      </c>
      <c r="C12" s="40" t="s">
        <v>28</v>
      </c>
      <c r="D12" s="40" t="s">
        <v>29</v>
      </c>
      <c r="E12" s="25" t="s">
        <v>143</v>
      </c>
      <c r="F12" s="25" t="s">
        <v>142</v>
      </c>
      <c r="G12" s="2"/>
    </row>
    <row r="13" spans="2:10" ht="15" customHeight="1" x14ac:dyDescent="0.2">
      <c r="B13" s="2" t="s">
        <v>30</v>
      </c>
      <c r="C13" s="40" t="s">
        <v>31</v>
      </c>
      <c r="D13" s="40" t="s">
        <v>32</v>
      </c>
      <c r="E13" s="25" t="s">
        <v>144</v>
      </c>
      <c r="F13" s="25" t="s">
        <v>145</v>
      </c>
      <c r="G13" s="2"/>
    </row>
    <row r="14" spans="2:10" ht="15" customHeight="1" x14ac:dyDescent="0.2">
      <c r="B14" s="8" t="s">
        <v>33</v>
      </c>
      <c r="C14" s="41" t="s">
        <v>34</v>
      </c>
      <c r="D14" s="41" t="s">
        <v>35</v>
      </c>
      <c r="E14" s="27" t="s">
        <v>146</v>
      </c>
      <c r="F14" s="27" t="s">
        <v>147</v>
      </c>
      <c r="G14" s="2"/>
    </row>
    <row r="15" spans="2:10" ht="15" customHeight="1" x14ac:dyDescent="0.25">
      <c r="B15" s="6" t="s">
        <v>276</v>
      </c>
      <c r="C15" s="39" t="s">
        <v>36</v>
      </c>
      <c r="D15" s="39" t="s">
        <v>37</v>
      </c>
      <c r="E15" s="24" t="s">
        <v>148</v>
      </c>
      <c r="F15" s="24" t="s">
        <v>149</v>
      </c>
      <c r="G15" s="22"/>
    </row>
    <row r="16" spans="2:10" ht="15" customHeight="1" x14ac:dyDescent="0.25">
      <c r="B16" s="3" t="s">
        <v>275</v>
      </c>
      <c r="C16" s="40" t="s">
        <v>38</v>
      </c>
      <c r="D16" s="40" t="s">
        <v>39</v>
      </c>
      <c r="E16" s="25" t="s">
        <v>150</v>
      </c>
      <c r="F16" s="25" t="s">
        <v>151</v>
      </c>
      <c r="G16" s="22"/>
    </row>
    <row r="17" spans="2:7" ht="15" customHeight="1" x14ac:dyDescent="0.25">
      <c r="B17" s="4" t="s">
        <v>274</v>
      </c>
      <c r="C17" s="40" t="s">
        <v>40</v>
      </c>
      <c r="D17" s="40" t="s">
        <v>41</v>
      </c>
      <c r="E17" s="25" t="s">
        <v>152</v>
      </c>
      <c r="F17" s="25" t="s">
        <v>153</v>
      </c>
      <c r="G17" s="22"/>
    </row>
    <row r="18" spans="2:7" ht="15" customHeight="1" x14ac:dyDescent="0.25">
      <c r="B18" s="4" t="s">
        <v>273</v>
      </c>
      <c r="C18" s="40" t="s">
        <v>42</v>
      </c>
      <c r="D18" s="40" t="s">
        <v>43</v>
      </c>
      <c r="E18" s="25" t="s">
        <v>154</v>
      </c>
      <c r="F18" s="25" t="s">
        <v>155</v>
      </c>
      <c r="G18" s="22"/>
    </row>
    <row r="19" spans="2:7" ht="15" customHeight="1" x14ac:dyDescent="0.25">
      <c r="B19" s="3" t="s">
        <v>272</v>
      </c>
      <c r="C19" s="26" t="s">
        <v>44</v>
      </c>
      <c r="D19" s="26" t="s">
        <v>45</v>
      </c>
      <c r="E19" s="25" t="s">
        <v>156</v>
      </c>
      <c r="F19" s="25" t="s">
        <v>157</v>
      </c>
      <c r="G19" s="22"/>
    </row>
    <row r="20" spans="2:7" ht="15" customHeight="1" x14ac:dyDescent="0.25">
      <c r="B20" s="3" t="s">
        <v>271</v>
      </c>
      <c r="C20" s="26" t="s">
        <v>46</v>
      </c>
      <c r="D20" s="26" t="s">
        <v>47</v>
      </c>
      <c r="E20" s="25" t="s">
        <v>158</v>
      </c>
      <c r="F20" s="25" t="s">
        <v>159</v>
      </c>
      <c r="G20" s="22"/>
    </row>
    <row r="21" spans="2:7" ht="15" customHeight="1" x14ac:dyDescent="0.25">
      <c r="B21" s="3" t="s">
        <v>270</v>
      </c>
      <c r="C21" s="26" t="s">
        <v>48</v>
      </c>
      <c r="D21" s="26" t="s">
        <v>49</v>
      </c>
      <c r="E21" s="25" t="s">
        <v>160</v>
      </c>
      <c r="F21" s="25" t="s">
        <v>161</v>
      </c>
      <c r="G21" s="22"/>
    </row>
    <row r="22" spans="2:7" ht="15" customHeight="1" x14ac:dyDescent="0.25">
      <c r="B22" s="3" t="s">
        <v>269</v>
      </c>
      <c r="C22" s="26" t="s">
        <v>50</v>
      </c>
      <c r="D22" s="26" t="s">
        <v>51</v>
      </c>
      <c r="E22" s="25" t="s">
        <v>162</v>
      </c>
      <c r="F22" s="25" t="s">
        <v>163</v>
      </c>
      <c r="G22" s="22"/>
    </row>
    <row r="23" spans="2:7" ht="15" customHeight="1" x14ac:dyDescent="0.25">
      <c r="B23" s="3" t="s">
        <v>268</v>
      </c>
      <c r="C23" s="26" t="s">
        <v>52</v>
      </c>
      <c r="D23" s="26" t="s">
        <v>53</v>
      </c>
      <c r="E23" s="25" t="s">
        <v>164</v>
      </c>
      <c r="F23" s="25" t="s">
        <v>165</v>
      </c>
      <c r="G23" s="22"/>
    </row>
    <row r="24" spans="2:7" ht="15" customHeight="1" x14ac:dyDescent="0.25">
      <c r="B24" s="3" t="s">
        <v>267</v>
      </c>
      <c r="C24" s="26" t="s">
        <v>54</v>
      </c>
      <c r="D24" s="26" t="s">
        <v>55</v>
      </c>
      <c r="E24" s="25" t="s">
        <v>166</v>
      </c>
      <c r="F24" s="25" t="s">
        <v>167</v>
      </c>
      <c r="G24" s="22"/>
    </row>
    <row r="25" spans="2:7" ht="15" customHeight="1" x14ac:dyDescent="0.25">
      <c r="B25" s="3" t="s">
        <v>266</v>
      </c>
      <c r="C25" s="26" t="s">
        <v>56</v>
      </c>
      <c r="D25" s="26" t="s">
        <v>57</v>
      </c>
      <c r="E25" s="25" t="s">
        <v>168</v>
      </c>
      <c r="F25" s="25" t="s">
        <v>169</v>
      </c>
      <c r="G25" s="22"/>
    </row>
    <row r="26" spans="2:7" ht="15" customHeight="1" x14ac:dyDescent="0.25">
      <c r="B26" s="5" t="s">
        <v>265</v>
      </c>
      <c r="C26" s="28" t="s">
        <v>58</v>
      </c>
      <c r="D26" s="28" t="s">
        <v>59</v>
      </c>
      <c r="E26" s="27" t="s">
        <v>170</v>
      </c>
      <c r="F26" s="27" t="s">
        <v>171</v>
      </c>
      <c r="G26" s="22"/>
    </row>
    <row r="27" spans="2:7" ht="15" customHeight="1" x14ac:dyDescent="0.2">
      <c r="B27" s="2" t="s">
        <v>60</v>
      </c>
      <c r="C27" s="26" t="s">
        <v>61</v>
      </c>
      <c r="D27" s="26" t="s">
        <v>62</v>
      </c>
      <c r="E27" s="25" t="s">
        <v>172</v>
      </c>
      <c r="F27" s="25" t="s">
        <v>173</v>
      </c>
      <c r="G27" s="2"/>
    </row>
    <row r="28" spans="2:7" ht="15" customHeight="1" x14ac:dyDescent="0.2">
      <c r="B28" s="2" t="s">
        <v>63</v>
      </c>
      <c r="C28" s="40" t="s">
        <v>64</v>
      </c>
      <c r="D28" s="40" t="s">
        <v>65</v>
      </c>
      <c r="E28" s="25" t="s">
        <v>174</v>
      </c>
      <c r="F28" s="25" t="s">
        <v>175</v>
      </c>
      <c r="G28" s="2"/>
    </row>
    <row r="29" spans="2:7" ht="15" customHeight="1" x14ac:dyDescent="0.2">
      <c r="B29" s="2" t="s">
        <v>66</v>
      </c>
      <c r="C29" s="26" t="s">
        <v>67</v>
      </c>
      <c r="D29" s="26" t="s">
        <v>68</v>
      </c>
      <c r="E29" s="25" t="s">
        <v>176</v>
      </c>
      <c r="F29" s="25" t="s">
        <v>177</v>
      </c>
      <c r="G29" s="2"/>
    </row>
    <row r="30" spans="2:7" ht="15" customHeight="1" x14ac:dyDescent="0.2">
      <c r="B30" s="2" t="s">
        <v>69</v>
      </c>
      <c r="C30" s="40" t="s">
        <v>70</v>
      </c>
      <c r="D30" s="40" t="s">
        <v>71</v>
      </c>
      <c r="E30" s="25" t="s">
        <v>178</v>
      </c>
      <c r="F30" s="25" t="s">
        <v>179</v>
      </c>
      <c r="G30" s="2"/>
    </row>
    <row r="31" spans="2:7" ht="15" customHeight="1" x14ac:dyDescent="0.2">
      <c r="B31" s="2" t="s">
        <v>72</v>
      </c>
      <c r="C31" s="26" t="s">
        <v>73</v>
      </c>
      <c r="D31" s="26" t="s">
        <v>74</v>
      </c>
      <c r="E31" s="25" t="s">
        <v>180</v>
      </c>
      <c r="F31" s="25" t="s">
        <v>181</v>
      </c>
      <c r="G31" s="2"/>
    </row>
    <row r="32" spans="2:7" ht="15" customHeight="1" x14ac:dyDescent="0.2">
      <c r="B32" s="2" t="s">
        <v>75</v>
      </c>
      <c r="C32" s="40" t="s">
        <v>76</v>
      </c>
      <c r="D32" s="40" t="s">
        <v>77</v>
      </c>
      <c r="E32" s="25" t="s">
        <v>182</v>
      </c>
      <c r="F32" s="25" t="s">
        <v>183</v>
      </c>
      <c r="G32" s="2"/>
    </row>
    <row r="33" spans="2:7" ht="15" customHeight="1" x14ac:dyDescent="0.2">
      <c r="B33" s="2" t="s">
        <v>78</v>
      </c>
      <c r="C33" s="26" t="s">
        <v>79</v>
      </c>
      <c r="D33" s="26" t="s">
        <v>80</v>
      </c>
      <c r="E33" s="25" t="s">
        <v>184</v>
      </c>
      <c r="F33" s="25" t="s">
        <v>185</v>
      </c>
      <c r="G33" s="2"/>
    </row>
    <row r="34" spans="2:7" ht="15" customHeight="1" x14ac:dyDescent="0.2">
      <c r="B34" s="2" t="s">
        <v>81</v>
      </c>
      <c r="C34" s="40" t="s">
        <v>82</v>
      </c>
      <c r="D34" s="40" t="s">
        <v>83</v>
      </c>
      <c r="E34" s="25" t="s">
        <v>186</v>
      </c>
      <c r="F34" s="25" t="s">
        <v>187</v>
      </c>
      <c r="G34" s="2"/>
    </row>
    <row r="35" spans="2:7" ht="15" customHeight="1" x14ac:dyDescent="0.2">
      <c r="B35" s="2" t="s">
        <v>84</v>
      </c>
      <c r="C35" s="40" t="s">
        <v>85</v>
      </c>
      <c r="D35" s="40" t="s">
        <v>86</v>
      </c>
      <c r="E35" s="25" t="s">
        <v>188</v>
      </c>
      <c r="F35" s="25" t="s">
        <v>189</v>
      </c>
      <c r="G35" s="2"/>
    </row>
    <row r="36" spans="2:7" ht="15" customHeight="1" x14ac:dyDescent="0.2">
      <c r="B36" s="2" t="s">
        <v>87</v>
      </c>
      <c r="C36" s="26" t="s">
        <v>88</v>
      </c>
      <c r="D36" s="26" t="s">
        <v>89</v>
      </c>
      <c r="E36" s="25" t="s">
        <v>190</v>
      </c>
      <c r="F36" s="25" t="s">
        <v>191</v>
      </c>
      <c r="G36" s="2"/>
    </row>
    <row r="37" spans="2:7" ht="15" customHeight="1" x14ac:dyDescent="0.2">
      <c r="B37" s="2" t="s">
        <v>90</v>
      </c>
      <c r="C37" s="40" t="s">
        <v>91</v>
      </c>
      <c r="D37" s="40" t="s">
        <v>92</v>
      </c>
      <c r="E37" s="25" t="s">
        <v>192</v>
      </c>
      <c r="F37" s="25" t="s">
        <v>193</v>
      </c>
      <c r="G37" s="2"/>
    </row>
    <row r="38" spans="2:7" ht="15" customHeight="1" x14ac:dyDescent="0.2">
      <c r="B38" s="2" t="s">
        <v>93</v>
      </c>
      <c r="C38" s="26" t="s">
        <v>94</v>
      </c>
      <c r="D38" s="26" t="s">
        <v>95</v>
      </c>
      <c r="E38" s="25" t="s">
        <v>194</v>
      </c>
      <c r="F38" s="25" t="s">
        <v>195</v>
      </c>
      <c r="G38" s="2"/>
    </row>
    <row r="39" spans="2:7" ht="15" customHeight="1" x14ac:dyDescent="0.2">
      <c r="B39" s="7" t="s">
        <v>96</v>
      </c>
      <c r="C39" s="39" t="s">
        <v>97</v>
      </c>
      <c r="D39" s="39" t="s">
        <v>98</v>
      </c>
      <c r="E39" s="24" t="s">
        <v>196</v>
      </c>
      <c r="F39" s="24" t="s">
        <v>197</v>
      </c>
      <c r="G39" s="2"/>
    </row>
    <row r="40" spans="2:7" ht="15" customHeight="1" x14ac:dyDescent="0.2">
      <c r="B40" s="2" t="s">
        <v>99</v>
      </c>
      <c r="C40" s="40" t="s">
        <v>100</v>
      </c>
      <c r="D40" s="40" t="s">
        <v>101</v>
      </c>
      <c r="E40" s="25" t="s">
        <v>198</v>
      </c>
      <c r="F40" s="25" t="s">
        <v>199</v>
      </c>
      <c r="G40" s="2"/>
    </row>
    <row r="41" spans="2:7" ht="15" customHeight="1" x14ac:dyDescent="0.2">
      <c r="B41" s="2" t="s">
        <v>102</v>
      </c>
      <c r="C41" s="40" t="s">
        <v>103</v>
      </c>
      <c r="D41" s="40" t="s">
        <v>104</v>
      </c>
      <c r="E41" s="25" t="s">
        <v>200</v>
      </c>
      <c r="F41" s="25" t="s">
        <v>201</v>
      </c>
      <c r="G41" s="2"/>
    </row>
    <row r="42" spans="2:7" ht="15" customHeight="1" x14ac:dyDescent="0.2">
      <c r="B42" s="2" t="s">
        <v>105</v>
      </c>
      <c r="C42" s="40" t="s">
        <v>106</v>
      </c>
      <c r="D42" s="40" t="s">
        <v>107</v>
      </c>
      <c r="E42" s="25" t="s">
        <v>202</v>
      </c>
      <c r="F42" s="25" t="s">
        <v>203</v>
      </c>
      <c r="G42" s="2"/>
    </row>
    <row r="43" spans="2:7" ht="15" customHeight="1" x14ac:dyDescent="0.2">
      <c r="B43" s="2" t="s">
        <v>108</v>
      </c>
      <c r="C43" s="40" t="s">
        <v>109</v>
      </c>
      <c r="D43" s="40" t="s">
        <v>110</v>
      </c>
      <c r="E43" s="25" t="s">
        <v>204</v>
      </c>
      <c r="F43" s="25" t="s">
        <v>205</v>
      </c>
      <c r="G43" s="22"/>
    </row>
    <row r="44" spans="2:7" ht="15" customHeight="1" x14ac:dyDescent="0.2">
      <c r="B44" s="8" t="s">
        <v>111</v>
      </c>
      <c r="C44" s="41" t="s">
        <v>112</v>
      </c>
      <c r="D44" s="41" t="s">
        <v>113</v>
      </c>
      <c r="E44" s="27" t="s">
        <v>206</v>
      </c>
      <c r="F44" s="27" t="s">
        <v>207</v>
      </c>
      <c r="G44" s="22"/>
    </row>
    <row r="45" spans="2:7" ht="15" customHeight="1" x14ac:dyDescent="0.2">
      <c r="B45" s="2" t="s">
        <v>114</v>
      </c>
      <c r="C45" s="40" t="s">
        <v>115</v>
      </c>
      <c r="D45" s="40" t="s">
        <v>116</v>
      </c>
      <c r="E45" s="25" t="s">
        <v>208</v>
      </c>
      <c r="F45" s="25" t="s">
        <v>209</v>
      </c>
      <c r="G45" s="22"/>
    </row>
    <row r="46" spans="2:7" ht="15" customHeight="1" x14ac:dyDescent="0.2">
      <c r="B46" s="2" t="s">
        <v>117</v>
      </c>
      <c r="C46" s="26" t="s">
        <v>118</v>
      </c>
      <c r="D46" s="26" t="s">
        <v>119</v>
      </c>
      <c r="E46" s="25" t="s">
        <v>210</v>
      </c>
      <c r="F46" s="25" t="s">
        <v>211</v>
      </c>
      <c r="G46" s="22"/>
    </row>
    <row r="47" spans="2:7" ht="15" customHeight="1" x14ac:dyDescent="0.2">
      <c r="B47" s="2" t="s">
        <v>120</v>
      </c>
      <c r="C47" s="26" t="s">
        <v>121</v>
      </c>
      <c r="D47" s="26" t="s">
        <v>122</v>
      </c>
      <c r="E47" s="25" t="s">
        <v>212</v>
      </c>
      <c r="F47" s="25" t="s">
        <v>213</v>
      </c>
      <c r="G47" s="22"/>
    </row>
    <row r="48" spans="2:7" ht="15" customHeight="1" x14ac:dyDescent="0.2">
      <c r="B48" s="23" t="s">
        <v>123</v>
      </c>
      <c r="C48" s="42" t="s">
        <v>124</v>
      </c>
      <c r="D48" s="42" t="s">
        <v>125</v>
      </c>
      <c r="E48" s="29" t="s">
        <v>214</v>
      </c>
      <c r="F48" s="29" t="s">
        <v>215</v>
      </c>
      <c r="G48" s="2"/>
    </row>
  </sheetData>
  <mergeCells count="3">
    <mergeCell ref="B1:B2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4" workbookViewId="0">
      <selection activeCell="N50" sqref="N5:N50"/>
    </sheetView>
  </sheetViews>
  <sheetFormatPr defaultRowHeight="15" x14ac:dyDescent="0.25"/>
  <cols>
    <col min="3" max="3" width="11.5703125" customWidth="1"/>
    <col min="6" max="6" width="13.5703125" customWidth="1"/>
    <col min="8" max="8" width="9.140625" style="21"/>
    <col min="14" max="14" width="27" customWidth="1"/>
  </cols>
  <sheetData>
    <row r="1" spans="1:14" x14ac:dyDescent="0.25">
      <c r="A1" t="s">
        <v>262</v>
      </c>
    </row>
    <row r="2" spans="1:14" x14ac:dyDescent="0.25">
      <c r="A2" t="s">
        <v>262</v>
      </c>
    </row>
    <row r="3" spans="1:14" x14ac:dyDescent="0.25">
      <c r="A3" t="s">
        <v>262</v>
      </c>
      <c r="F3" t="s">
        <v>262</v>
      </c>
    </row>
    <row r="4" spans="1:14" ht="15.75" thickBot="1" x14ac:dyDescent="0.3">
      <c r="A4" t="s">
        <v>262</v>
      </c>
    </row>
    <row r="5" spans="1:14" ht="15.75" thickTop="1" x14ac:dyDescent="0.25">
      <c r="A5" t="s">
        <v>263</v>
      </c>
      <c r="B5" t="s">
        <v>262</v>
      </c>
      <c r="C5" s="9" t="s">
        <v>216</v>
      </c>
      <c r="D5" s="10">
        <v>3.64</v>
      </c>
      <c r="F5" t="str">
        <f>LEFT(C5,6)</f>
        <v xml:space="preserve">19.40 </v>
      </c>
      <c r="G5" t="s">
        <v>264</v>
      </c>
      <c r="H5" s="21" t="str">
        <f>CONCATENATE(F5,A5)</f>
        <v>19.40 ±</v>
      </c>
      <c r="N5" t="str">
        <f>CONCATENATE(H5,B5,D5)</f>
        <v>19.40 ± 3.64</v>
      </c>
    </row>
    <row r="6" spans="1:14" x14ac:dyDescent="0.25">
      <c r="A6" t="s">
        <v>263</v>
      </c>
      <c r="B6" t="s">
        <v>262</v>
      </c>
      <c r="C6" s="11" t="s">
        <v>217</v>
      </c>
      <c r="D6" s="1">
        <v>3.73</v>
      </c>
      <c r="F6" t="str">
        <f t="shared" ref="F6:F44" si="0">LEFT(C6,6)</f>
        <v xml:space="preserve">19.88 </v>
      </c>
      <c r="H6" s="21" t="str">
        <f t="shared" ref="H6:H50" si="1">CONCATENATE(F6,A6)</f>
        <v>19.88 ±</v>
      </c>
      <c r="N6" t="str">
        <f t="shared" ref="N6:N50" si="2">CONCATENATE(H6,B6,D6)</f>
        <v>19.88 ± 3.73</v>
      </c>
    </row>
    <row r="7" spans="1:14" x14ac:dyDescent="0.25">
      <c r="A7" t="s">
        <v>263</v>
      </c>
      <c r="B7" t="s">
        <v>262</v>
      </c>
      <c r="C7" s="11" t="s">
        <v>218</v>
      </c>
      <c r="D7" s="1">
        <v>5.65</v>
      </c>
      <c r="F7" t="str">
        <f t="shared" si="0"/>
        <v xml:space="preserve">32.58 </v>
      </c>
      <c r="H7" s="21" t="str">
        <f t="shared" si="1"/>
        <v>32.58 ±</v>
      </c>
      <c r="N7" t="str">
        <f t="shared" si="2"/>
        <v>32.58 ± 5.65</v>
      </c>
    </row>
    <row r="8" spans="1:14" x14ac:dyDescent="0.25">
      <c r="A8" t="s">
        <v>263</v>
      </c>
      <c r="B8" t="s">
        <v>262</v>
      </c>
      <c r="C8" s="11" t="s">
        <v>219</v>
      </c>
      <c r="D8" s="1">
        <v>6.74</v>
      </c>
      <c r="F8" t="str">
        <f t="shared" si="0"/>
        <v xml:space="preserve">32.09 </v>
      </c>
      <c r="H8" s="21" t="str">
        <f t="shared" si="1"/>
        <v>32.09 ±</v>
      </c>
      <c r="N8" t="str">
        <f t="shared" si="2"/>
        <v>32.09 ± 6.74</v>
      </c>
    </row>
    <row r="9" spans="1:14" x14ac:dyDescent="0.25">
      <c r="A9" t="s">
        <v>263</v>
      </c>
      <c r="B9" t="s">
        <v>262</v>
      </c>
      <c r="C9" s="11" t="s">
        <v>220</v>
      </c>
      <c r="D9" s="1">
        <v>20.329999999999998</v>
      </c>
      <c r="F9" t="str">
        <f t="shared" si="0"/>
        <v xml:space="preserve">59.99 </v>
      </c>
      <c r="H9" s="21" t="str">
        <f t="shared" si="1"/>
        <v>59.99 ±</v>
      </c>
      <c r="N9" t="str">
        <f t="shared" si="2"/>
        <v>59.99 ± 20.33</v>
      </c>
    </row>
    <row r="10" spans="1:14" x14ac:dyDescent="0.25">
      <c r="A10" t="s">
        <v>263</v>
      </c>
      <c r="B10" t="s">
        <v>262</v>
      </c>
      <c r="C10" s="11" t="s">
        <v>221</v>
      </c>
      <c r="D10" s="1">
        <v>21.5</v>
      </c>
      <c r="F10" t="str">
        <f t="shared" si="0"/>
        <v xml:space="preserve">62.90 </v>
      </c>
      <c r="H10" s="21" t="str">
        <f t="shared" si="1"/>
        <v>62.90 ±</v>
      </c>
      <c r="N10" t="str">
        <f t="shared" si="2"/>
        <v>62.90 ± 21.5</v>
      </c>
    </row>
    <row r="11" spans="1:14" x14ac:dyDescent="0.25">
      <c r="A11" t="s">
        <v>263</v>
      </c>
      <c r="B11" t="s">
        <v>262</v>
      </c>
      <c r="C11" s="12" t="s">
        <v>222</v>
      </c>
      <c r="D11" s="1">
        <v>26.85</v>
      </c>
      <c r="F11" t="str">
        <f>LEFT(C11,7)</f>
        <v xml:space="preserve">121.85 </v>
      </c>
      <c r="H11" s="21" t="str">
        <f t="shared" si="1"/>
        <v>121.85 ±</v>
      </c>
      <c r="N11" t="str">
        <f t="shared" si="2"/>
        <v>121.85 ± 26.85</v>
      </c>
    </row>
    <row r="12" spans="1:14" x14ac:dyDescent="0.25">
      <c r="A12" t="s">
        <v>263</v>
      </c>
      <c r="B12" t="s">
        <v>262</v>
      </c>
      <c r="C12" s="12" t="s">
        <v>223</v>
      </c>
      <c r="D12" s="1">
        <v>29.62</v>
      </c>
      <c r="F12" t="str">
        <f>LEFT(C12,7)</f>
        <v xml:space="preserve">126.87 </v>
      </c>
      <c r="H12" s="21" t="str">
        <f t="shared" si="1"/>
        <v>126.87 ±</v>
      </c>
      <c r="N12" t="str">
        <f t="shared" si="2"/>
        <v>126.87 ± 29.62</v>
      </c>
    </row>
    <row r="13" spans="1:14" x14ac:dyDescent="0.25">
      <c r="A13" t="s">
        <v>263</v>
      </c>
      <c r="B13" t="s">
        <v>262</v>
      </c>
      <c r="C13" s="11" t="s">
        <v>224</v>
      </c>
      <c r="D13" s="1">
        <v>11.36</v>
      </c>
      <c r="F13" t="str">
        <f t="shared" si="0"/>
        <v xml:space="preserve">51.75 </v>
      </c>
      <c r="H13" s="21" t="str">
        <f t="shared" si="1"/>
        <v>51.75 ±</v>
      </c>
      <c r="N13" t="str">
        <f t="shared" si="2"/>
        <v>51.75 ± 11.36</v>
      </c>
    </row>
    <row r="14" spans="1:14" x14ac:dyDescent="0.25">
      <c r="A14" t="s">
        <v>263</v>
      </c>
      <c r="B14" t="s">
        <v>262</v>
      </c>
      <c r="C14" s="11" t="s">
        <v>225</v>
      </c>
      <c r="D14" s="1">
        <v>10.56</v>
      </c>
      <c r="F14" t="str">
        <f t="shared" si="0"/>
        <v xml:space="preserve">51.38 </v>
      </c>
      <c r="H14" s="21" t="str">
        <f t="shared" si="1"/>
        <v>51.38 ±</v>
      </c>
      <c r="N14" t="str">
        <f t="shared" si="2"/>
        <v>51.38 ± 10.56</v>
      </c>
    </row>
    <row r="15" spans="1:14" x14ac:dyDescent="0.25">
      <c r="A15" t="s">
        <v>263</v>
      </c>
      <c r="B15" t="s">
        <v>262</v>
      </c>
      <c r="C15" s="12" t="s">
        <v>226</v>
      </c>
      <c r="D15" s="1">
        <v>17.72</v>
      </c>
      <c r="F15" t="str">
        <f>LEFT(C15,7)</f>
        <v xml:space="preserve">112.37 </v>
      </c>
      <c r="H15" s="21" t="str">
        <f t="shared" si="1"/>
        <v>112.37 ±</v>
      </c>
      <c r="N15" t="str">
        <f t="shared" si="2"/>
        <v>112.37 ± 17.72</v>
      </c>
    </row>
    <row r="16" spans="1:14" ht="15.75" thickBot="1" x14ac:dyDescent="0.3">
      <c r="A16" t="s">
        <v>263</v>
      </c>
      <c r="B16" t="s">
        <v>262</v>
      </c>
      <c r="C16" s="13" t="s">
        <v>227</v>
      </c>
      <c r="D16" s="14">
        <v>16.88</v>
      </c>
      <c r="F16" t="str">
        <f>LEFT(C16,7)</f>
        <v xml:space="preserve">111.81 </v>
      </c>
      <c r="H16" s="21" t="str">
        <f t="shared" si="1"/>
        <v>111.81 ±</v>
      </c>
      <c r="N16" t="str">
        <f t="shared" si="2"/>
        <v>111.81 ± 16.88</v>
      </c>
    </row>
    <row r="17" spans="1:14" ht="15.75" thickTop="1" x14ac:dyDescent="0.25">
      <c r="A17" t="s">
        <v>263</v>
      </c>
      <c r="B17" t="s">
        <v>262</v>
      </c>
      <c r="C17" s="15" t="s">
        <v>228</v>
      </c>
      <c r="D17" s="16">
        <v>1.16E-3</v>
      </c>
      <c r="F17" t="str">
        <f>LEFT(C17,9)</f>
        <v xml:space="preserve">2.98E-03 </v>
      </c>
      <c r="H17" s="21" t="str">
        <f t="shared" si="1"/>
        <v>2.98E-03 ±</v>
      </c>
      <c r="K17" t="str">
        <f>TEXT(D17,"0.00E+00")</f>
        <v>1.16E-03</v>
      </c>
      <c r="N17" t="str">
        <f>CONCATENATE(H17,B17,K17)</f>
        <v>2.98E-03 ± 1.16E-03</v>
      </c>
    </row>
    <row r="18" spans="1:14" x14ac:dyDescent="0.25">
      <c r="A18" t="s">
        <v>263</v>
      </c>
      <c r="B18" t="s">
        <v>262</v>
      </c>
      <c r="C18" s="15" t="s">
        <v>229</v>
      </c>
      <c r="D18" s="16">
        <v>1.09E-3</v>
      </c>
      <c r="F18" t="str">
        <f t="shared" ref="F18:F28" si="3">LEFT(C18,9)</f>
        <v xml:space="preserve">2.84E-03 </v>
      </c>
      <c r="H18" s="21" t="str">
        <f t="shared" si="1"/>
        <v>2.84E-03 ±</v>
      </c>
      <c r="K18" t="str">
        <f t="shared" ref="K18:K50" si="4">TEXT(D18,"0.00E+00")</f>
        <v>1.09E-03</v>
      </c>
      <c r="N18" t="str">
        <f t="shared" ref="N18:N28" si="5">CONCATENATE(H18,B18,K18)</f>
        <v>2.84E-03 ± 1.09E-03</v>
      </c>
    </row>
    <row r="19" spans="1:14" x14ac:dyDescent="0.25">
      <c r="A19" t="s">
        <v>263</v>
      </c>
      <c r="B19" t="s">
        <v>262</v>
      </c>
      <c r="C19" s="15" t="s">
        <v>230</v>
      </c>
      <c r="D19" s="16">
        <v>1.01E-3</v>
      </c>
      <c r="F19" t="str">
        <f t="shared" si="3"/>
        <v xml:space="preserve">2.26E-03 </v>
      </c>
      <c r="H19" s="21" t="str">
        <f t="shared" si="1"/>
        <v>2.26E-03 ±</v>
      </c>
      <c r="K19" t="str">
        <f t="shared" si="4"/>
        <v>1.01E-03</v>
      </c>
      <c r="N19" t="str">
        <f t="shared" si="5"/>
        <v>2.26E-03 ± 1.01E-03</v>
      </c>
    </row>
    <row r="20" spans="1:14" x14ac:dyDescent="0.25">
      <c r="A20" t="s">
        <v>263</v>
      </c>
      <c r="B20" t="s">
        <v>262</v>
      </c>
      <c r="C20" s="15" t="s">
        <v>231</v>
      </c>
      <c r="D20" s="16">
        <v>9.1799999999999998E-4</v>
      </c>
      <c r="F20" t="str">
        <f t="shared" si="3"/>
        <v xml:space="preserve">2.22E-03 </v>
      </c>
      <c r="H20" s="21" t="str">
        <f t="shared" si="1"/>
        <v>2.22E-03 ±</v>
      </c>
      <c r="K20" t="str">
        <f t="shared" si="4"/>
        <v>9.18E-04</v>
      </c>
      <c r="N20" t="str">
        <f t="shared" si="5"/>
        <v>2.22E-03 ± 9.18E-04</v>
      </c>
    </row>
    <row r="21" spans="1:14" x14ac:dyDescent="0.25">
      <c r="A21" t="s">
        <v>263</v>
      </c>
      <c r="B21" t="s">
        <v>262</v>
      </c>
      <c r="C21" s="15" t="s">
        <v>232</v>
      </c>
      <c r="D21" s="16">
        <v>7.6199999999999998E-4</v>
      </c>
      <c r="F21" t="str">
        <f t="shared" si="3"/>
        <v xml:space="preserve">1.45E-03 </v>
      </c>
      <c r="H21" s="21" t="str">
        <f t="shared" si="1"/>
        <v>1.45E-03 ±</v>
      </c>
      <c r="K21" t="str">
        <f t="shared" si="4"/>
        <v>7.62E-04</v>
      </c>
      <c r="N21" t="str">
        <f t="shared" si="5"/>
        <v>1.45E-03 ± 7.62E-04</v>
      </c>
    </row>
    <row r="22" spans="1:14" x14ac:dyDescent="0.25">
      <c r="A22" t="s">
        <v>263</v>
      </c>
      <c r="B22" t="s">
        <v>262</v>
      </c>
      <c r="C22" s="15" t="s">
        <v>233</v>
      </c>
      <c r="D22" s="16">
        <v>8.1800000000000004E-4</v>
      </c>
      <c r="F22" t="str">
        <f t="shared" si="3"/>
        <v xml:space="preserve">1.44E-03 </v>
      </c>
      <c r="H22" s="21" t="str">
        <f t="shared" si="1"/>
        <v>1.44E-03 ±</v>
      </c>
      <c r="K22" t="str">
        <f t="shared" si="4"/>
        <v>8.18E-04</v>
      </c>
      <c r="N22" t="str">
        <f t="shared" si="5"/>
        <v>1.44E-03 ± 8.18E-04</v>
      </c>
    </row>
    <row r="23" spans="1:14" x14ac:dyDescent="0.25">
      <c r="A23" t="s">
        <v>263</v>
      </c>
      <c r="B23" t="s">
        <v>262</v>
      </c>
      <c r="C23" s="15" t="s">
        <v>234</v>
      </c>
      <c r="D23" s="16">
        <v>1.3699999999999999E-3</v>
      </c>
      <c r="F23" t="str">
        <f t="shared" si="3"/>
        <v xml:space="preserve">3.94E-03 </v>
      </c>
      <c r="H23" s="21" t="str">
        <f t="shared" si="1"/>
        <v>3.94E-03 ±</v>
      </c>
      <c r="K23" t="str">
        <f t="shared" si="4"/>
        <v>1.37E-03</v>
      </c>
      <c r="N23" t="str">
        <f t="shared" si="5"/>
        <v>3.94E-03 ± 1.37E-03</v>
      </c>
    </row>
    <row r="24" spans="1:14" x14ac:dyDescent="0.25">
      <c r="A24" t="s">
        <v>263</v>
      </c>
      <c r="B24" t="s">
        <v>262</v>
      </c>
      <c r="C24" s="15" t="s">
        <v>235</v>
      </c>
      <c r="D24" s="16">
        <v>1.58E-3</v>
      </c>
      <c r="F24" t="str">
        <f t="shared" si="3"/>
        <v xml:space="preserve">4.64E-03 </v>
      </c>
      <c r="H24" s="21" t="str">
        <f t="shared" si="1"/>
        <v>4.64E-03 ±</v>
      </c>
      <c r="K24" t="str">
        <f t="shared" si="4"/>
        <v>1.58E-03</v>
      </c>
      <c r="N24" t="str">
        <f t="shared" si="5"/>
        <v>4.64E-03 ± 1.58E-03</v>
      </c>
    </row>
    <row r="25" spans="1:14" x14ac:dyDescent="0.25">
      <c r="A25" t="s">
        <v>263</v>
      </c>
      <c r="B25" t="s">
        <v>262</v>
      </c>
      <c r="C25" s="15" t="s">
        <v>236</v>
      </c>
      <c r="D25" s="16">
        <v>3.9500000000000001E-4</v>
      </c>
      <c r="F25" t="str">
        <f t="shared" si="3"/>
        <v xml:space="preserve">1.20E-03 </v>
      </c>
      <c r="H25" s="21" t="str">
        <f t="shared" si="1"/>
        <v>1.20E-03 ±</v>
      </c>
      <c r="K25" t="str">
        <f t="shared" si="4"/>
        <v>3.95E-04</v>
      </c>
      <c r="N25" t="str">
        <f t="shared" si="5"/>
        <v>1.20E-03 ± 3.95E-04</v>
      </c>
    </row>
    <row r="26" spans="1:14" x14ac:dyDescent="0.25">
      <c r="A26" t="s">
        <v>263</v>
      </c>
      <c r="B26" t="s">
        <v>262</v>
      </c>
      <c r="C26" s="15" t="s">
        <v>237</v>
      </c>
      <c r="D26" s="16">
        <v>3.8299999999999999E-4</v>
      </c>
      <c r="F26" t="str">
        <f t="shared" si="3"/>
        <v xml:space="preserve">1.18E-03 </v>
      </c>
      <c r="H26" s="21" t="str">
        <f t="shared" si="1"/>
        <v>1.18E-03 ±</v>
      </c>
      <c r="K26" t="str">
        <f t="shared" si="4"/>
        <v>3.83E-04</v>
      </c>
      <c r="N26" t="str">
        <f t="shared" si="5"/>
        <v>1.18E-03 ± 3.83E-04</v>
      </c>
    </row>
    <row r="27" spans="1:14" x14ac:dyDescent="0.25">
      <c r="A27" t="s">
        <v>263</v>
      </c>
      <c r="B27" t="s">
        <v>262</v>
      </c>
      <c r="C27" s="15" t="s">
        <v>238</v>
      </c>
      <c r="D27" s="16">
        <v>9.3599999999999998E-4</v>
      </c>
      <c r="F27" t="str">
        <f t="shared" si="3"/>
        <v xml:space="preserve">3.18E-03 </v>
      </c>
      <c r="H27" s="21" t="str">
        <f t="shared" si="1"/>
        <v>3.18E-03 ±</v>
      </c>
      <c r="K27" t="str">
        <f t="shared" si="4"/>
        <v>9.36E-04</v>
      </c>
      <c r="N27" t="str">
        <f t="shared" si="5"/>
        <v>3.18E-03 ± 9.36E-04</v>
      </c>
    </row>
    <row r="28" spans="1:14" ht="15.75" thickBot="1" x14ac:dyDescent="0.3">
      <c r="A28" t="s">
        <v>263</v>
      </c>
      <c r="B28" t="s">
        <v>262</v>
      </c>
      <c r="C28" s="17" t="s">
        <v>239</v>
      </c>
      <c r="D28" s="18">
        <v>8.0500000000000005E-4</v>
      </c>
      <c r="F28" t="str">
        <f t="shared" si="3"/>
        <v xml:space="preserve">3.15E-03 </v>
      </c>
      <c r="H28" s="21" t="str">
        <f t="shared" si="1"/>
        <v>3.15E-03 ±</v>
      </c>
      <c r="K28" t="str">
        <f t="shared" si="4"/>
        <v>8.05E-04</v>
      </c>
      <c r="N28" t="str">
        <f t="shared" si="5"/>
        <v>3.15E-03 ± 8.05E-04</v>
      </c>
    </row>
    <row r="29" spans="1:14" ht="15.75" thickTop="1" x14ac:dyDescent="0.25">
      <c r="A29" t="s">
        <v>263</v>
      </c>
      <c r="B29" t="s">
        <v>262</v>
      </c>
      <c r="C29" s="19" t="s">
        <v>240</v>
      </c>
      <c r="D29" s="1">
        <v>0.63</v>
      </c>
      <c r="F29" t="str">
        <f>LEFT(C29,5)</f>
        <v xml:space="preserve">5.44 </v>
      </c>
      <c r="H29" s="21" t="str">
        <f t="shared" si="1"/>
        <v>5.44 ±</v>
      </c>
      <c r="K29" t="str">
        <f t="shared" si="4"/>
        <v>6.30E-01</v>
      </c>
      <c r="N29" t="str">
        <f t="shared" si="2"/>
        <v>5.44 ± 0.63</v>
      </c>
    </row>
    <row r="30" spans="1:14" x14ac:dyDescent="0.25">
      <c r="A30" t="s">
        <v>263</v>
      </c>
      <c r="B30" t="s">
        <v>262</v>
      </c>
      <c r="C30" s="19" t="s">
        <v>241</v>
      </c>
      <c r="D30" s="1">
        <v>0.52</v>
      </c>
      <c r="F30" t="str">
        <f t="shared" ref="F30:F36" si="6">LEFT(C30,5)</f>
        <v xml:space="preserve">6.88 </v>
      </c>
      <c r="H30" s="21" t="str">
        <f t="shared" si="1"/>
        <v>6.88 ±</v>
      </c>
      <c r="K30" t="str">
        <f t="shared" si="4"/>
        <v>5.20E-01</v>
      </c>
      <c r="N30" t="str">
        <f t="shared" si="2"/>
        <v>6.88 ± 0.52</v>
      </c>
    </row>
    <row r="31" spans="1:14" x14ac:dyDescent="0.25">
      <c r="A31" t="s">
        <v>263</v>
      </c>
      <c r="B31" t="s">
        <v>262</v>
      </c>
      <c r="C31" s="19" t="s">
        <v>242</v>
      </c>
      <c r="D31" s="1">
        <v>7.46</v>
      </c>
      <c r="F31" t="str">
        <f t="shared" si="6"/>
        <v xml:space="preserve">8.82 </v>
      </c>
      <c r="H31" s="21" t="str">
        <f t="shared" si="1"/>
        <v>8.82 ±</v>
      </c>
      <c r="K31" t="str">
        <f t="shared" si="4"/>
        <v>7.46E+00</v>
      </c>
      <c r="N31" t="str">
        <f t="shared" si="2"/>
        <v>8.82 ± 7.46</v>
      </c>
    </row>
    <row r="32" spans="1:14" x14ac:dyDescent="0.25">
      <c r="A32" t="s">
        <v>263</v>
      </c>
      <c r="B32" t="s">
        <v>262</v>
      </c>
      <c r="C32" s="19" t="s">
        <v>243</v>
      </c>
      <c r="D32" s="1">
        <v>0.67</v>
      </c>
      <c r="F32" t="str">
        <f t="shared" si="6"/>
        <v xml:space="preserve">5.52 </v>
      </c>
      <c r="H32" s="21" t="str">
        <f t="shared" si="1"/>
        <v>5.52 ±</v>
      </c>
      <c r="K32" t="str">
        <f t="shared" si="4"/>
        <v>6.70E-01</v>
      </c>
      <c r="N32" t="str">
        <f t="shared" si="2"/>
        <v>5.52 ± 0.67</v>
      </c>
    </row>
    <row r="33" spans="1:14" x14ac:dyDescent="0.25">
      <c r="A33" t="s">
        <v>263</v>
      </c>
      <c r="B33" t="s">
        <v>262</v>
      </c>
      <c r="C33" s="19" t="s">
        <v>244</v>
      </c>
      <c r="D33" s="1">
        <v>0.77</v>
      </c>
      <c r="F33" t="str">
        <f t="shared" si="6"/>
        <v xml:space="preserve">5.71 </v>
      </c>
      <c r="H33" s="21" t="str">
        <f t="shared" si="1"/>
        <v>5.71 ±</v>
      </c>
      <c r="K33" t="str">
        <f t="shared" si="4"/>
        <v>7.70E-01</v>
      </c>
      <c r="N33" t="str">
        <f t="shared" si="2"/>
        <v>5.71 ± 0.77</v>
      </c>
    </row>
    <row r="34" spans="1:14" x14ac:dyDescent="0.25">
      <c r="A34" t="s">
        <v>263</v>
      </c>
      <c r="B34" t="s">
        <v>262</v>
      </c>
      <c r="C34" s="19" t="s">
        <v>245</v>
      </c>
      <c r="D34" s="1">
        <v>0.72</v>
      </c>
      <c r="F34" t="str">
        <f t="shared" si="6"/>
        <v xml:space="preserve">6.96 </v>
      </c>
      <c r="H34" s="21" t="str">
        <f t="shared" si="1"/>
        <v>6.96 ±</v>
      </c>
      <c r="K34" t="str">
        <f t="shared" si="4"/>
        <v>7.20E-01</v>
      </c>
      <c r="N34" t="str">
        <f t="shared" si="2"/>
        <v>6.96 ± 0.72</v>
      </c>
    </row>
    <row r="35" spans="1:14" x14ac:dyDescent="0.25">
      <c r="A35" t="s">
        <v>263</v>
      </c>
      <c r="B35" t="s">
        <v>262</v>
      </c>
      <c r="C35" s="11" t="s">
        <v>246</v>
      </c>
      <c r="D35" s="1">
        <v>7</v>
      </c>
      <c r="F35" t="str">
        <f t="shared" si="0"/>
        <v xml:space="preserve">10.09 </v>
      </c>
      <c r="H35" s="21" t="str">
        <f t="shared" si="1"/>
        <v>10.09 ±</v>
      </c>
      <c r="K35" t="str">
        <f t="shared" si="4"/>
        <v>7.00E+00</v>
      </c>
      <c r="N35" t="str">
        <f t="shared" si="2"/>
        <v>10.09 ± 7</v>
      </c>
    </row>
    <row r="36" spans="1:14" x14ac:dyDescent="0.25">
      <c r="A36" t="s">
        <v>263</v>
      </c>
      <c r="B36" t="s">
        <v>262</v>
      </c>
      <c r="C36" s="19" t="s">
        <v>247</v>
      </c>
      <c r="D36" s="1">
        <v>0.76</v>
      </c>
      <c r="F36" t="str">
        <f t="shared" si="6"/>
        <v xml:space="preserve">5.68 </v>
      </c>
      <c r="H36" s="21" t="str">
        <f t="shared" si="1"/>
        <v>5.68 ±</v>
      </c>
      <c r="K36" t="str">
        <f t="shared" si="4"/>
        <v>7.60E-01</v>
      </c>
      <c r="N36" t="str">
        <f t="shared" si="2"/>
        <v>5.68 ± 0.76</v>
      </c>
    </row>
    <row r="37" spans="1:14" x14ac:dyDescent="0.25">
      <c r="A37" t="s">
        <v>263</v>
      </c>
      <c r="B37" t="s">
        <v>262</v>
      </c>
      <c r="C37" s="11" t="s">
        <v>248</v>
      </c>
      <c r="D37" s="1">
        <v>2.02</v>
      </c>
      <c r="F37" t="str">
        <f t="shared" si="0"/>
        <v xml:space="preserve">11.50 </v>
      </c>
      <c r="H37" s="21" t="str">
        <f t="shared" si="1"/>
        <v>11.50 ±</v>
      </c>
      <c r="K37" t="str">
        <f t="shared" si="4"/>
        <v>2.02E+00</v>
      </c>
      <c r="N37" t="str">
        <f t="shared" si="2"/>
        <v>11.50 ± 2.02</v>
      </c>
    </row>
    <row r="38" spans="1:14" x14ac:dyDescent="0.25">
      <c r="A38" t="s">
        <v>263</v>
      </c>
      <c r="B38" t="s">
        <v>262</v>
      </c>
      <c r="C38" s="11" t="s">
        <v>249</v>
      </c>
      <c r="D38" s="1">
        <v>4.17</v>
      </c>
      <c r="F38" t="str">
        <f t="shared" si="0"/>
        <v xml:space="preserve">11.34 </v>
      </c>
      <c r="H38" s="21" t="str">
        <f t="shared" si="1"/>
        <v>11.34 ±</v>
      </c>
      <c r="K38" t="str">
        <f t="shared" si="4"/>
        <v>4.17E+00</v>
      </c>
      <c r="N38" t="str">
        <f t="shared" si="2"/>
        <v>11.34 ± 4.17</v>
      </c>
    </row>
    <row r="39" spans="1:14" x14ac:dyDescent="0.25">
      <c r="A39" t="s">
        <v>263</v>
      </c>
      <c r="B39" t="s">
        <v>262</v>
      </c>
      <c r="C39" s="11" t="s">
        <v>250</v>
      </c>
      <c r="D39" s="1">
        <v>3.11</v>
      </c>
      <c r="F39" t="str">
        <f t="shared" si="0"/>
        <v xml:space="preserve">11.72 </v>
      </c>
      <c r="H39" s="21" t="str">
        <f t="shared" si="1"/>
        <v>11.72 ±</v>
      </c>
      <c r="K39" t="str">
        <f t="shared" si="4"/>
        <v>3.11E+00</v>
      </c>
      <c r="N39" t="str">
        <f t="shared" si="2"/>
        <v>11.72 ± 3.11</v>
      </c>
    </row>
    <row r="40" spans="1:14" ht="15.75" thickBot="1" x14ac:dyDescent="0.3">
      <c r="A40" t="s">
        <v>263</v>
      </c>
      <c r="B40" t="s">
        <v>262</v>
      </c>
      <c r="C40" s="20" t="s">
        <v>251</v>
      </c>
      <c r="D40" s="14">
        <v>10.54</v>
      </c>
      <c r="F40" t="str">
        <f t="shared" ref="F40" si="7">LEFT(C40,5)</f>
        <v xml:space="preserve">6.85 </v>
      </c>
      <c r="H40" s="21" t="str">
        <f t="shared" si="1"/>
        <v>6.85 ±</v>
      </c>
      <c r="K40" t="str">
        <f t="shared" si="4"/>
        <v>1.05E+01</v>
      </c>
      <c r="N40" t="str">
        <f t="shared" si="2"/>
        <v>6.85 ± 10.54</v>
      </c>
    </row>
    <row r="41" spans="1:14" ht="15.75" thickTop="1" x14ac:dyDescent="0.25">
      <c r="A41" t="s">
        <v>263</v>
      </c>
      <c r="B41" t="s">
        <v>262</v>
      </c>
      <c r="C41" s="12" t="s">
        <v>252</v>
      </c>
      <c r="D41" s="1">
        <v>9.36</v>
      </c>
      <c r="F41" t="str">
        <f>LEFT(C41,7)</f>
        <v xml:space="preserve">139.52 </v>
      </c>
      <c r="H41" s="21" t="str">
        <f t="shared" si="1"/>
        <v>139.52 ±</v>
      </c>
      <c r="K41" t="str">
        <f t="shared" si="4"/>
        <v>9.36E+00</v>
      </c>
      <c r="N41" t="str">
        <f t="shared" si="2"/>
        <v>139.52 ± 9.36</v>
      </c>
    </row>
    <row r="42" spans="1:14" x14ac:dyDescent="0.25">
      <c r="A42" t="s">
        <v>263</v>
      </c>
      <c r="B42" t="s">
        <v>262</v>
      </c>
      <c r="C42" s="11" t="s">
        <v>253</v>
      </c>
      <c r="D42" s="1">
        <v>69.709999999999994</v>
      </c>
      <c r="F42" t="str">
        <f t="shared" si="0"/>
        <v xml:space="preserve">60.85 </v>
      </c>
      <c r="H42" s="21" t="str">
        <f t="shared" si="1"/>
        <v>60.85 ±</v>
      </c>
      <c r="K42" t="str">
        <f t="shared" si="4"/>
        <v>6.97E+01</v>
      </c>
      <c r="N42" t="str">
        <f t="shared" si="2"/>
        <v>60.85 ± 69.71</v>
      </c>
    </row>
    <row r="43" spans="1:14" x14ac:dyDescent="0.25">
      <c r="A43" t="s">
        <v>263</v>
      </c>
      <c r="B43" t="s">
        <v>262</v>
      </c>
      <c r="C43" s="11" t="s">
        <v>254</v>
      </c>
      <c r="D43" s="1">
        <v>38.200000000000003</v>
      </c>
      <c r="F43" t="str">
        <f t="shared" si="0"/>
        <v xml:space="preserve">32.92 </v>
      </c>
      <c r="H43" s="21" t="str">
        <f t="shared" si="1"/>
        <v>32.92 ±</v>
      </c>
      <c r="K43" t="str">
        <f t="shared" si="4"/>
        <v>3.82E+01</v>
      </c>
      <c r="N43" t="str">
        <f t="shared" si="2"/>
        <v>32.92 ± 38.2</v>
      </c>
    </row>
    <row r="44" spans="1:14" x14ac:dyDescent="0.25">
      <c r="A44" t="s">
        <v>263</v>
      </c>
      <c r="B44" t="s">
        <v>262</v>
      </c>
      <c r="C44" s="11" t="s">
        <v>255</v>
      </c>
      <c r="D44" s="1">
        <v>7.71</v>
      </c>
      <c r="F44" t="str">
        <f t="shared" si="0"/>
        <v xml:space="preserve">85.69 </v>
      </c>
      <c r="H44" s="21" t="str">
        <f t="shared" si="1"/>
        <v>85.69 ±</v>
      </c>
      <c r="K44" t="str">
        <f t="shared" si="4"/>
        <v>7.71E+00</v>
      </c>
      <c r="N44" t="str">
        <f t="shared" si="2"/>
        <v>85.69 ± 7.71</v>
      </c>
    </row>
    <row r="45" spans="1:14" x14ac:dyDescent="0.25">
      <c r="A45" t="s">
        <v>263</v>
      </c>
      <c r="B45" t="s">
        <v>262</v>
      </c>
      <c r="C45" s="15" t="s">
        <v>256</v>
      </c>
      <c r="D45" s="16">
        <v>6.4399999999999999E-2</v>
      </c>
      <c r="F45" t="str">
        <f t="shared" ref="F45:F49" si="8">LEFT(C45,9)</f>
        <v xml:space="preserve">5.59E-02 </v>
      </c>
      <c r="H45" s="21" t="str">
        <f t="shared" si="1"/>
        <v>5.59E-02 ±</v>
      </c>
      <c r="K45" t="str">
        <f t="shared" si="4"/>
        <v>6.44E-02</v>
      </c>
      <c r="N45" t="str">
        <f>CONCATENATE(H45,B45,K45)</f>
        <v>5.59E-02 ± 6.44E-02</v>
      </c>
    </row>
    <row r="46" spans="1:14" ht="15.75" thickBot="1" x14ac:dyDescent="0.3">
      <c r="A46" t="s">
        <v>263</v>
      </c>
      <c r="B46" t="s">
        <v>262</v>
      </c>
      <c r="C46" s="17" t="s">
        <v>257</v>
      </c>
      <c r="D46" s="18">
        <v>9.7199999999999995E-2</v>
      </c>
      <c r="F46" t="str">
        <f t="shared" si="8"/>
        <v xml:space="preserve">8.45E-02 </v>
      </c>
      <c r="H46" s="21" t="str">
        <f t="shared" si="1"/>
        <v>8.45E-02 ±</v>
      </c>
      <c r="K46" t="str">
        <f t="shared" si="4"/>
        <v>9.72E-02</v>
      </c>
      <c r="N46" t="str">
        <f t="shared" ref="N46:N49" si="9">CONCATENATE(H46,B46,K46)</f>
        <v>8.45E-02 ± 9.72E-02</v>
      </c>
    </row>
    <row r="47" spans="1:14" ht="15.75" thickTop="1" x14ac:dyDescent="0.25">
      <c r="A47" t="s">
        <v>263</v>
      </c>
      <c r="B47" t="s">
        <v>262</v>
      </c>
      <c r="C47" s="15" t="s">
        <v>258</v>
      </c>
      <c r="D47" s="16">
        <v>2.2200000000000001E-2</v>
      </c>
      <c r="F47" t="str">
        <f t="shared" si="8"/>
        <v xml:space="preserve">7.86E-02 </v>
      </c>
      <c r="H47" s="21" t="str">
        <f t="shared" si="1"/>
        <v>7.86E-02 ±</v>
      </c>
      <c r="K47" t="str">
        <f t="shared" si="4"/>
        <v>2.22E-02</v>
      </c>
      <c r="N47" t="str">
        <f t="shared" si="9"/>
        <v>7.86E-02 ± 2.22E-02</v>
      </c>
    </row>
    <row r="48" spans="1:14" x14ac:dyDescent="0.25">
      <c r="A48" t="s">
        <v>263</v>
      </c>
      <c r="B48" t="s">
        <v>262</v>
      </c>
      <c r="C48" s="15" t="s">
        <v>259</v>
      </c>
      <c r="D48" s="16">
        <v>3.1E-2</v>
      </c>
      <c r="F48" t="str">
        <f t="shared" si="8"/>
        <v xml:space="preserve">3.95E-01 </v>
      </c>
      <c r="H48" s="21" t="str">
        <f t="shared" si="1"/>
        <v>3.95E-01 ±</v>
      </c>
      <c r="K48" t="str">
        <f t="shared" si="4"/>
        <v>3.10E-02</v>
      </c>
      <c r="N48" t="str">
        <f t="shared" si="9"/>
        <v>3.95E-01 ± 3.10E-02</v>
      </c>
    </row>
    <row r="49" spans="1:14" ht="15.75" thickBot="1" x14ac:dyDescent="0.3">
      <c r="A49" t="s">
        <v>263</v>
      </c>
      <c r="B49" t="s">
        <v>262</v>
      </c>
      <c r="C49" s="17" t="s">
        <v>260</v>
      </c>
      <c r="D49" s="18">
        <v>2.98E-2</v>
      </c>
      <c r="F49" t="str">
        <f t="shared" si="8"/>
        <v xml:space="preserve">3.16E-01 </v>
      </c>
      <c r="H49" s="21" t="str">
        <f t="shared" si="1"/>
        <v>3.16E-01 ±</v>
      </c>
      <c r="K49" t="str">
        <f t="shared" si="4"/>
        <v>2.98E-02</v>
      </c>
      <c r="N49" t="str">
        <f t="shared" si="9"/>
        <v>3.16E-01 ± 2.98E-02</v>
      </c>
    </row>
    <row r="50" spans="1:14" ht="16.5" thickTop="1" thickBot="1" x14ac:dyDescent="0.3">
      <c r="A50" t="s">
        <v>263</v>
      </c>
      <c r="B50" t="s">
        <v>262</v>
      </c>
      <c r="C50" s="20" t="s">
        <v>261</v>
      </c>
      <c r="D50" s="14">
        <v>0.13</v>
      </c>
      <c r="F50" t="str">
        <f t="shared" ref="F50" si="10">LEFT(C50,5)</f>
        <v xml:space="preserve">0.95 </v>
      </c>
      <c r="H50" s="21" t="str">
        <f t="shared" si="1"/>
        <v>0.95 ±</v>
      </c>
      <c r="K50" t="str">
        <f t="shared" si="4"/>
        <v>1.30E-01</v>
      </c>
      <c r="N50" t="str">
        <f t="shared" si="2"/>
        <v>0.95 ± 0.13</v>
      </c>
    </row>
    <row r="51" spans="1:14" ht="15.75" thickTop="1" x14ac:dyDescent="0.25">
      <c r="A51" t="s">
        <v>262</v>
      </c>
    </row>
    <row r="52" spans="1:14" x14ac:dyDescent="0.25">
      <c r="A52" t="s">
        <v>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2018-03-18T14:53:44Z</dcterms:modified>
</cp:coreProperties>
</file>