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B3D70EBB-C1F3-4A40-8751-84F252941687}" xr6:coauthVersionLast="46" xr6:coauthVersionMax="46" xr10:uidLastSave="{00000000-0000-0000-0000-000000000000}"/>
  <bookViews>
    <workbookView xWindow="-110" yWindow="-110" windowWidth="19420" windowHeight="10420" tabRatio="816" xr2:uid="{00000000-000D-0000-FFFF-FFFF00000000}"/>
  </bookViews>
  <sheets>
    <sheet name="Table S1" sheetId="10" r:id="rId1"/>
    <sheet name="Table S2" sheetId="7" r:id="rId2"/>
    <sheet name="Table S3" sheetId="8" r:id="rId3"/>
    <sheet name="Table S4" sheetId="9" r:id="rId4"/>
    <sheet name="Table S5" sheetId="11" r:id="rId5"/>
  </sheets>
  <definedNames>
    <definedName name="_Hlk34171014" localSheetId="1">'Table S2'!$B$3</definedName>
    <definedName name="_Hlk34171026" localSheetId="1">'Table S2'!$B$4</definedName>
    <definedName name="_Hlk34171034" localSheetId="1">'Table S2'!$B$5</definedName>
  </definedNames>
  <calcPr calcId="191029"/>
</workbook>
</file>

<file path=xl/calcChain.xml><?xml version="1.0" encoding="utf-8"?>
<calcChain xmlns="http://schemas.openxmlformats.org/spreadsheetml/2006/main">
  <c r="AA579" i="11" l="1"/>
  <c r="AA580" i="11"/>
  <c r="AA581" i="11"/>
  <c r="AA582" i="11"/>
  <c r="AA583" i="11"/>
  <c r="AA584" i="11"/>
  <c r="AA585" i="11"/>
  <c r="AA586" i="11"/>
  <c r="AA587" i="11"/>
  <c r="AA588" i="11"/>
  <c r="AA589" i="11"/>
  <c r="AA590" i="11"/>
  <c r="AA591" i="11"/>
  <c r="AA592" i="11"/>
  <c r="AA593" i="11"/>
  <c r="AA594" i="11"/>
  <c r="AA595" i="11"/>
  <c r="AA596" i="11"/>
  <c r="AA597" i="11"/>
  <c r="AA598" i="11"/>
  <c r="AA599" i="11"/>
  <c r="AA600" i="11"/>
  <c r="AA601" i="11"/>
  <c r="AA602" i="11"/>
  <c r="AA603" i="11"/>
  <c r="AA604" i="11"/>
  <c r="AA605" i="11"/>
  <c r="AA606" i="11"/>
  <c r="AA607" i="11"/>
  <c r="AA608" i="11"/>
  <c r="AA609" i="11"/>
  <c r="AA610" i="11"/>
  <c r="AA611" i="11"/>
  <c r="AA612" i="11"/>
  <c r="AA613" i="11"/>
  <c r="AA614" i="11"/>
  <c r="AA615" i="11"/>
  <c r="AA616" i="11"/>
  <c r="AA617" i="11"/>
  <c r="AA618" i="11"/>
  <c r="AA619" i="11"/>
  <c r="AA620" i="11"/>
  <c r="AA621" i="11"/>
  <c r="AA622" i="11"/>
  <c r="AA623" i="11"/>
  <c r="AA624" i="11"/>
  <c r="AA625" i="11"/>
  <c r="AA626" i="11"/>
  <c r="AA627" i="11"/>
  <c r="AA628" i="11"/>
  <c r="AA629" i="11"/>
  <c r="AA630" i="11"/>
  <c r="AA578" i="11"/>
  <c r="AA504" i="11"/>
  <c r="AA505" i="11"/>
  <c r="AA506" i="11"/>
  <c r="AA507" i="11"/>
  <c r="AA508" i="11"/>
  <c r="AA509" i="11"/>
  <c r="AA510" i="11"/>
  <c r="AA511" i="11"/>
  <c r="AA512" i="11"/>
  <c r="AA513" i="11"/>
  <c r="AA514" i="11"/>
  <c r="AA515" i="11"/>
  <c r="AA516" i="11"/>
  <c r="AA517" i="11"/>
  <c r="AA518" i="11"/>
  <c r="AA519" i="11"/>
  <c r="AA520" i="11"/>
  <c r="AA521" i="11"/>
  <c r="AA522" i="11"/>
  <c r="AA523" i="11"/>
  <c r="AA524" i="11"/>
  <c r="AA525" i="11"/>
  <c r="AA526" i="11"/>
  <c r="AA527" i="11"/>
  <c r="AA528" i="11"/>
  <c r="AA529" i="11"/>
  <c r="AA530" i="11"/>
  <c r="AA531" i="11"/>
  <c r="AA532" i="11"/>
  <c r="AA533" i="11"/>
  <c r="AA534" i="11"/>
  <c r="AA535" i="11"/>
  <c r="AA536" i="11"/>
  <c r="AA537" i="11"/>
  <c r="AA538" i="11"/>
  <c r="AA539" i="11"/>
  <c r="AA540" i="11"/>
  <c r="AA541" i="11"/>
  <c r="AA542" i="11"/>
  <c r="AA543" i="11"/>
  <c r="AA544" i="11"/>
  <c r="AA545" i="11"/>
  <c r="AA546" i="11"/>
  <c r="AA547" i="11"/>
  <c r="AA548" i="11"/>
  <c r="AA549" i="11"/>
  <c r="AA550" i="11"/>
  <c r="AA551" i="11"/>
  <c r="AA552" i="11"/>
  <c r="AA553" i="11"/>
  <c r="AA554" i="11"/>
  <c r="AA555" i="11"/>
  <c r="AA556" i="11"/>
  <c r="AA557" i="11"/>
  <c r="AA558" i="11"/>
  <c r="AA559" i="11"/>
  <c r="AA560" i="11"/>
  <c r="AA561" i="11"/>
  <c r="AA562" i="11"/>
  <c r="AA563" i="11"/>
  <c r="AA564" i="11"/>
  <c r="AA565" i="11"/>
  <c r="AA566" i="11"/>
  <c r="AA567" i="11"/>
  <c r="AA568" i="11"/>
  <c r="AA569" i="11"/>
  <c r="AA570" i="11"/>
  <c r="AA571" i="11"/>
  <c r="AA572" i="11"/>
  <c r="AA573" i="11"/>
  <c r="AA574" i="11"/>
  <c r="AA575" i="11"/>
  <c r="AA503" i="11"/>
  <c r="AA456" i="11"/>
  <c r="AA457" i="11"/>
  <c r="AA458" i="11"/>
  <c r="AA459" i="11"/>
  <c r="AA460" i="11"/>
  <c r="AA461" i="11"/>
  <c r="AA462" i="11"/>
  <c r="AA463" i="11"/>
  <c r="AA464" i="11"/>
  <c r="AA465" i="11"/>
  <c r="AA466" i="11"/>
  <c r="AA467" i="11"/>
  <c r="AA468" i="11"/>
  <c r="AA469" i="11"/>
  <c r="AA470" i="11"/>
  <c r="AA471" i="11"/>
  <c r="AA472" i="11"/>
  <c r="AA473" i="11"/>
  <c r="AA474" i="11"/>
  <c r="AA475" i="11"/>
  <c r="AA476" i="11"/>
  <c r="AA477" i="11"/>
  <c r="AA478" i="11"/>
  <c r="AA479" i="11"/>
  <c r="AA480" i="11"/>
  <c r="AA481" i="11"/>
  <c r="AA482" i="11"/>
  <c r="AA483" i="11"/>
  <c r="AA484" i="11"/>
  <c r="AA485" i="11"/>
  <c r="AA486" i="11"/>
  <c r="AA487" i="11"/>
  <c r="AA488" i="11"/>
  <c r="AA489" i="11"/>
  <c r="AA490" i="11"/>
  <c r="AA491" i="11"/>
  <c r="AA492" i="11"/>
  <c r="AA493" i="11"/>
  <c r="AA494" i="11"/>
  <c r="AA495" i="11"/>
  <c r="AA496" i="11"/>
  <c r="AA497" i="11"/>
  <c r="AA498" i="11"/>
  <c r="AA499" i="11"/>
  <c r="AA455" i="11"/>
  <c r="AA383" i="11"/>
  <c r="AA384" i="11"/>
  <c r="AA385" i="11"/>
  <c r="AA386" i="11"/>
  <c r="AA387" i="11"/>
  <c r="AA388" i="11"/>
  <c r="AA389" i="11"/>
  <c r="AA390" i="11"/>
  <c r="AA391" i="11"/>
  <c r="AA392" i="11"/>
  <c r="AA393" i="11"/>
  <c r="AA394" i="11"/>
  <c r="AA395" i="11"/>
  <c r="AA396" i="11"/>
  <c r="AA397" i="11"/>
  <c r="AA398" i="11"/>
  <c r="AA399" i="11"/>
  <c r="AA400" i="11"/>
  <c r="AA401" i="11"/>
  <c r="AA402" i="11"/>
  <c r="AA403" i="11"/>
  <c r="AA404" i="11"/>
  <c r="AA405" i="11"/>
  <c r="AA406" i="11"/>
  <c r="AA407" i="11"/>
  <c r="AA408" i="11"/>
  <c r="AA409" i="11"/>
  <c r="AA410" i="11"/>
  <c r="AA411" i="11"/>
  <c r="AA412" i="11"/>
  <c r="AA413" i="11"/>
  <c r="AA414" i="11"/>
  <c r="AA415" i="11"/>
  <c r="AA416" i="11"/>
  <c r="AA417" i="11"/>
  <c r="AA418" i="11"/>
  <c r="AA419" i="11"/>
  <c r="AA420" i="11"/>
  <c r="AA421" i="11"/>
  <c r="AA422" i="11"/>
  <c r="AA423" i="11"/>
  <c r="AA424" i="11"/>
  <c r="AA425" i="11"/>
  <c r="AA426" i="11"/>
  <c r="AA427" i="11"/>
  <c r="AA428" i="11"/>
  <c r="AA429" i="11"/>
  <c r="AA430" i="11"/>
  <c r="AA431" i="11"/>
  <c r="AA432" i="11"/>
  <c r="AA433" i="11"/>
  <c r="AA434" i="11"/>
  <c r="AA435" i="11"/>
  <c r="AA436" i="11"/>
  <c r="AA437" i="11"/>
  <c r="AA438" i="11"/>
  <c r="AA439" i="11"/>
  <c r="AA440" i="11"/>
  <c r="AA441" i="11"/>
  <c r="AA442" i="11"/>
  <c r="AA443" i="11"/>
  <c r="AA444" i="11"/>
  <c r="AA445" i="11"/>
  <c r="AA446" i="11"/>
  <c r="AA447" i="11"/>
  <c r="AA448" i="11"/>
  <c r="AA449" i="11"/>
  <c r="AA450" i="11"/>
  <c r="AA451" i="11"/>
  <c r="AA452" i="11"/>
  <c r="AA382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351" i="11"/>
  <c r="AA352" i="11"/>
  <c r="AA353" i="11"/>
  <c r="AA354" i="11"/>
  <c r="AA355" i="11"/>
  <c r="AA356" i="11"/>
  <c r="AA357" i="11"/>
  <c r="AA358" i="11"/>
  <c r="AA359" i="11"/>
  <c r="AA360" i="11"/>
  <c r="AA361" i="11"/>
  <c r="AA362" i="11"/>
  <c r="AA363" i="11"/>
  <c r="AA364" i="11"/>
  <c r="AA365" i="11"/>
  <c r="AA366" i="11"/>
  <c r="AA367" i="11"/>
  <c r="AA368" i="11"/>
  <c r="AA369" i="11"/>
  <c r="AA370" i="11"/>
  <c r="AA371" i="11"/>
  <c r="AA372" i="11"/>
  <c r="AA373" i="11"/>
  <c r="AA374" i="11"/>
  <c r="AA375" i="11"/>
  <c r="AA376" i="11"/>
  <c r="AA377" i="11"/>
  <c r="AA378" i="11"/>
  <c r="AA333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A329" i="11"/>
  <c r="AA330" i="11"/>
  <c r="AA265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20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14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8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4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6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59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30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434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378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297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30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135" i="11"/>
</calcChain>
</file>

<file path=xl/sharedStrings.xml><?xml version="1.0" encoding="utf-8"?>
<sst xmlns="http://schemas.openxmlformats.org/spreadsheetml/2006/main" count="7290" uniqueCount="1562">
  <si>
    <t>VvHMGR2</t>
  </si>
  <si>
    <t>VvHMGR3</t>
  </si>
  <si>
    <t>CsHMGR2</t>
  </si>
  <si>
    <t>AtHMGR1</t>
  </si>
  <si>
    <t>AtHMGR2</t>
  </si>
  <si>
    <t>GmHMGR2</t>
  </si>
  <si>
    <t>GmHMGR3</t>
  </si>
  <si>
    <t>GmHMGR4</t>
  </si>
  <si>
    <t>GmHMGR5</t>
  </si>
  <si>
    <t>GmHMGR6</t>
  </si>
  <si>
    <t>GmHMGR7</t>
  </si>
  <si>
    <t>GmHMGR8</t>
  </si>
  <si>
    <t>PtHMGR2</t>
  </si>
  <si>
    <t>PtHMGR3</t>
  </si>
  <si>
    <t>PtHMGR4</t>
  </si>
  <si>
    <t>PtHMGR5</t>
  </si>
  <si>
    <t>PtHMGR6</t>
  </si>
  <si>
    <t>SlHMGR2</t>
  </si>
  <si>
    <t>SlHMGR3</t>
  </si>
  <si>
    <t>SlHMGR4</t>
  </si>
  <si>
    <t>XM_010319372</t>
  </si>
  <si>
    <t>XM_002316990</t>
  </si>
  <si>
    <t>XM_002300508</t>
  </si>
  <si>
    <t>XM_006384809</t>
  </si>
  <si>
    <t>XM_024601892</t>
  </si>
  <si>
    <t>XM_002301862</t>
  </si>
  <si>
    <t>XM_024607975</t>
  </si>
  <si>
    <t>XM_003547838</t>
  </si>
  <si>
    <t>XM_003534178</t>
  </si>
  <si>
    <t>XM_003537651</t>
  </si>
  <si>
    <t>XM_003517069</t>
  </si>
  <si>
    <t>XM_003519426</t>
  </si>
  <si>
    <t>XM_003545508</t>
  </si>
  <si>
    <t>XM_014775260</t>
  </si>
  <si>
    <t>XM_006596524</t>
  </si>
  <si>
    <t>XM_006605513</t>
  </si>
  <si>
    <t>NM_106299</t>
  </si>
  <si>
    <t>NM_127292</t>
  </si>
  <si>
    <t>XM_006486498</t>
  </si>
  <si>
    <t>XM_006473798</t>
  </si>
  <si>
    <t>XM_002283147</t>
  </si>
  <si>
    <t>XM_002265602</t>
  </si>
  <si>
    <t>XM_002275791</t>
  </si>
  <si>
    <t>GmHMGR9</t>
  </si>
  <si>
    <t>VvChr4</t>
  </si>
  <si>
    <t>AtChr2</t>
  </si>
  <si>
    <t>PtChr3</t>
  </si>
  <si>
    <t>PtChr1</t>
  </si>
  <si>
    <t>SlChr3</t>
  </si>
  <si>
    <t>GmChr2</t>
  </si>
  <si>
    <t>VvHMGR1</t>
  </si>
  <si>
    <t>ATGAGGAAGGAGCAGAGAAGGGCAGTGTCTGGGGATGGGGGTTTGACTAACAACTGTAACACGTGCCGGCATCGCTATATATACCAGCTCCCCTCAATTCGCTTCTTCACCCAACTCATAATCCACACACCCTTCATTTCTAGATCTTCTCTTTTTCTTTCTGTGCGATTTTCGCCGCTGGTGAATCCATCTGCAGTCATGGATGTCCGACGGCGACCAGTTGGGTCTGTCGAGGCCAAGCCTAATGGGAAACCCCTTGTGGAGGTTGATGTTGATGTGCATGATCCCATCAAGGCTTCTGATGCACTGCCTCTCCCGCTCTATCTCGCCAACGCGGTCTTCTTTGGGGTTTTCTTCTCCGTCGTCTATTTCCTCCTGACGCGGTGGCGGGAGAAGATCCGTACGTCGACCCCTCTCCACGTCGTCACCTTGTCGGAGATTGCTGCCATCGTTACCTTTATGGGTTCGTGTATTTTTCTTCTGGGGTTCTTTGGGATCGACTTCGTTCAGGGGTTTATCGCCCGCCCTGGTCACGATAATGAGTGGGATGCAGAGGATGATATTATCGTCAAGGAGGACGCTCGCGCCGTCCCCTGCGGCGCCGCGATAGACTGCGCTCCTCCGGTTGTGGCTGTGGCTTCTCCCAAGCCTAAGGTGCCCGTTTCCCCTCCGTCGTCTGAGGAAGACGAGGAAATCATCAAGTCGGTGGTGGCCGGTGCCATTCCTTCGTACTCGCTGGAGTCCAGGCTCGGGGACTGCAGGCGCGCCGCGGCGATCCGCCGCGAGGCGTTGCAGAGGATGACCGGAACGTCGCTGGAGGGGCTGCCGCTGGAGGGTCTCGATTACGAGTCGATTTTGGGGCAGTGCTGTGAGATGCCGGTGGGGTATATTCAAATTCCGGTGGGGATCGCGGGGCCGCTGTTGTTGGATGGAAGAGAGTACTCCATTCCAATGGCGACCACCGAAGGGTGCTTGGTGGCGAGCACCAACAGGGGTTGCAAAGCCATCTACGCCTCTGGTGGCGCCACAAGCGTGTTGTTGAGAGATGCCATGACCAGAGCTCCGGTTGTCAGGTTCGGCACCGCCAAGAGGGCTGCTGAATTGATGTTGTTCCTGGAGAATCCCCTCAACTTCGAGACCTTGGCCCTGGTCTTCAACAGGTCCAGCAGATTCGGGAAGCTCCAGAGCATCAAATGCGCAATTGCAGGGAAGAACCTGTACATCAGATTCTCAAGCAGCACTGGAGATGCAATGGGGATGAACATGATCTCCAAAGGCGTCCAGAATGTTTTGGATTTCCTTCAGAATGATTTCCCCGACATGGATGTCATCGGCATCTCTGGAAATTACTGCTCGGACAAGAAGCCAACTGCAGTGAACTGGATTGAAGGACGTGGGAAATCCGTGGTCTGCGAGGCCATCATCAAGGAGGAGGTGGTGAAGAAGGTGTTGAAGACCAATGTGGCTGCTTTGGTGGAGCTTAACATGCTCAAGAACCTCACTGGTTCTGCCATGGCTGGAGCCCTTGGCGGATTCAACGCCCACGCCAGCAACATTGTCTCTGCAGTCTACATAGCCACAGGCCAAGACCCCGCCCAGAATGTGGAGAGCTCTCACTGTATCACCATGATGGAGGCTGTCAACGATGGAAAAGACCTCCACGTCTCAGTCACCATGCCCTCTATCGAGGTTGGCACAGTTGGAGGTGGCACCCAACTTGCATCTCAGTCAGCTTGTCTGAACCTGCTTGGGGTGAAGGGTGCAAACAAAGAATCGCCGGGAACAAACGCAAGGCTGCTGGCCACCATTGTCGCAGGTTCGGTTCTTGCAGGGGAGCTCTCCCTCATGTCTGCAATTGCAGCTGGACAGCTTGTTAGGAGCCACATGAAATATAACAGGTCCAACAAGGATGTTTCCAAGGCTTGA</t>
  </si>
  <si>
    <t>ATGGATGTTCGCCGTCGGCCTCCTAGGCCACCGCGTGCGACGGCGGATGCCACTCTTGAAAGTGATCGGCACCACCGGCTGAAGCCGACGGGGGCCGTGGACGGGCCACCTTCGCCTCCGACTCCAAAAGCCTCGGATGCACTGCCTCTTCCTCTCTACCTCACCAACGGCATTTTCTTCACGCTCTTTTTCTCTGTCGCGTACTACCTCCTCCACCGGTGGCGCGACAAGATCCGAACGCACACTCCGCTCCACGTCGTTACTCTCTCCGAAATCGCCGCTATTGTTTCTCTGATCGCATCCTTCATCTATCTCCTAGGTTTCTTCGGCATCGATTTTGTACAATCTTTCATTTCGCGTGCTTCTCACGACGCCTGGGACGTGGACGACGATGCTCCTAATCATTTCATCATCGATGAAGATCGCCGCCGCGGGCCGTGCCCTGCCTCCATAGAATGTCCCGTGCCTCCGATCACCGCCATTGCATCTCCGTCTAAAATGGTAGATCCGGCGCCGGTTAATTTGCCCGAAGAGGACGAGGATATCGTTAAATTAGTAGTTTCCGGGACGATTCCGTCGTACTCGCTCGAATCGAAGCTCGGAGACTGTAAGCGCGCGGCGTCGATTCGCCGTGAGGCGCTGCAGAGACTGACAGGCAAGTCGCTTCTGGAACTGCCGTTTGAAGGATTTGATTACCAAGCAATTTTAGGGCAGTGCTGTGAGATGCCAGTCGGATACGTGCAAATTCCCGTGGGGATTGCCGGACCGTTGTTACTTGACGGGTTCGAGTATTCGGTGCCGATGGCGACGACGGAAGGGTGTTTGGTAGCCAGTACCAACAGAGGTTGTAAGGCGATCTATGTGTCTGGTGGAGCAACGAGCATGGTGTTGAGAGATGGGATGACGAGAGCCCCAGTGGTGAGGTTCGCGACAGCAAAGAGGGCTGCAGAATTGAAGTTTTTCTTGGAGAATCCGGAAAATTTCGAGACTTTGTCAGTCATTTTTAACAGATCGAGTAGATTTGCAAGGCTGCAAAGTATTCAATGTGCTATGGCGGGGAAGAATCTTTACATAAGATTTAGCTGCAGCACTGGTGATGCAATGGGCATGAACATGGTTTCGAAAGGGGTTCAAAATGTCCTGGATTTCCTTCAAAATGACTTCCCAGACATGGATGTTATTGGCATCTCTGGAAATTTTTGTTCAGACAAGAAACCAGCTGCTGTAAACTGGATTGAAGGGCGTGGTAAGTCTGTGGTTTGTGAGGCAGTCATCAAGGAGGATGTGGTAAGGAAGGTGTTGAAAACAAACATAGCGGCCCTGGTAGAGCTTAACATGCTCAAGAACCTTGCTGGTTCTGCAGTTGCTGGTGCTCTGGGTGGATTTAATGCCCATGCTGGCAACATTGTGTCTGCAATATTTATAGCCACTGGCCAAGATCCGGCCCAAAATGTTGAGAGTTGCCACTGCATTACAATGATGGAAGCTGTTAATGATGGGAAGGATCTTCACATCTCTGTGACCATGCCTTCTGTCGAGGTGGGAACAGTTGGAGGTGGGACTCAACTTCCATCTCAATCTGCTTGTCTAAACCTACTGGGCGTAAAGGGTGCAAGCAAAGAGTCACCAGGATCAAACTCAAAGCTGTTGGCCACCATCATAGCCGGTTCAGTTTTGGCCGGGGAGCTCTCCTTAATGTCTGCCATTGCAGCCGGACAGCTTGTCAAGAGCCACATGAAATACAATAGATCCAGCAAAGACGTGTCCAAAGTTGCCTCTTAG</t>
  </si>
  <si>
    <t>MDVRRRPPRPPRATADATLESDRHHRLKPTGAVDGPPSPPTPKASDALPLPLYLTNGIFFTLFFSVAYYLLHRWRDKIRTHTPLHVVTLSEIAAIVSLIASFIYLLGFFGIDFVQSFISRASHDAWDVDDDAPNHFIIDEDRRRGPCPASIECPVPPITAIASPSKMVDPAPVNLPEEDEDIVKLVVSGTIPSYSLESKLGDCKRAASIRREALQRLTGKSLLELPFEGFDYQAILGQCCEMPVGYVQIPVGIAGPLLLDGFEYSVPMATTEGCLVASTNRGCKAIYVSGGATSMVLRDGMTRAPVVRFATAKRAAELKFFLENPENFETLSVIFNRSSRFARLQSIQCAMAGKNLYIRFSCSTGDAMGMNMVSKGVQNVLDFLQNDFPDMDVIGISGNFCSDKKPAAVNWIEGRGKSVVCEAVIKEDVVRKVLKTNIAALVELNMLKNLAGSAVAGALGGFNAHAGNIVSAIFIATGQDPAQNVESCHCITMMEAVNDGKDLHISVTMPSVEVGTVGGGTQLPSQSACLNLLGVKGASKESPGSNSKLLATIIAGSVLAGELSLMSAIAAGQLVKSHMKYNRSSKDVSKVAS.</t>
  </si>
  <si>
    <t>ATGGATGTTCGCCGGCGACCTCCGATGAGGTCAGTCCGGCAATCATCAACGACCTCGGCAGGCGAACCTCCAGTGAAGCATCTTAAACCCTCGGATGCACTGCCACTGCCTCTCTACCTTACAAATGGGATATTCTTCGCCTTGTTTTTCTCCGTGGCCTACTTCCTCCTCCACCGTTGGAGGGAGAAGATCCGTACGTCAACTCCTCTGCATGTTCTCACCCTCTCTGAAATCGCTGCCATCGTTTCCATGCTGGCGTCTGTTATCTATCTGTTGGGTTTCTTTGGCGTGGACTTCGTCCAATCTTTGGTCACCCGGCCTTCGGGTGATGTTTGGGACGCGGAAGACGAGCCCCACGGCGCCATCCTCGAGGAAGACAGTCGACCCGGGCCTTGCGCGGCAGCCATTGATTGTTGTCCGCCTCCGAAGGTGGCCGATGTTGCTCCTGTGACGGTTTTTTCGTCAGAGGAGGAAGAGGAGATGATCAGATCGGTGGTGGCGGGGTCTGTTCCATCCTACTTGCTCGAGTCAAAACTGGGTGATTGTAAGAGAGCGGCAGCGATCAGAAGGGAGGCCTTGCAGAGGACCACAGGGAGGTCTCTGGCGGGGCTGCCCTTGGATGGGTTCGACTACGAGGCGATACTGGGGCAGTGTTGCGAGATGCCGGTTGGGTACGTGCAGATTCCTGTGGGGATAGCGGGGCCGCTGCTGCTGGACGGAAGGGAGTACTGGGTGCCAATGGCGACGACGGAAGGGTGTCTGGTGGCAAGTACCAACAGGGGGTGTAAGGCCATTTTCACTTGTGGAGGAGCCAGTTCCATGGTGTTGAGGGACCGCATGACCAGGGCTCCCGTTGTCAGGTTTCCCACCGCCAGCAGGGCTGCCGACTTGAAGCTCTTTGTCGAGGACCCTATCAATTTCGACACTCTGGCCGTTGTTTTCAACAGGTCAAGCAGATTTGCAAGGCTGCAAGGCATCCATTGCGCCATTGCAGGGAAGAATCTGTACATGAGGTTTGGCTGCAGCACTGGTGATGCAATGGGTATGAACATGGTCTCCAAAGGAGTCCAAAACGTCCTGGATTTCCTTCAAACCGATTTCCCTGACATGGATGTCATCGGCATCTCCGGAAACTTCTGTTCAGACAAGAAGCCAGCTGCAGTGAACTGGATTGAAGGGCGTGGGAAGTCGGTTGTATGCGAGGCAATAATTGGGGATGAGGTTGTGAGGAAGGTGTTGAAGACCAGTGTGGCTGCTCTGGTGGAGCTTAACATGCTCAAGAACCTTACAGGGTCAGCAGTGGCTGGCGCCCTTGGGGGCTTCAATGCCCATGCCAGCAATATTGTCTCTGCAGTTTATATAGCAACTGGCCAGGATCCTGCTCAGAATGTAGAGAGCTCCCACTGCATCACGATGATGGAAGCTGTGAATGATGGGAAGGACCTTCATATCTCAGTCACCATGCCTTCCATTGAGGTGGGTACGGTGGGAGGTGGCACCCAACTGGCATCTCAGTCAGCTTGCCTGAACCTACTAGGTGTAAAGGGTGCAAGCAAAGAGTCTCCAGGGTCAAACTCAAGGCTCTTGGCCACCATTGTAGCTGGTTCTGTTCTTGCTGGAGAACTCTCCCTCATGTCCGCCATTGCAGCCGGCCAGCTTGTCAAGAGCCACTTGAAATATAACAGATCCAGCAGAGATGTCTCTAAAATTGCTTCCTAA</t>
  </si>
  <si>
    <t>AACTAAATCATAGTATTACAAAACAAAATGAAAACGAAAAAATGAAGAAAAAGCAAGCTGGTCCCCAACAGACATGCGAGTTCGTCTCCTATAAAACTTTGTTAATCTCTCCTTCACACTTATCACGCCACCTCACCACCTCTCTCCTCTCTCCTCTCTCTCCCCCCTGGAGAGATTATTCATTCCCTCCAATGGATCTCCGTCGGAGGCCTCCTAAACCACCGGTTACCAACAACAACAACTCCAACGGATCTTTCCGTTCTTATCAGCCTCGCACTTCCGATGACGATCATCGTCGCCGGGCTACAACAATTGCTCCTCCACCGAAAGCATCCGACGCGCTTCCTCTTCCGTTATATCTCACAAACGCCGTTTTCTTCACGCTCTTCTTCTCCGTCGCGTATTACCTCCTCCACCGGTGGCGTGACAAGATCCGTTACAATACGCCTCTTCACGTCGTCACTATCACAGAACTCGGCGCCATTATTGCTCTCATCGCTTCGTTTATCTATCTCCTAGGGTTTTTTGGTATTGACTTTGTTCAGTCATTTATCTCACGTGCCTCTGGTGATGCTTGGGATCTCGCCGATACGATCGATGATGATGACCACCGCCTTGTCACGTGCTCTCCACCGACTCCGATCGTTTCCGTTGCTAAATTACCTAATCCGGAACCTATTGTTACCGAATCGCTTCCTGAGGAAGACGAGGAGATTGTGAAATCGGTTATCGACGGAGTTATTCCATCGTACTCGCTTGAATCTCGTCTCGGTGATTGCAAAAGAGCGGCGTCGATTCGTCGTGAGGCGTTGCAGAGAGTCACCGGGAGATCGATTGAAGGGTTACCGTTGGATGGATTTGATTATGAATCGATTTTGGGGCAATGCTGTGAGATGCCTGTTGGATACATTCAGATTCCTGTTGGGATTGCTGGTCCATTGTTGCTTGATGGTTATGAGTACTCTGTTCCTATGGCTACAACCGAAGGTTGTTTGGTTGCTAGCACTAACAGAGGCTGCAAGGCTATGTTTATCTCTGGTGGCGCCACCAGTACCGTTCTTAAGGACGGTATGACCCGAGCACCTGTTGTTCGGTTCGCTTCGGCGAGACGAGCTTCGGAGCTTAAGTTTTTCTTGGAGAATCCAGAGAACTTTGATACTTTGGCAGTAGTCTTCAACAGGTCGAGTAGATTTGCAAGACTGCAAAGTGTTAAATGCACAATCGCGGGGAAGAATGCTTATGTAAGGTTCTGTTGTAGTACTGGTGATGCTATGGGGATGAATATGGTTTCTAAAGGTGTGCAGAATGTTCTTGAGTATCTTACCGATGATTTCCCTGACATGGATGTGATTGGAATCTCTGGTAACTTCTGTTCGGACAAGAAACCTGCTGCTGTGAACTGGATTGAGGGACGTGGTAAATCAGTTGTTTGCGAGGCTGTAATCAGAGGAGAGATCGTGAACAAGGTCTTGAAAACGAGCGTGGCTGCTTTAGTCGAGCTCAACATGCTCAAGAACCTAGCTGGCTCTGCTGTTGCAGGCTCTCTAGGTGGATTCAACGCTCATGCCAGTAACATAGTGTCTGCTGTATTCATAGCTACTGGCCAAGATCCAGCTCAAAACGTGGAGAGTTCTCAATGCATCACCATGATGGAAGCTATTAATGACGGCAAAGATATCCATATCTCAGTCACTATGCCATCTATCGAGGTGGGGACAGTGGGAGGAGGAACACAGCTTGCATCTCAATCAGCGTGTTTAAACCTGCTCGGAGTTAAAGGAGCAAGCACAGAGTCGCCGGGAATGAACGCAAGGAGGCTAGCGACGATCGTAGCCGGAGCAGTTTTAGCTGGAGAGTTATCTTTAATGTCAGCAATTGCAGCTGGACAGCTTGTGAGAAGTCACATGAAATACAATAGATCCAGCCGAGACATCTCTGGAGCAACGACAACGACAACAACAACAACATGATCTGAATCTGAATCATCATCCTCTCAAAGAAGGACAACAATCCAAAACAAGGGCAGGCTTTTTACAACGCATTCACTCAAAACTCGCTGGTGGACAGATTTTAGCCATGTGCGTATGCGTTTGCCCTTTTGTTAAATAAAAAAACTATTTGTTTTGTTTGTTTGACTTGATATCTTTTTTTGGGATTGAGGATTGAGAGAGATAGAGAGATTTTACAAACTTTCTCTCTTTCTCTCTTTCTCTCTTTCTCATGGATAATTCGTGTCTCTTTGATTTGTCTAAGGTTTGTCTTTGTTTGTTAGGAAGTGGTCTATATGAACGAAAAATTTGTGTATGGTGCAGTTGCGTTTGGGGACATTTTTGAGATTTTTTCTCTGTTTTGTTTCCTCTCTTCGTTTTTATTGTTTGTTACATATAAAATATTTCTCTGTATGTTGGAACATCTCTCTCTCTTTAGTTGTTGTTGGTAAAAGATACGGATCTTCTTTCCTCCAGAAGAATCCATCTATATAATATTACCATCTATGTGTTCTACTAGACTTGGACTATATTTTAATGGAAAAGAGAAAAAAACAAATCTTTTGTTCACTAGGTCAAGTGATCAATAGCTTTCGAGACTTATATGTTTGCATGATTGGGATTCAAA</t>
  </si>
  <si>
    <t>ATGAAGAAAAAGCAAGCTGGTCCCCAACAGACATGCGAGTTCGTCTCCTATAAAACTTTGTTAATCTCTCCTTCACACTTATCACGCCACCTCACCACCTCTCTCCTCTCTCCTCTCTCTCCCCCCTGGAGAGATTATTCATTCCCTCCAATGGATCTCCGTCGGAGGCCTCCTAAACCACCGGTTACCAACAACAACAACTCCAACGGATCTTTCCGTTCTTATCAGCCTCGCACTTCCGATGACGATCATCGTCGCCGGGCTACAACAATTGCTCCTCCACCGAAAGCATCCGACGCGCTTCCTCTTCCGTTATATCTCACAAACGCCGTTTTCTTCACGCTCTTCTTCTCCGTCGCGTATTACCTCCTCCACCGGTGGCGTGACAAGATCCGTTACAATACGCCTCTTCACGTCGTCACTATCACAGAACTCGGCGCCATTATTGCTCTCATCGCTTCGTTTATCTATCTCCTAGGGTTTTTTGGTATTGACTTTGTTCAGTCATTTATCTCACGTGCCTCTGGTGATGCTTGGGATCTCGCCGATACGATCGATGATGATGACCACCGCCTTGTCACGTGCTCTCCACCGACTCCGATCGTTTCCGTTGCTAAATTACCTAATCCGGAACCTATTGTTACCGAATCGCTTCCTGAGGAAGACGAGGAGATTGTGAAATCGGTTATCGACGGAGTTATTCCATCGTACTCGCTTGAATCTCGTCTCGGTGATTGCAAAAGAGCGGCGTCGATTCGTCGTGAGGCGTTGCAGAGAGTCACCGGGAGATCGATTGAAGGGTTACCGTTGGATGGATTTGATTATGAATCGATTTTGGGGCAATGCTGTGAGATGCCTGTTGGATACATTCAGATTCCTGTTGGGATTGCTGGTCCATTGTTGCTTGATGGTTATGAGTACTCTGTTCCTATGGCTACAACCGAAGGTTGTTTGGTTGCTAGCACTAACAGAGGCTGCAAGGCTATGTTTATCTCTGGTGGCGCCACCAGTACCGTTCTTAAGGACGGTATGACCCGAGCACCTGTTGTTCGGTTCGCTTCGGCGAGACGAGCTTCGGAGCTTAAGTTTTTCTTGGAGAATCCAGAGAACTTTGATACTTTGGCAGTAGTCTTCAACAGGTCGAGTAGATTTGCAAGACTGCAAAGTGTTAAATGCACAATCGCGGGGAAGAATGCTTATGTAAGGTTCTGTTGTAGTACTGGTGATGCTATGGGGATGAATATGGTTTCTAAAGGTGTGCAGAATGTTCTTGAGTATCTTACCGATGATTTCCCTGACATGGATGTGATTGGAATCTCTGGTAACTTCTGTTCGGACAAGAAACCTGCTGCTGTGAACTGGATTGAGGGACGTGGTAAATCAGTTGTTTGCGAGGCTGTAATCAGAGGAGAGATCGTGAACAAGGTCTTGAAAACGAGCGTGGCTGCTTTAGTCGAGCTCAACATGCTCAAGAACCTAGCTGGCTCTGCTGTTGCAGGCTCTCTAGGTGGATTCAACGCTCATGCCAGTAACATAGTGTCTGCTGTATTCATAGCTACTGGCCAAGATCCAGCTCAAAACGTGGAGAGTTCTCAATGCATCACCATGATGGAAGCTATTAATGACGGCAAAGATATCCATATCTCAGTCACTATGCCATCTATCGAGGTGGGGACAGTGGGAGGAGGAACACAGCTTGCATCTCAATCAGCGTGTTTAAACCTGCTCGGAGTTAAAGGAGCAAGCACAGAGTCGCCGGGAATGAACGCAAGGAGGCTAGCGACGATCGTAGCCGGAGCAGTTTTAGCTGGAGAGTTATCTTTAATGTCAGCAATTGCAGCTGGACAGCTTGTGAGAAGTCACATGAAATACAATAGATCCAGCCGAGACATCTCTGGAGCAACGACAACGACAACAACAACAACATGA</t>
  </si>
  <si>
    <t>MKKKQAGPQQTCEFVSYKTLLISPSHLSRHLTTSLLSPLSPPWRDYSFPPMDLRRRPPKPPVTNNNNSNGSFRSYQPRTSDDDHRRRATTIAPPPKASDALPLPLYLTNAVFFTLFFSVAYYLLHRWRDKIRYNTPLHVVTITELGAIIALIASFIYLLGFFGIDFVQSFISRASGDAWDLADTIDDDDHRLVTCSPPTPIVSVAKLPNPEPIVTESLPEEDEEIVKSVIDGVIPSYSLESRLGDCKRAASIRREALQRVTGRSIEGLPLDGFDYESILGQCCEMPVGYIQIPVGIAGPLLLDGYEYSVPMATTEGCLVASTNRGCKAMFISGGATSTVLKDGMTRAPVVRFASARRASELKFFLENPENFDTLAVVFNRSSRFARLQSVKCTIAGKNAYVRFCCSTGDAMGMNMVSKGVQNVLEYLTDDFPDMDVIGISGNFCSDKKPAAVNWIEGRGKSVVCEAVIRGEIVNKVLKTSVAALVELNMLKNLAGSAVAGSLGGFNAHASNIVSAVFIATGQDPAQNVESSQCITMMEAINDGKDIHISVTMPSIEVGTVGGGTQLASQSACLNLLGVKGASTESPGMNARRLATIVAGAVLAGELSLMSAIAAGQLVRSHMKYNRSSRDISGATTTTTTTT</t>
  </si>
  <si>
    <t>CGCTTCTCCTTTCAAGCCTCCACTTCTCTCTCTCTTCTTTTTCTTCTTTCCAGGGGATTTATTTCCATTTATTTTTCTCGTTTTTTTTTTTGGTGATGGATGTTCGCCGGCGACCTCCGATGAGGTCAGTCCGGCAATCATCAACGACCTCGGCAGGCGAACCTCCAGTGAAGCATCTTAAACCCTCGGATGCACTGCCACTGCCTCTCTACCTTACAAATGGGATATTCTTCGCCTTGTTTTTCTCCGTGGCCTACTTCCTCCTCCACCGTTGGAGGGAGAAGATCCGTACGTCAACTCCTCTGCATGTTCTCACCCTCTCTGAAATCGCTGCCATCGTTTCCATGCTGGCGTCTGTTATCTATCTGTTGGGTTTCTTTGGCGTGGACTTCGTCCAATCTTTGGTCACCCGGCCTTCGGGTGATGTTTGGGACGCGGAAGACGAGCCCCACGGCGCCATCCTCGAGGAAGACAGTCGACCCGGGCCTTGCGCGGCAGCCATTGATTGTTGTCCGCCTCCGAAGGTGGCCGATGTTGCTCCTGTGACGGTTTTTTCGTCAGAGGAGGAAGAGGAGATGATCAGATCGGTGGTGGCGGGGTCTGTTCCATCCTACTTGCTCGAGTCAAAACTGGGTGATTGTAAGAGAGCGGCAGCGATCAGAAGGGAGGCCTTGCAGAGGACCACAGGGAGGTCTCTGGCGGGGCTGCCCTTGGATGGGTTCGACTACGAGGCGATACTGGGGCAGTGTTGCGAGATGCCGGTTGGGTACGTGCAGATTCCTGTGGGGATAGCGGGGCCGCTGCTGCTGGACGGAAGGGAGTACTGGGTGCCAATGGCGACGACGGAAGGGTGTCTGGTGGCAAGTACCAACAGGGGGTGTAAGGCCATTTTCACTTGTGGAGGAGCCAGTTCCATGGTGTTGAGGGACCGCATGACCAGGGCTCCCGTTGTCAGGTTTCCCACCGCCAGCAGGGCTGCCGACTTGAAGCTCTTTGTCGAGGACCCTATCAATTTCGACACTCTGGCCGTTGTTTTCAACAGGTCAAGCAGATTTGCAAGGCTGCAAGGCATCCATTGCGCCATTGCAGGGAAGAATCTGTACATGAGGTTTGGCTGCAGCACTGGTGATGCAATGGGTATGAACATGGTCTCCAAAGGAGTCCAAAACGTCCTGGATTTCCTTCAAACCGATTTCCCTGACATGGATGTCATCGGCATCTCCGGAAACTTCTGTTCAGACAAGAAGCCAGCTGCAGTGAACTGGATTGAAGGGCGTGGGAAGTCGGTTGTATGCGAGGCAATAATTGGGGATGAGGTTGTGAGGAAGGTGTTGAAGACCAGTGTGGCTGCTCTGGTGGAGCTTAACATGCTCAAGAACCTTACAGGGTCAGCAGTGGCTGGCGCCCTTGGGGGCTTCAATGCCCATGCCAGCAATATTGTCTCTGCAGTTTATATAGCAACTGGCCAGGATCCTGCTCAGAATGTAGAGAGCTCCCACTGCATCACGATGATGGAAGCTGTGAATGATGGGAAGGACCTTCATATCTCAGTCACCATGCCTTCCATTGAGGTGGGTACGGTGGGAGGTGGCACCCAACTGGCATCTCAGTCAGCTTGCCTGAACCTACTAGGTGTAAAGGGTGCAAGCAAAGAGTCTCCAGGGTCAAACTCAAGGCTCTTGGCCACCATTGTAGCTGGTTCTGTTCTTGCTGGAGAACTCTCCCTCATGTCCGCCATTGCAGCCGGCCAGCTTGTCAAGAGCCACTTGAAATATAACAGATCCAGCAGAGATGTCTCTAAAATTGCTTCCTAAAGGGGCAAAAACAAAAAAAATACCCCACTTTGTTTTTATGCAACAGAAGCTCTTCCCTTGGGTGGGGGCTGTAGGAAGCGGTGGGTTGAGTGCTGAAGACTAGAACAAAGAGATGGCATGTGAAGGAAGAAGTAAACAACAAGATCTGTTGTGTATTCTTTTTATGTAAACTGTGAACCATGTGATGCCGGGACTGGCTCTCCTTGGTAAATGTATAAAAGAATAAAAAAAGGGAAAAAAGCCTGCTATAGAGCGATTGTTGGGGAGAGAAGTTGGCAGTATCGTGGGTTGTTTTATCGTGTGTCTCGTAATGCCTCTTGTTGCATTAAGGGATTTTCCAGTATTTGGTGTATCTTTCGTGTGCCAGTGCCTCTGTACTGTAGTGTTCATGTGCAGTGTCATTAGCTTGTATTTTAGGAAGAAGCCATCTCATATTAAAAAGGGGATTTTAGATCCTGTTTAAAGGTTTGCTGTCTCA</t>
  </si>
  <si>
    <t>MDVRRRPPMRSVRQSSTTSAGEPPVKHLKPSDALPLPLYLTNGIFFALFFSVAYFLLHRWREKIRTSTPLHVLTLSEIAAIVSMLASVIYLLGFFGVDFVQSLVTRPSGDVWDAEDEPHGAILEEDSRPGPCAAAIDCCPPPKVADVAPVTVFSSEEEEEMIRSVVAGSVPSYLLESKLGDCKRAAAIRREALQRTTGRSLAGLPLDGFDYEAILGQCCEMPVGYVQIPVGIAGPLLLDGREYWVPMATTEGCLVASTNRGCKAIFTCGGASSMVLRDRMTRAPVVRFPTASRAADLKLFVEDPINFDTLAVVFNRSSRFARLQGIHCAIAGKNLYMRFGCSTGDAMGMNMVSKGVQNVLDFLQTDFPDMDVIGISGNFCSDKKPAAVNWIEGRGKSVVCEAIIGDEVVRKVLKTSVAALVELNMLKNLTGSAVAGALGGFNAHASNIVSAVYIATGQDPAQNVESSHCITMMEAVNDGKDLHISVTMPSIEVGTVGGGTQLASQSACLNLLGVKGASKESPGSNSRLLATIVAGSVLAGELSLMSAIAAGQLVKSHLKYNRSSRDVSKIAS</t>
  </si>
  <si>
    <t>Alpha helix</t>
  </si>
  <si>
    <t>Extended strand</t>
  </si>
  <si>
    <t>AATGTGTTGAAAAAAAGAATCAAAAGTAACAAAAACCATAACCCTAAATAATCATCCCAAAAGTGGAAATAATAAAAGAAGCAGTTAGATTGTGACGGAGGAGACAAAATCATCATCTCTGTTCTTCTTCTTCTCCTCTCTCACATACGATGATGACCCAACAACCTTGACGTTGATTTCGATGTCACACACAACACTATAAATAACACTCTTCACCTATTTTTGTCATCTCACACTTTGGACTTTGGAGCCCAAAATAATCTCATAACCATTAAAAACAAATCTCCTCCTTCTCTCCGGCGTCAATGGAGGATCTCCGTCGTAGATTTCCGACTAAAAAGAACGGAGAAGAAATCTCTAATGTCGCCGTCGATCCTCCTCTTCGTAAAGCCTCTGACGCGCTTCCTCTTCCGTTATACCTAACCAACACTTTTTTCCTCTCGCTCTTCTTCGCTACTGTTTATTTTCTTCTTAGCCGATGGCGTGAGAAGATCCGTAACTCGACGCCTCTTCACGTCGTTGACTTATCTGAGATCTGTGCTCTAATCGGTTTCGTTGCTTCGTTTATCTACCTCCTTGGTTTCTGTGGTATTGATCTCATTTTCCGATCTTCTTCCGATGATGATGTTTGGGTTAACGATGGGATGATTCCATGTAATCAATCCCTAGATTGTCGTGAGGTTCTTCCGATTAAACCTAATTCCGTCGATCCTCCTCGGGAATCGGAGCTTGATTCGGTGGAAGATGAAGAAATCGTTAAATTAGTGATCGACGGAACCATCCCTTCGTACTCATTGGAGACGAAACTCGGAGATTGTAAAAGAGCAGCAGCGATTAGAAGAGAAGCGGTTCAGAGGATAACCGGTAAATCCTTAACCGGTCTTCCATTGGAAGGTTTCGATTACAATTCAATTTTGGGGCAATGCTGTGAGATGCCAGTTGGGTATGTTCAGATCCCAGTGGGGATTGCAGGACCTTTGTTGCTTGATGGGGTTGAGTATTCAGTGCCAATGGCTACAACAGAAGGTTGTTTGGTTGCTAGTACCAATAGAGGTTTTAAAGCTATACACTTGTCTGGTGGTGCTTTTAGTGTTCTTGTGAAAGATGCCATGACTAGAGCTCCAGTTGTTAGATTCCCTTCTGCAAGAAGAGCTGCTCTTGTCATGTTTTATCTTCAAGATCCTTCTAATTTCGAGAGATTGTCTCTCATTTTCAACAAATCGAGTAGATTTGCTAGGCTTCAGAGTATTACATGCACGATTGCTGGGAGGAATCTGTATCCGAGGTTTGCGTGTAGTACTGGTGATGCTATGGGGATGAACATGGTCTCAAAAGGTGTTCAGAATGTCTTGGACTTTGTAAAGAGCGAGTTTCCTGACATGGATGTTATTGGCATCTCTGGGAACTACTGTTCGGACAAGAAGGCTTCGGCTGTAAACTGGATCGAAGGACGTGGTAAGCATGTTGTATGTGAAGCTTTTATTAAGGCTGAGATTGTGGAGAAAGTGTTGAAGACTAGCGTTGAGGCTCTTGTAGAGCTTAACACGCTCAAGAATCTTGTTGGTTCAGCCATGGCGGGTTCTCTTGGTGGGTTCAATGCTCATTCAAGCAATATTGTCAGCGCTGTGTTCATCGCCACTGGCCAAGACCCAGCTCAAAACGTGGAGAGCTCACACTGTATGACCATGATTCTTCCCGATGGTGACGACCTTCACATCTCTGTTTCAATGCCTTGCATTGAGGTTGGTACTGTTGGAGGTGGGACACAACTTGCATCACAAGCAGCTTGTTTGAATCTACTCGGTGTGAAAGGATCAAACAACGAGAAACCTGGCTCGAACGCACAGCAATTGGCAAGAATAGTGGCTGGTTCGGTTCTTGCAGGAGAGCTTTCACTAATGTCTGCTATTGCAGCTGGACAGCTTGTGAAGAGTCACATGAAATACAACAGATCCAGCAGAGACATTGGCCCTTCGTCTCAAGTCAACAGGTGATGTTTGGAGCACGATGAGACGGATAATAATAAAACAACAAAAACCCATAATTAGATTTGATGTAATTCTAACTTCATTTGATTTCTTCTTCATCGATCTCTTTTCTTTTCTATCTATTTTGTACTAAGTCTCCAAATTTTCTTAATTTATGTAAAGTCTTTTGTCCTTCCATCTTTATGGCTTATATTAATATCATAGCTTAGCATCAAAATGTGTAATTAAATTGCGGTTTAAGCTTTAAAGCCATGATTTTTTTTTCTAACATTGAATAGATTATTG</t>
  </si>
  <si>
    <t>ATGGAGGATCTCCGTCGTAGATTTCCGACTAAAAAGAACGGAGAAGAAATCTCTAATGTCGCCGTCGATCCTCCTCTTCGTAAAGCCTCTGACGCGCTTCCTCTTCCGTTATACCTAACCAACACTTTTTTCCTCTCGCTCTTCTTCGCTACTGTTTATTTTCTTCTTAGCCGATGGCGTGAGAAGATCCGTAACTCGACGCCTCTTCACGTCGTTGACTTATCTGAGATCTGTGCTCTAATCGGTTTCGTTGCTTCGTTTATCTACCTCCTTGGTTTCTGTGGTATTGATCTCATTTTCCGATCTTCTTCCGATGATGATGTTTGGGTTAACGATGGGATGATTCCATGTAATCAATCCCTAGATTGTCGTGAGGTTCTTCCGATTAAACCTAATTCCGTCGATCCTCCTCGGGAATCGGAGCTTGATTCGGTGGAAGATGAAGAAATCGTTAAATTAGTGATCGACGGAACCATCCCTTCGTACTCATTGGAGACGAAACTCGGAGATTGTAAAAGAGCAGCAGCGATTAGAAGAGAAGCGGTTCAGAGGATAACCGGTAAATCCTTAACCGGTCTTCCATTGGAAGGTTTCGATTACAATTCAATTTTGGGGCAATGCTGTGAGATGCCAGTTGGGTATGTTCAGATCCCAGTGGGGATTGCAGGACCTTTGTTGCTTGATGGGGTTGAGTATTCAGTGCCAATGGCTACAACAGAAGGTTGTTTGGTTGCTAGTACCAATAGAGGTTTTAAAGCTATACACTTGTCTGGTGGTGCTTTTAGTGTTCTTGTGAAAGATGCCATGACTAGAGCTCCAGTTGTTAGATTCCCTTCTGCAAGAAGAGCTGCTCTTGTCATGTTTTATCTTCAAGATCCTTCTAATTTCGAGAGATTGTCTCTCATTTTCAACAAATCGAGTAGATTTGCTAGGCTTCAGAGTATTACATGCACGATTGCTGGGAGGAATCTGTATCCGAGGTTTGCGTGTAGTACTGGTGATGCTATGGGGATGAACATGGTCTCAAAAGGTGTTCAGAATGTCTTGGACTTTGTAAAGAGCGAGTTTCCTGACATGGATGTTATTGGCATCTCTGGGAACTACTGTTCGGACAAGAAGGCTTCGGCTGTAAACTGGATCGAAGGACGTGGTAAGCATGTTGTATGTGAAGCTTTTATTAAGGCTGAGATTGTGGAGAAAGTGTTGAAGACTAGCGTTGAGGCTCTTGTAGAGCTTAACACGCTCAAGAATCTTGTTGGTTCAGCCATGGCGGGTTCTCTTGGTGGGTTCAATGCTCATTCAAGCAATATTGTCAGCGCTGTGTTCATCGCCACTGGCCAAGACCCAGCTCAAAACGTGGAGAGCTCACACTGTATGACCATGATTCTTCCCGATGGTGACGACCTTCACATCTCTGTTTCAATGCCTTGCATTGAGGTTGGTACTGTTGGAGGTGGGACACAACTTGCATCACAAGCAGCTTGTTTGAATCTACTCGGTGTGAAAGGATCAAACAACGAGAAACCTGGCTCGAACGCACAGCAATTGGCAAGAATAGTGGCTGGTTCGGTTCTTGCAGGAGAGCTTTCACTAATGTCTGCTATTGCAGCTGGACAGCTTGTGAAGAGTCACATGAAATACAACAGATCCAGCAGAGACATTGGCCCTTCGTCTCAAGTCAACAGGTGA</t>
  </si>
  <si>
    <t>MEDLRRRFPTKKNGEEISNVAVDPPLRKASDALPLPLYLTNTFFLSLFFATVYFLLSRWREKIRNSTPLHVVDLSEICALIGFVASFIYLLGFCGIDLIFRSSSDDDVWVNDGMIPCNQSLDCREVLPIKPNSVDPPRESELDSVEDEEIVKLVIDGTIPSYSLETKLGDCKRAAAIRREAVQRITGKSLTGLPLEGFDYNSILGQCCEMPVGYVQIPVGIAGPLLLDGVEYSVPMATTEGCLVASTNRGFKAIHLSGGAFSVLVKDAMTRAPVVRFPSARRAALVMFYLQDPSNFERLSLIFNKSSRFARLQSITCTIAGRNLYPRFACSTGDAMGMNMVSKGVQNVLDFVKSEFPDMDVIGISGNYCSDKKASAVNWIEGRGKHVVCEAFIKAEIVEKVLKTSVEALVELNTLKNLVGSAMAGSLGGFNAHSSNIVSAVFIATGQDPAQNVESSHCMTMILPDGDDLHISVSMPCIEVGTVGGGTQLASQAACLNLLGVKGSNNEKPGSNAQQLARIVAGSVLAGELSLMSAIAAGQLVKSHMKYNRSSRDIGPSSQVNR</t>
  </si>
  <si>
    <t>AGTTTTTTAGCTCACAGCAACAAACAAATCCCTCCAAACAATAACTCAATTATTATAATTTTTAAATTTTCATCCATTTTTTTCCAAAAAAAAAAAAAAAAAACAGACAGAGAAGGAAAGAAAATTCTATTTCTAATAATAATAGCTATAATTGAGACTGCAGCCGGGAAATCTGAAAAATGGACGTCCGCCGGCGGCCTCTGAAAGTTGACGACGAAGTGAACAAAGAGAAGCTACCAACTTCGCCGACGCCAAAAGCATCAGACGCGTTGCCGCTTCCGTTATACCTAACTAACGCCATATTCTTCACGCTGTTCTTTTCCGTTGCGTATTACCTGCTACACCGTTGGCGTGAGAAGATCCGTAACTCAACTCCCCTCCACGTGGTCACTCTTTCCGAAATCGCCGCCATTGTCTCGCTCATTGCTTCCTTCATCTACCTCCTCGGCTTCTTCGGCATTGACTTCGTCCAGTCGTTCATCTCACGCGCCACCCCCGAGGCATGGGATCTCGAAGAAGACGACAGCGATATCATTTCCCGTCCTCCCGCTCCCATTTCTATTACAACTCTGTCCTCCGCCCAAGACGAGGACGTTGTTCAATCCGTTATCGACGGTTCGATTCCGTCTTACGCGCTCGAATCCAAGCTCGGTGATTGCAGACGAGCGGCTGCCATTCGCCGCGAGGCATTGCAGAAAATGACCGGGAGGTCGCTGCAGGGACTGCCGTTGGATGGATTCGATTACGACTCGATTTTAGGACAGTGTTGTGAAATGCCGGTCGGTTACGTGCAGATTCCGGTGGGAATTGCCGGGCCGTTGTTGCTTGATGGGTTTGAATACTCGGTTCCCATGGCGACCACCGAAGGGTGTTTGGTGGCGAGCACAAATAGAGGGTGTAAAGCAATCTATGCCTCCGGTGGAGCCGCCAGTATGTTGTTGAGAGATGGGATGACCAGGGCCCCTATTGTTAGATTCGCTTCTGCCATGAGAGCTTCTGAATTGAAGTTCTTCTTGGAGGATCCCAACAATTTCGAAACTTTGGCCGTCGTTTTTAACAGGTCGAGTAGATTTGCGAGGCTGCAACATATTCAGTGCTCTATTGCAGGTAAGAATCTTTACATCAGATTTTGCTGTACCACCGGTGATGCAATGGGAATGAACATGGTGTCCAAAGGAGTTCAGAATGTTCTTGATTTCCTTCAAAATGATTTCCCAGACATGGATGTCATTGGAATATCTGGAAACTTTTGTTCGGACAAGAAACCTGCTGCAGTTAATTGGATTGAAGGGCGTGGTAAATCAGTTGTTTGCGAGGCAACAATCAAGGAAGAGGTAGTGACGAAGGTGTTGAAAACTAATGTGGCTACACTGGTAGAGCTCAACACACTCAAGAACCTTGCTGGGTCTGCTGTTGCTGGTGCCCTTGGTGGATTCAATGCTCATGCTGCCAACATTGTTTCTGCTATCTTCATAGCAACCGGCCAGGATCCAGCGCAAAATGTTGAGAGTTCTCACTGCATTACAATGATGGAAGCCATAAATGATGGGAAGGATCTACATATCTCGGTCACTATGCCATCCATAGAGGTTGGTACTGTCGGAGGTGGAACTCAACTTGCTTCTCAGTCTGCGTGTCTGAATTTACTTGGCGTGAAGGGTGCAAGCAAAGAATCACCGGGATCAAACTCAAGGCTCTTGGCTACAATTGTTGCCGGTTCGGTTCTGGCAGGGGAGCTCTCTCTGATGGCTGCCATTGCAGCTGGTCAGCTCGTCAAGAGTCACATGAAATACAACAGGTCCAGCAAAGACATATGCAAAGCCGCATCATAGATGATGAGGTGCACCCACCTGGTAAAATGAACTGGAAAATAAAATTTAAGATGAGGATAGGCATTAAGTAGGCAAGTAAGCAAGCAAAAAGGGAAAATGAAAGCTGTTGGCGCCAATGTGAAATTTCTTTTCTACCATGGCCTATAGCTGTAATGTCAAGTGAGGGTGGGAATCACAACGTGGCTAGCTGTATCGGTCACCTGAAAGCAGAAAGGGCTCTGAATCAGAATAATTTTGGCCCCGCAGGCCTTTGTTGCAGAGTCCTGTCCTACATGTGAAATTTTTATCTGTCCTTTCTGTTTATTGTTCTTGTTTATGTTTCTTTGAGAGGCGTTTATTGGTCTTGTTAGTAGCTGCTTCCCTTTGGCTCATCTGTATACAAGATTGTGTCCTCCTTAAGATTTGATTTCGATTTGGATTATACCAAGGCATGTAAGTAATTATCTTTTATCTCTATCAAAATCACAAACTGGTCTGTTGATGTTCTGGTACTGTGGTTTGTGAGAGCAATATTAAACATTTTAACTTCCTTCT</t>
  </si>
  <si>
    <t>ATGGACGTCCGCCGGCGGCCTCTGAAAGTTGACGACGAAGTGAACAAAGAGAAGCTACCAACTTCGCCGACGCCAAAAGCATCAGACGCGTTGCCGCTTCCGTTATACCTAACTAACGCCATATTCTTCACGCTGTTCTTTTCCGTTGCGTATTACCTGCTACACCGTTGGCGTGAGAAGATCCGTAACTCAACTCCCCTCCACGTGGTCACTCTTTCCGAAATCGCCGCCATTGTCTCGCTCATTGCTTCCTTCATCTACCTCCTCGGCTTCTTCGGCATTGACTTCGTCCAGTCGTTCATCTCACGCGCCACCCCCGAGGCATGGGATCTCGAAGAAGACGACAGCGATATCATTTCCCGTCCTCCCGCTCCCATTTCTATTACAACTCTGTCCTCCGCCCAAGACGAGGACGTTGTTCAATCCGTTATCGACGGTTCGATTCCGTCTTACGCGCTCGAATCCAAGCTCGGTGATTGCAGACGAGCGGCTGCCATTCGCCGCGAGGCATTGCAGAAAATGACCGGGAGGTCGCTGCAGGGACTGCCGTTGGATGGATTCGATTACGACTCGATTTTAGGACAGTGTTGTGAAATGCCGGTCGGTTACGTGCAGATTCCGGTGGGAATTGCCGGGCCGTTGTTGCTTGATGGGTTTGAATACTCGGTTCCCATGGCGACCACCGAAGGGTGTTTGGTGGCGAGCACAAATAGAGGGTGTAAAGCAATCTATGCCTCCGGTGGAGCCGCCAGTATGTTGTTGAGAGATGGGATGACCAGGGCCCCTATTGTTAGATTCGCTTCTGCCATGAGAGCTTCTGAATTGAAGTTCTTCTTGGAGGATCCCAACAATTTCGAAACTTTGGCCGTCGTTTTTAACAGGTCGAGTAGATTTGCGAGGCTGCAACATATTCAGTGCTCTATTGCAGGTAAGAATCTTTACATCAGATTTTGCTGTACCACCGGTGATGCAATGGGAATGAACATGGTGTCCAAAGGAGTTCAGAATGTTCTTGATTTCCTTCAAAATGATTTCCCAGACATGGATGTCATTGGAATATCTGGAAACTTTTGTTCGGACAAGAAACCTGCTGCAGTTAATTGGATTGAAGGGCGTGGTAAATCAGTTGTTTGCGAGGCAACAATCAAGGAAGAGGTAGTGACGAAGGTGTTGAAAACTAATGTGGCTACACTGGTAGAGCTCAACACACTCAAGAACCTTGCTGGGTCTGCTGTTGCTGGTGCCCTTGGTGGATTCAATGCTCATGCTGCCAACATTGTTTCTGCTATCTTCATAGCAACCGGCCAGGATCCAGCGCAAAATGTTGAGAGTTCTCACTGCATTACAATGATGGAAGCCATAAATGATGGGAAGGATCTACATATCTCGGTCACTATGCCATCCATAGAGGTTGGTACTGTCGGAGGTGGAACTCAACTTGCTTCTCAGTCTGCGTGTCTGAATTTACTTGGCGTGAAGGGTGCAAGCAAAGAATCACCGGGATCAAACTCAAGGCTCTTGGCTACAATTGTTGCCGGTTCGGTTCTGGCAGGGGAGCTCTCTCTGATGGCTGCCATTGCAGCTGGTCAGCTCGTCAAGAGTCACATGAAATACAACAGGTCCAGCAAAGACATATGCAAAGCCGCATCATAG</t>
  </si>
  <si>
    <t>MDVRRRPLKVDDEVNKEKLPTSPTPKASDALPLPLYLTNAIFFTLFFSVAYYLLHRWREKIRNSTPLHVVTLSEIAAIVSLIASFIYLLGFFGIDFVQSFISRATPEAWDLEEDDSDIISRPPAPISITTLSSAQDEDVVQSVIDGSIPSYALESKLGDCRRAAAIRREALQKMTGRSLQGLPLDGFDYDSILGQCCEMPVGYVQIPVGIAGPLLLDGFEYSVPMATTEGCLVASTNRGCKAIYASGGAASMLLRDGMTRAPIVRFASAMRASELKFFLEDPNNFETLAVVFNRSSRFARLQHIQCSIAGKNLYIRFCCTTGDAMGMNMVSKGVQNVLDFLQNDFPDMDVIGISGNFCSDKKPAAVNWIEGRGKSVVCEATIKEEVVTKVLKTNVATLVELNTLKNLAGSAVAGALGGFNAHAANIVSAIFIATGQDPAQNVESSHCITMMEAINDGKDLHISVTMPSIEVGTVGGGTQLASQSACLNLLGVKGASKESPGSNSRLLATIVAGSVLAGELSLMAAIAAGQLVKSHMKYNRSSKDICKAAS</t>
  </si>
  <si>
    <t>TTAACCAAACTCGAGAGATCTATTACGGTGTCGTGAAAATTCCACGACAACTACGACTGCTACATTTCTACGTTAACATATAAAATAAATAATTTTTTTTCTTTTAAATCTTAACTATCCGCCCTCGAATCCTCGGCCGGCCGTCGCCATTTACCACGAAAATGGAAGTCCGCCGGAGATCGATTGCCGCTGCCAAACCGGTTCATTCCAAAACAATCGAAGAGGAAGAAACACACGCGCAGCTGCCGCTTCCTCTGTACATCATCAATGCCTTGTTCTTCACGCTCTTCTTCACCGTCGTTTACTACTTGCTCTCCCGCTGGCGCGAGAAGATTCGCAATTCGACGCCCCTCCACGTCGTGACACTCTCCGAGATGGTGGCCATTGTAGCCTTCGTCGCTTCGTGTATTTATCTGCTGGGATTTTTCGGAATCGACTTCGTTCAGTCAATCCTCCGGCCTTCTGCCGACGTGTGGGCTTCCGAAGACCTGGAGGAAGAGGATAGCCACGTCATCATTAAGGATGATTCTCGGAATTTACCATGTGGCCAAGCCCTCGATTGCTCCCATGTCATGACTCTGCCACAGCCGCAGCCGCAGCCGCAGCCACTGCCTAGCTTAATCATCGATCACGATCCCAATACGCTGACGTTTACGACCGAAGAGGATGAGGAGATGATCAAGTCTGTGGTGGATGGGACGACGCCGTCTTACTCTTTGGAATCCAAATTGGGGGATTGCCGTAGGGCTGCGGCAATCAGGCGGGAGGCTTTGCAGAGATCAACTGGCAAGTCTTTGCATGGTTTGCCATTGGAGGGTTTTGATTACGGGTCCATTTTAGGGCAGTGTTGCGAGATGCCGGTCGGTTATGTCCAGATTCCGGTGGGCATTGCGGGGCCGTTGTTGCTTGACGGGAGGGAGTATTCGGTTCCCATGGCCACCACCGAAGGGTGCTTGGTGGCGAGTGCGAACAGGGGTTGTAAAGCTATTCATTTGTCCGGTGGAGCTACGAGTGTTTTGTTGAAAGATGGGATGACCAGAGCTCCCGTTGTTAGGTTCGGGAGTGCTAAGAGGGCTGCTGAGTTGAAGTTGTTCCTGGAGAATCCTGTCAATTTCGATCCTTTGTCTATGGTTTTCAATAAATCTAGCAGATTTGCTAGACTTCAGACCATCAAATGTGCTATTGCTGGCAAAAATCTCTACCTCAGATTTACTTGCAGCACCGGTGATGCTATGGGAATGAATATGGTTTCCAAAGGAGTCCAAAATGTTCTGGATTTCCTCCAGGCTGAGTTCCCCGACATGGATGTCATTGGCATTTCTGGTAACTTCTGTTCCGACAAGAAGCCTGCTGCTGTCAACTGGATTGAAGGACGGGGCAAGTCCGTGGTTTGTGAGGCCATAATTAAGGGTGATGTCGTCAGGAAGGTATTGAAGACTAATGTGGATGCCCTGGTGGAGCTTAATATGCTCAAGAACCTTACTGGTTCTGCCATGGCTGGAGCTCTTGGTGGCTTCAATGCCCATGCCAGTAACATCGTCACTGCAGTCTACATAGCCACTGGCCAAGATCCTGCTCAAAATGTGGAGAGTTCTCACTGTATCACGATGATGGAAGCAATTAATGATGGCAAGGACCTTCACGTTTCTGTCACCATGCCTTCCATTGAGGTTGGAACAGTTGGAGGTGGCACTCAGCTTGCATCACAGTCAGCATGTTTGAACCTACTAGGGGTCAAAGGTGCCAACAAAGAGTCGCCGGGGGCAAACTCAAGGCTGCTAGCTACCATTGTAGCTGGTTCTGTTCTTGCTGGAGAGCTCTCACTCATGTCTGCTCTTGCAGCTGGACAGCTCGTTAAGAGCCACATGAAGTATAACAGATCTAGCAAAGATGTTACCAAGGCTTCTTCCTAGAAGAACAAAAAGCCTTGAGGCTTGAGAAAAGCTTGTGTAAAAATGCTTCATAACTATTATAGATGAACTTCAATTAGACATGTGGAGAGGGAGGATTGGGAGAACAAAGGATGCAATTCCTACATATTCTTTCTCTTTTGTTGGTTTTTTTTTTATTTTATGTTTTTCAAATTCAAGCCCTGTAATCTGCAAATTCTGTATAATGACAAAAAGTCTAGCCCCTTTCTTTTAAAAATCTCTAGATGCCCTGTTAAGTA</t>
  </si>
  <si>
    <t>ATGGAAGTCCGCCGGAGATCGATTGCCGCTGCCAAACCGGTTCATTCCAAAACAATCGAAGAGGAAGAAACACACGCGCAGCTGCCGCTTCCTCTGTACATCATCAATGCCTTGTTCTTCACGCTCTTCTTCACCGTCGTTTACTACTTGCTCTCCCGCTGGCGCGAGAAGATTCGCAATTCGACGCCCCTCCACGTCGTGACACTCTCCGAGATGGTGGCCATTGTAGCCTTCGTCGCTTCGTGTATTTATCTGCTGGGATTTTTCGGAATCGACTTCGTTCAGTCAATCCTCCGGCCTTCTGCCGACGTGTGGGCTTCCGAAGACCTGGAGGAAGAGGATAGCCACGTCATCATTAAGGATGATTCTCGGAATTTACCATGTGGCCAAGCCCTCGATTGCTCCCATGTCATGACTCTGCCACAGCCGCAGCCGCAGCCGCAGCCACTGCCTAGCTTAATCATCGATCACGATCCCAATACGCTGACGTTTACGACCGAAGAGGATGAGGAGATGATCAAGTCTGTGGTGGATGGGACGACGCCGTCTTACTCTTTGGAATCCAAATTGGGGGATTGCCGTAGGGCTGCGGCAATCAGGCGGGAGGCTTTGCAGAGATCAACTGGCAAGTCTTTGCATGGTTTGCCATTGGAGGGTTTTGATTACGGGTCCATTTTAGGGCAGTGTTGCGAGATGCCGGTCGGTTATGTCCAGATTCCGGTGGGCATTGCGGGGCCGTTGTTGCTTGACGGGAGGGAGTATTCGGTTCCCATGGCCACCACCGAAGGGTGCTTGGTGGCGAGTGCGAACAGGGGTTGTAAAGCTATTCATTTGTCCGGTGGAGCTACGAGTGTTTTGTTGAAAGATGGGATGACCAGAGCTCCCGTTGTTAGGTTCGGGAGTGCTAAGAGGGCTGCTGAGTTGAAGTTGTTCCTGGAGAATCCTGTCAATTTCGATCCTTTGTCTATGGTTTTCAATAAATCTAGCAGATTTGCTAGACTTCAGACCATCAAATGTGCTATTGCTGGCAAAAATCTCTACCTCAGATTTACTTGCAGCACCGGTGATGCTATGGGAATGAATATGGTTTCCAAAGGAGTCCAAAATGTTCTGGATTTCCTCCAGGCTGAGTTCCCCGACATGGATGTCATTGGCATTTCTGGTAACTTCTGTTCCGACAAGAAGCCTGCTGCTGTCAACTGGATTGAAGGACGGGGCAAGTCCGTGGTTTGTGAGGCCATAATTAAGGGTGATGTCGTCAGGAAGGTATTGAAGACTAATGTGGATGCCCTGGTGGAGCTTAATATGCTCAAGAACCTTACTGGTTCTGCCATGGCTGGAGCTCTTGGTGGCTTCAATGCCCATGCCAGTAACATCGTCACTGCAGTCTACATAGCCACTGGCCAAGATCCTGCTCAAAATGTGGAGAGTTCTCACTGTATCACGATGATGGAAGCAATTAATGATGGCAAGGACCTTCACGTTTCTGTCACCATGCCTTCCATTGAGGTTGGAACAGTTGGAGGTGGCACTCAGCTTGCATCACAGTCAGCATGTTTGAACCTACTAGGGGTCAAAGGTGCCAACAAAGAGTCGCCGGGGGCAAACTCAAGGCTGCTAGCTACCATTGTAGCTGGTTCTGTTCTTGCTGGAGAGCTCTCACTCATGTCTGCTCTTGCAGCTGGACAGCTCGTTAAGAGCCACATGAAGTATAACAGATCTAGCAAAGATGTTACCAAGGCTTCTTCCTAG</t>
  </si>
  <si>
    <t>MEVRRRSIAAAKPVHSKTIEEEETHAQLPLPLYIINALFFTLFFTVVYYLLSRWREKIRNSTPLHVVTLSEMVAIVAFVASCIYLLGFFGIDFVQSILRPSADVWASEDLEEEDSHVIIKDDSRNLPCGQALDCSHVMTLPQPQPQPQPLPSLIIDHDPNTLTFTTEEDEEMIKSVVDGTTPSYSLESKLGDCRRAAAIRREALQRSTGKSLHGLPLEGFDYGSILGQCCEMPVGYVQIPVGIAGPLLLDGREYSVPMATTEGCLVASANRGCKAIHLSGGATSVLLKDGMTRAPVVRFGSAKRAAELKLFLENPVNFDPLSMVFNKSSRFARLQTIKCAIAGKNLYLRFTCSTGDAMGMNMVSKGVQNVLDFLQAEFPDMDVIGISGNFCSDKKPAAVNWIEGRGKSVVCEAIIKGDVVRKVLKTNVDALVELNMLKNLTGSAMAGALGGFNAHASNIVTAVYIATGQDPAQNVESSHCITMMEAINDGKDLHVSVTMPSIEVGTVGGGTQLASQSACLNLLGVKGANKESPGANSRLLATIVAGSVLAGELSLMSALAAGQLVKSHMKYNRSSKDVTKASS</t>
  </si>
  <si>
    <t>ATGGAAGTTCGCCGGCGAGTCCTCCGTCCCGCTCCCGCCGGCGAACCCTTGAAGCCCAAACAGGACCCACACCCACACTCCCAGCAGCAATCGTACCTCACCAACGCCGTGTTCTTCGGGCTGTTCTTCTCGCTGGCGTACTTCCTCCTCCACCGATGGCGCGAGAAGATCCGCACCTCCACTCCCCTCCACGTCGTCACGCTCTCCGAGATGGCTGCCATCGTCTCCCTCATCGCCTCCTTCTTCTACCTCATGGCCTTCTTCGGCATTACCTTCATCCTCCACCCATTCCTTAATTACCGCTCTTCCCCCGAGGACGACCTCGACCTCCACATTCCCAAACCTGTCCCCACTCCCTCATGCCCTGCTGCCCTCCCCCACCACGACGAGGACATCATCCTTGCCGTCGTGTCTGGCTCCATCCCCTCCTACTCCCTCGAAACGCGGCTCGACGATACTCGTCGAGCCGCATTAATTCGGCGCAAGGCGGTGGAACACATCACCGGGAGGTCTCTGGAAGGCCTCCCGGTAGAAGGCTTTGATTATGATTCCATTCTCGGTCAGTGCTGTGAGATGCCGATCGGGTTCGTGCAGATCCCCGTCGGTGTCGCGGGGCCCTTGCTCCTCGACGGGAAGGAGTACACTGTTCCTATGGCTACCACCGAAGGTTGCTTGGTCGCTAGCACCAACAGAGGCTGCAAGGCAATTCACGTCTCCGGGGGAGCTTCCTCCATGCTCCTCCGTGACGCCATGACCAGAGCCCCCGTGGTTAGGTTCAACTCCGCCAAACGTGCTTCTCAGCTTAAGTTCTACCTGGAAGACCCTCTCAATTTCGATTCCCTTGCCGTCGTTTTCAACAAGTCAAGCAGGTTTGCGAGATTGCAAGATATTAAGGCAGCAATAGCAGGGAAGAATTTGTACATTAGATTCAGTTGCACTACAGGGGATGCCATGGGGATGAACATGGTTTCCAAAGGAGTCCAAAACGTGCTTACTTTTCTCCAAAGTGATTTTCCAGATATGGATGTTATTGGGATATCTGGGAATTTCTGTTCGGATAAGAAGGCTGCGGCAGTGAACTGGATTGAGGGGAGAGGGAAATCGGTTGTATGCGAGGCTGTAATTAAAGAGGAGGTGGTTAAGAAAGTGTTGAAGACCAGCGTGGAGGCTTTGGTTGAACTTAACATGTTGAAAAATCTTACTGGGTCTGCTATGGCTGGTGCTCTTGGTGGCTTCAATGCTCATGCTAGTAACATTGTTTCTGCTGTTTACTTGGCCACTGGACAGGACCCTGCTCAGAATGTGGAGAGTTCTCACTGCATAACCATGATGGAAGCTGTGAATGATGGCAAGGACCTTCACATCTCTGTTACTATGCCTTCCCTTGAGGTGGGTACAGTTGGAGGGGGCACACAACTGGCGTCTCAATCAGCATGCCTTAATTTACTAGGAGTAAAGGGTGCGAGCAAAGAGTCCCCAGGTGCAAATTCTAGGTTACTAGCAACCATAGTAGCAGGTTCAGTCCTTGCAGGGGAGCTCTCACTCATGTCTGCAATTGCAGCAGGCCAACTTGTTAATAGCCACATGAAATACAACAGATCTAGCAAGGATATCACCAAAATTGGATCCTAATTAAGCTAGCTAGCTAGCTTGGACAAGAACTTAAAATTGTATCATCAATAGTAAAAGCAAAGAATGCAATGCAATTGTATAATTATTAGCTTCAGAAGGACAATTAATTCGTGTTGGTGGGAGATGACCTGCAATTAGAGTACTTCATTAATGTCTAGTCACTTTATACGAGTGTTTTATCTGCTTCTGATGTGTACAGAACATGAATAAGACTTTAGTTTAATTTTGCTACTCTTCTTTTTTTAGTTTTTGGTCTTTTGATGAAAAACTTGTTTTCACCATATGTATGTGTTGTGTGTCGGTCCCATCATCATCTAAAGCAAATGTATCAAGGATGTGGTATTTTAGTCTTGTGTTTTTTCTTTGTCA</t>
  </si>
  <si>
    <t>ATGGAAGTTCGCCGGCGAGTCCTCCGTCCCGCTCCCGCCGGCGAACCCTTGAAGCCCAAACAGGACCCACACCCACACTCCCAGCAGCAATCGTACCTCACCAACGCCGTGTTCTTCGGGCTGTTCTTCTCGCTGGCGTACTTCCTCCTCCACCGATGGCGCGAGAAGATCCGCACCTCCACTCCCCTCCACGTCGTCACGCTCTCCGAGATGGCTGCCATCGTCTCCCTCATCGCCTCCTTCTTCTACCTCATGGCCTTCTTCGGCATTACCTTCATCCTCCACCCATTCCTTAATTACCGCTCTTCCCCCGAGGACGACCTCGACCTCCACATTCCCAAACCTGTCCCCACTCCCTCATGCCCTGCTGCCCTCCCCCACCACGACGAGGACATCATCCTTGCCGTCGTGTCTGGCTCCATCCCCTCCTACTCCCTCGAAACGCGGCTCGACGATACTCGTCGAGCCGCATTAATTCGGCGCAAGGCGGTGGAACACATCACCGGGAGGTCTCTGGAAGGCCTCCCGGTAGAAGGCTTTGATTATGATTCCATTCTCGGTCAGTGCTGTGAGATGCCGATCGGGTTCGTGCAGATCCCCGTCGGTGTCGCGGGGCCCTTGCTCCTCGACGGGAAGGAGTACACTGTTCCTATGGCTACCACCGAAGGTTGCTTGGTCGCTAGCACCAACAGAGGCTGCAAGGCAATTCACGTCTCCGGGGGAGCTTCCTCCATGCTCCTCCGTGACGCCATGACCAGAGCCCCCGTGGTTAGGTTCAACTCCGCCAAACGTGCTTCTCAGCTTAAGTTCTACCTGGAAGACCCTCTCAATTTCGATTCCCTTGCCGTCGTTTTCAACAAGTCAAGCAGGTTTGCGAGATTGCAAGATATTAAGGCAGCAATAGCAGGGAAGAATTTGTACATTAGATTCAGTTGCACTACAGGGGATGCCATGGGGATGAACATGGTTTCCAAAGGAGTCCAAAACGTGCTTACTTTTCTCCAAAGTGATTTTCCAGATATGGATGTTATTGGGATATCTGGGAATTTCTGTTCGGATAAGAAGGCTGCGGCAGTGAACTGGATTGAGGGGAGAGGGAAATCGGTTGTATGCGAGGCTGTAATTAAAGAGGAGGTGGTTAAGAAAGTGTTGAAGACCAGCGTGGAGGCTTTGGTTGAACTTAACATGTTGAAAAATCTTACTGGGTCTGCTATGGCTGGTGCTCTTGGTGGCTTCAATGCTCATGCTAGTAACATTGTTTCTGCTGTTTACTTGGCCACTGGACAGGACCCTGCTCAGAATGTGGAGAGTTCTCACTGCATAACCATGATGGAAGCTGTGAATGATGGCAAGGACCTTCACATCTCTGTTACTATGCCTTCCCTTGAGGTGGGTACAGTTGGAGGGGGCACACAACTGGCGTCTCAATCAGCATGCCTTAATTTACTAGGAGTAAAGGGTGCGAGCAAAGAGTCCCCAGGTGCAAATTCTAGGTTACTAGCAACCATAGTAGCAGGTTCAGTCCTTGCAGGGGAGCTCTCACTCATGTCTGCAATTGCAGCAGGCCAACTTGTTAATAGCCACATGAAATACAACAGATCTAGCAAGGATATCACCAAAATTGGATCCTAA</t>
  </si>
  <si>
    <t>MEVRRRVLRPAPAGEPLKPKQDPHPHSQQQSYLTNAVFFGLFFSLAYFLLHRWREKIRTSTPLHVVTLSEMAAIVSLIASFFYLMAFFGITFILHPFLNYRSSPEDDLDLHIPKPVPTPSCPAALPHHDEDIILAVVSGSIPSYSLETRLDDTRRAALIRRKAVEHITGRSLEGLPVEGFDYDSILGQCCEMPIGFVQIPVGVAGPLLLDGKEYTVPMATTEGCLVASTNRGCKAIHVSGGASSMLLRDAMTRAPVVRFNSAKRASQLKFYLEDPLNFDSLAVVFNKSSRFARLQDIKAAIAGKNLYIRFSCTTGDAMGMNMVSKGVQNVLTFLQSDFPDMDVIGISGNFCSDKKAAAVNWIEGRGKSVVCEAVIKEEVVKKVLKTSVEALVELNMLKNLTGSAMAGALGGFNAHASNIVSAVYLATGQDPAQNVESSHCITMMEAVNDGKDLHISVTMPSLEVGTVGGGTQLASQSACLNLLGVKGASKESPGANSRLLATIVAGSVLAGELSLMSAIAAGQLVNSHMKYNRSSKDITKIGS</t>
  </si>
  <si>
    <t>GTAGTGAATAAAAACAAAGAAAAAGAGCAAATTGCGACGCTGTTGGGTAAGGCAGCATTTATTCGCTGTCACACACTATCCATTTTAAATCGCTCTTCCACGTCCCTCTCTCCCACAATGGACCTCCATCGCCGGCCGCCCCACGCCGCCGCTGACGACGGAGCCATCCACCACAAGAAGAGGAGGGACTCCTCCACTTCCTCTCCCAAGGCCTCCGACGCGCTCCCTCTCCCTCTTTACCTCACCAACGCCATCTTCTTCACGCTCTTCTTCTCCGTCGCCTACTTCCTCCTCCACCGCTGGCGCGACAAGATCCGCAGCCACACCCCTCTCCACGTTGTCACTCTGTCCGAGATCGCCGCCATTTTCTCCCTCATCGCCTCCTTCATCTACCTCCTCGGCTTCTTCGGCATCGACTTCGTCCAGTCCTTCATCTCACGCGCCTCCCACGACTCCTGGGACCTAGACGACGCCGTAACAGCTCCCTCCCCCGCAATTACCAAATTGCCCTCACGGGATACCTCAATTATTTTCTCCGAGGACGACGAGGAGATTGTGAACTCCGTCGTCGAGGGCGTCACGCCCTCCTACGCGCTTGAGTCCCGCCTCGGCGACTGTGGCCGTGCCGCGGCGATTCGGCGCGGGGCGCTGCAGCGGCTGACGGGGCGGTCGCTTGAGGGGCTGCCGCTGGAGGGGTTTGATTATGACTCCATTTTGGGGCAGTGCTGCGAAATGCCGGTGGGGTATGTTCAGATTCCGGTGGGGGTGGCGGGGCCGTTGTTGTTGGATGGGTTTGAATACACTGTGCCGATGGCCACGACGGAAGGGTGCCTTGTGGCGAGTACCAATAGAGGGTGCAAGGCCATCTATGCTTCTGGTGGGGCCAGCAGTGTGGTTTTGCGGGATTGCATGTCGAGGGCACCTGTTGTTAGATTCTCCACTGCCAAAAGAGCTGCTCAGTTGAAGTTCTTCCTTGAGGATCCTCTCAATTTTGATACCTTGTCACTTGTTTTCAACAGGTCGAGTAGATTTGCAAGGCTCCAAGGTATTCAGTGTGCTATGGCTGGGAAGAATGCTTATTTGAGATTCACTTGTAGCACGGGTGATGCCATGGGGATGAACATGGTTTCCAAAGGGGTGCAAAACGTTCTTGATTTTCTTCAGAATGATTTTCCTGACATGGATGTTATTGGCATTTCTGGAAATTATTGTTCGGACAAGAAACCTGCTGCAGTGAATTGGATCGAGGGACGTGGGAAATCAGTTGTTTGTGAAGCAATCATCAAAGAAGAAGTGGTGCAGAAGGTATTGAAGACCAACGTGTCTGCCCTGGTGGAGCTTAACATGCTCAAAAACCTTGCTGGTTCTGCTGTCGCTGGTGCTCTTGGTGGGTTTAATGCTCATGCTAGTAACATTGTTTCTGCCATCTTTATAGCCACTGGCCAAGATCCAGCTCAAAATGTTGAGAGTTCCCATTGCATAACCATGATGGAAGCCATCAATGATGGGAGGGACCTTCACATCTCAGTGACCATGCCCTCCATTGAGGTGGGTACTGTTGGGGGTGGAACTCAACTTGCATCCCAATCTGCTTGCTTGAATTTACTTGGTGTGAAGGGTGCAAGCAAGGAGTCACCAGGATCAAACTCAAGACTCTTGGCCACCATTGTTGCTGGATCTGTTTTAGCAGGAGAGCTGTCTCTGATGTCTGCCATTGCAGCAGGGCAGCTAGTGAACAGCCATATGAAATACAACAGATCAAGCAAAGATGTAACCAAAATATCATAATCTTGAGGTCAAGGACGTGGTTGCAGTCATTAATTGTGGACTCTAGAATAAATAAAAAATTGAGGGTAAGCGAAATTTGGGAAGGAAAATGGAGAAACATTAGATTAGATTGTTGTCATCCACGTTTGGCTTTGCATTGCTGTCTGTGTAGATCTTTAATTATTTGGAGAGAGGAAAGAAGAATTCTACTCCACATGTTCCCTGTCCCCTTCTGGATCCTTCCTTTCTTTCCTGTATACTTTTCGTTGCTTGTTCTGCCGAGCCATTGAGTGGGTGTTAACGCTCTTTTTTCTCCTCAACCAAGACATTTGACGTGTTGTATTGTAATTCTTTTCCCCTATATAATATGCTTAGCATATCTATCATTGTCTTTTCTTGTAGCCGAATGAGTTGATGAATGTTCTCTTCATGTCCA</t>
  </si>
  <si>
    <t>ATGGACCTCCATCGCCGGCCGCCCCACGCCGCCGCTGACGACGGAGCCATCCACCACAAGAAGAGGAGGGACTCCTCCACTTCCTCTCCCAAGGCCTCCGACGCGCTCCCTCTCCCTCTTTACCTCACCAACGCCATCTTCTTCACGCTCTTCTTCTCCGTCGCCTACTTCCTCCTCCACCGCTGGCGCGACAAGATCCGCAGCCACACCCCTCTCCACGTTGTCACTCTGTCCGAGATCGCCGCCATTTTCTCCCTCATCGCCTCCTTCATCTACCTCCTCGGCTTCTTCGGCATCGACTTCGTCCAGTCCTTCATCTCACGCGCCTCCCACGACTCCTGGGACCTAGACGACGCCGTAACAGCTCCCTCCCCCGCAATTACCAAATTGCCCTCACGGGATACCTCAATTATTTTCTCCGAGGACGACGAGGAGATTGTGAACTCCGTCGTCGAGGGCGTCACGCCCTCCTACGCGCTTGAGTCCCGCCTCGGCGACTGTGGCCGTGCCGCGGCGATTCGGCGCGGGGCGCTGCAGCGGCTGACGGGGCGGTCGCTTGAGGGGCTGCCGCTGGAGGGGTTTGATTATGACTCCATTTTGGGGCAGTGCTGCGAAATGCCGGTGGGGTATGTTCAGATTCCGGTGGGGGTGGCGGGGCCGTTGTTGTTGGATGGGTTTGAATACACTGTGCCGATGGCCACGACGGAAGGGTGCCTTGTGGCGAGTACCAATAGAGGGTGCAAGGCCATCTATGCTTCTGGTGGGGCCAGCAGTGTGGTTTTGCGGGATTGCATGTCGAGGGCACCTGTTGTTAGATTCTCCACTGCCAAAAGAGCTGCTCAGTTGAAGTTCTTCCTTGAGGATCCTCTCAATTTTGATACCTTGTCACTTGTTTTCAACAGGTCGAGTAGATTTGCAAGGCTCCAAGGTATTCAGTGTGCTATGGCTGGGAAGAATGCTTATTTGAGATTCACTTGTAGCACGGGTGATGCCATGGGGATGAACATGGTTTCCAAAGGGGTGCAAAACGTTCTTGATTTTCTTCAGAATGATTTTCCTGACATGGATGTTATTGGCATTTCTGGAAATTATTGTTCGGACAAGAAACCTGCTGCAGTGAATTGGATCGAGGGACGTGGGAAATCAGTTGTTTGTGAAGCAATCATCAAAGAAGAAGTGGTGCAGAAGGTATTGAAGACCAACGTGTCTGCCCTGGTGGAGCTTAACATGCTCAAAAACCTTGCTGGTTCTGCTGTCGCTGGTGCTCTTGGTGGGTTTAATGCTCATGCTAGTAACATTGTTTCTGCCATCTTTATAGCCACTGGCCAAGATCCAGCTCAAAATGTTGAGAGTTCCCATTGCATAACCATGATGGAAGCCATCAATGATGGGAGGGACCTTCACATCTCAGTGACCATGCCCTCCATTGAGGTGGGTACTGTTGGGGGTGGAACTCAACTTGCATCCCAATCTGCTTGCTTGAATTTACTTGGTGTGAAGGGTGCAAGCAAGGAGTCACCAGGATCAAACTCAAGACTCTTGGCCACCATTGTTGCTGGATCTGTTTTAGCAGGAGAGCTGTCTCTGATGTCTGCCATTGCAGCAGGGCAGCTAGTGAACAGCCATATGAAATACAACAGATCAAGCAAAGATGTAACCAAAATATCATAA</t>
  </si>
  <si>
    <t>MDLHRRPPHAAADDGAIHHKKRRDSSTSSPKASDALPLPLYLTNAIFFTLFFSVAYFLLHRWRDKIRSHTPLHVVTLSEIAAIFSLIASFIYLLGFFGIDFVQSFISRASHDSWDLDDAVTAPSPAITKLPSRDTSIIFSEDDEEIVNSVVEGVTPSYALESRLGDCGRAAAIRRGALQRLTGRSLEGLPLEGFDYDSILGQCCEMPVGYVQIPVGVAGPLLLDGFEYTVPMATTEGCLVASTNRGCKAIYASGGASSVVLRDCMSRAPVVRFSTAKRAAQLKFFLEDPLNFDTLSLVFNRSSRFARLQGIQCAMAGKNAYLRFTCSTGDAMGMNMVSKGVQNVLDFLQNDFPDMDVIGISGNYCSDKKPAAVNWIEGRGKSVVCEAIIKEEVVQKVLKTNVSALVELNMLKNLAGSAVAGALGGFNAHASNIVSAIFIATGQDPAQNVESSHCITMMEAINDGRDLHISVTMPSIEVGTVGGGTQLASQSACLNLLGVKGASKESPGSNSRLLATIVAGSVLAGELSLMSAIAAGQLVNSHMKYNRSSKDVTKIS</t>
  </si>
  <si>
    <t>ATGATCTATGAACTATGAACCATAAACATGATGCTAAAAATTGGGACTGTGCCAAACTCTTGCATTCATCACCAACTTATTTATATTTCTCGTTTGATCAAATTTCTACCTAGTATTTATCTCTATTGTCAAATCCAGTTTGGTATTCTGAGTCTTTCAGTAACTTGCTTGTTGGTTTATTTCATTTGATGCCTATAATTAGGGCATGCTGAAATTGTTTTATTTGAAGGATTAGACTGAAATGTGATGGTTGTATACTAATTTGATCCTTTAGGAAATTATTGTTTGGACAAGAAACCTGCTGCAGTGAATTGGATCGAGGGACGTGGGAAATCAGTTGTTTGCGAAGCAATTATCAAAGAAGTGGTGCAGGTGTTGAAGACCAACGTGTCTGCCCTGGTGGAGCTTAACATGCTCAAAAACCTTGTTGGTTCTACTATCGCAGGTGCTCTTGGTGGATTTAACGCCCATGCTAGTAACATTGTTTTTGCCATCTTTATAGCCACTGGCCAAGATCCAGCTCAAAATTTTGAGAGTTCCCATTGCATAACCATGATGGAAGCCATCAATGATGGGAGGGACCTTCACATCTTAGTGACCATGCCCTCCATTGAGGTGGGTACTGTTGGGGGCGGAACTCAACTTGCATCCTAATTTGCTTGCTTGAATTTACATGGGGTGAAGGGTGCAAGCAAGGAGTCACCATGATCAAACTCAAGACTCTTGGCCACCATTGTTGTTGGATCTGTTTTAGCAGGAGAGTTGTCTTTGATGTCTGCCATTACAGCAGGGTAACTAGTGAACAACCACATGAAATACAACAGATCAAGCAAAGATGTAACCAAAATATCATCATTGATCTCTAGGTCAAGGACGTGGTTGCAGTCATTAATTGTGGAATCTA</t>
  </si>
  <si>
    <t>ATGCTCAAAAACCTTGTTGGTTCTACTATCGCAGGTGCTCTTGGTGGATTTAACGCCCATGCTAGTAACATTGTTTTTGCCATCTTTATAGCCACTGGCCAAGATCCAGCTCAAAATTTTGAGAGTTCCCATTGCATAACCATGATGGAAGCCATCAATGATGGGAGGGACCTTCACATCTTAGTGACCATGCCCTCCATTGAGGTGGGTACTGTTGGGGGCGGAACTCAACTTGCATCCTAA</t>
  </si>
  <si>
    <t>MLKNLVGSTIAGALGGFNAHASNIVFAIFIATGQDPAQNFESSHCITMMEAINDGRDLHILVTMPSIEVGTVGGGTQLAS</t>
  </si>
  <si>
    <t>AAAGACCGAAAGGGGATGAGGAAGGAGCAGAGAAGGGCAGTGTCTGGGGATGGGGGTTTGACTAACAACTGTAACACGTGCCGGCATCGCTATATATACCAGCTCCCCTCAATTCGCTTCTTCACCCAACTCATAATCCACACACCCTTCATTTCTAGATCTTCTCTTTTTCTTTCTGTGCGATTTTCGCCGCTGGTGAATCCATCTGCAGTCATGGATGTCCGACGGCGACCAGTTGGGTCTGTCGAGGCCAAGCCTAATGGGAAACCCCTTGTGGAGGTTGATGTTGATGTGCATGATCCCATCAAGGCTTCTGATGCACTGCCTCTCCCGCTCTATCTCGCCAACGCGGTCTTCTTTGGGGTTTTCTTCTCCGTCGTCTATTTCCTCCTGACGCGGTGGCGGGAGAAGATCCGTACGTCGACCCCTCTCCACGTCGTCACCTTGTCGGAGATTGCTGCCATCGTTACCTTTATGGGTTCGTGTATTTTTCTTCTGGGGTTCTTTGGGATCGACTTCGTTCAGGGGTTTATCGCCCGCCCTGGTCACGATAATGAGTGGGATGCAGAGGATGATATTATCGTCAAGGAGGACGCTCGCGCCGTCCCCTGCGGCGCCGCGATAGACTGCGCTCCTCCGGTTGTGGCTGTGGCTTCTCCCAAGCCTAAGGTGCCCGTTTCCCCTCCGTCGTCTGAGGAAGACGAGGAAATCATCAAGTCGGTGGTGGCCGGTGCCATTCCTTCGTACTCGCTGGAGTCCAGGCTCGGGGACTGCAGGCGCGCCGCGGCGATCCGCCGCGAGGCGTTGCAGAGGATGACCGGAACGTCGCTGGAGGGGCTGCCGCTGGAGGGTCTCGATTACGAGTCGATTTTGGGGCAGTGCTGTGAGATGCCGGTGGGGTATATTCAAATTCCGGTGGGGATCGCGGGGCCGCTGTTGTTGGATGGAAGAGAGTACTCCATTCCAATGGCGACCACCGAAGGGTGCTTGGTGGCGAGCACCAACAGGGGTTGCAAAGCCATCTACGCCTCTGGTGGCGCCACAAGCGTGTTGTTGAGAGATGCCATGACCAGAGCTCCGGTTGTCAGGTTCGGCACCGCCAAGAGGGCTGCTGAATTGATGTTGTTCCTGGAGAATCCCCTCAACTTCGAGACCTTGGCCCTGGTCTTCAACAGGTCCAGCAGATTCGGGAAGCTCCAGAGCATCAAATGCGCAATTGCAGGGAAGAACCTGTACATCAGATTCTCAAGCAGCACTGGAGATGCAATGGGGATGAACATGATCTCCAAAGGCGTCCAGAATGTTTTGGATTTCCTTCAGAATGATTTCCCCGACATGGATGTCATCGGCATCTCTGGAAATTACTGCTCGGACAAGAAGCCAACTGCAGTGAACTGGATTGAAGGACGTGGGAAATCCGTGGTCTGCGAGGCCATCATCAAGGAGGAGGTGGTGAAGAAGGTGTTGAAGACCAATGTGGCTGCTTTGGTGGAGCTTAACATGCTCAAGAACCTCACTGGTTCTGCCATGGCTGGAGCCCTTGGCGGATTCAACGCCCACGCCAGCAACATTGTCTCTGCAGTCTACATAGCCACAGGCCAAGACCCCGCCCAGAATGTGGAGAGCTCTCACTGTATCACCATGATGGAGGCTGTCAACGATGGAAAAGACCTCCACGTCTCAGTCACCATGCCCTCTATCGAGGTTGGCACAGTTGGAGGTGGCACCCAACTTGCATCTCAGTCAGCTTGTCTGAACCTGCTTGGGGTGAAGGGTGCAAACAAAGAATCGCCGGGAACAAACGCAAGGCTGCTGGCCACCATTGTCGCAGGTTCGGTTCTTGCAGGGGAGCTCTCCCTCATGTCTGCAATTGCAGCTGGACAGCTTGTTAGGAGCCACATGAAATATAACAGGTCCAACAAGGATGTTTCCAAGGCTTGATTTCCCAATCTTGAGGCCACTATAAACCTCAGAATGTTGTAAAAACATAGCGGTGTAGAAACCAATCGTGAACAACAAGGCATGGAGGGGATAAGAAATATCAAAGCATGCCAAGCCAAGGAAAACAAAACTGTTTTTGTATTCTTTCCTTGAAGCCATGTATAAGAAAACTCTGCAAATTCTGTTGTAAAGTTGGGGGAGTCCAGTGTTCTTTATATGAATCATCTTTTTCCTTTGACCATCCACTGCCGTGTAGATATGATCTCTTGAATCCAATGATTTCTCATTGTTTTTTAAA</t>
  </si>
  <si>
    <t>TTTTTTATTTTTGAATGTATTTGTCTAAAGTTCTAGACAACGATCATGTGGATCGACTAAGTAAGCACGTGCAACTTAGGGGACGTTTGGAGGTGACCCCTGTGGGAGTGTCCCCACCACTATCGGACGTCTGTCCTATAAAGTTGCCCCACGACTCTGAAATGTTTCTTCATCCCTTCGAGCCAAGATTGTTGGGACCTCGGAATATTTTCGTTGAATTTCCCGTTTTCACCCCGCCGGAATATTTATGGATGTTCGCCGTCGGCCTCCTAGGCCACCGCGTGCGACGGCGGATGCCACTCTTGAAAGTGATCGGCACCACCGGCTGAAGCCGACGGGGGCCGTGGACGGGCCACCTTCGCCTCCGACTCCAAAAGCCTCGGATGCACTGCCTCTTCCTCTCTACCTCACCAACGGCATTTTCTTCACGCTCTTTTTCTCTGTCGCGTACTACCTCCTCCACCGGTGGCGCGACAAGATCCGAACGCACACTCCGCTCCACGTCGTTACTCTCTCCGAAATCGCCGCTATTGTTTCTCTGATCGCATCCTTCATCTATCTCCTAGGTTTCTTCGGCATCGATTTTGTACAATCTTTCATTTCGCGTGCTTCTCACGACGCCTGGGACGTGGACGACGATGCTCCTAATCATTTCATCATCGATGAAGATCGCCGCCGCGGGCCGTGCCCTGCCTCCATAGAATGTCCCGTGCCTCCGATCACCGCCATTGCATCTCCGTCTAAAATGGTAGATCCGGCGCCGGTTAATTTGCCCGAAGAGGACGAGGATATCGTTAAATTAGTAGTTTCCGGGACGATTCCGTCGTACTCGCTCGAATCGAAGCTCGGAGACTGTAAGCGCGCGGCGTCGATTCGCCGTGAGGCGCTGCAGAGACTGACAGGCAAGTCGCTTCTGGAACTGCCGTTTGAAGGATTTGATTACCAAGCAATTTTAGGGCAGTGCTGTGAGATGCCAGTCGGATACGTGCAAATTCCCGTGGGGATTGCCGGACCGTTGTTACTTGACGGGTTCGAGTATTCGGTGCCGATGGCGACGACGGAAGGGTGTTTGGTAGCCAGTACCAACAGAGGTTGTAAGGCGATCTATGTGTCTGGTGGAGCAACGAGCATGGTGTTGAGAGATGGGATGACGAGAGCCCCAGTGGTGAGGTTCGCGACAGCAAAGAGGGCTGCAGAATTGAAGTTTTTCTTGGAGAATCCGGAAAATTTCGAGACTTTGTCAGTCATTTTTAACAGATCGAGTAGATTTGCAAGGCTGCAAAGTATTCAATGTGCTATGGCGGGGAAGAATCTTTACATAAGATTTAGCTGCAGCACTGGTGATGCAATGGGCATGAACATGGTTTCGAAAGGGGTTCAAAATGTCCTGGATTTCCTTCAAAATGACTTCCCAGACATGGATGTTATTGGCATCTCTGGAAATTTTTGTTCAGACAAGAAACCAGCTGCTGTAAACTGGATTGAAGGGCGTGGTAAGTCTGTGGTTTGTGAGGCAGTCATCAAGGAGGATGTGGTAAGGAAGGTGTTGAAAACAAACATAGCGGCCCTGGTAGAGCTTAACATGCTCAAGAACCTTGCTGGTTCTGCAGTTGCTGGTGCTCTGGGTGGATTTAATGCCCATGCTGGCAACATTGTGTCTGCAATATTTATAGCCACTGGCCAAGATCCGGCCCAAAATGTTGAGAGTTGCCACTGCATTACAATGATGGAAGCTGTTAATGATGGGAAGGATCTTCACATCTCTGTGACCATGCCTTCTGTCGAGGTGGGAACAGTTGGAGGTGGGACTCAACTTCCATCTCAATCTGCTTGTCTAAACCTACTGGGCGTAAAGGGTGCAAGCAAAGAGTCACCAGGATCAAACTCAAAGCTGTTGGCCACCATCATAGCCGGTTCAGTTTTGGCCGGGGAGCTCTCCTTAATGTCTGCCATTGCAGCCGGACAGCTTGTCAAGAGCCACATGAAATACAATAGATCCAGCAAAGACGTGTCCAAAGTTGCCTCTTAGAAAGAAAGCCCCAGCGGAAGACTTGAAATTTATGGAAATAGAAGCTAAGTCCATGTGAAATTGCTTTCTGTCATAGCTGTAAAGTACGCAATTATGAAAGCTGAGAAGGTAGACGCGTAACATCAATTATTGTTCTTAATTCTGGTCCACCCTCTCTCTCTCTCTCTCTCTCTCTCTCTCTCTCTCTCTGTATTTTGTAGCATCCTTTGCAATTTGTGAGCTTAGAGGCCCCCTTCAAATATCTGGTCTGTATCTTGTCCTAATTGTGAATTTTTAGCTTCTGCCTTCTCCCATTATTTTTTTTTTCTTTCCTCTAGCTGTCTCTGTTATTTGTTTGTATTATGTATGGGGAGAGACGAACTTCTGAAATTGTTTGGGACTGTCTGGTGTTCTCTGTGGTGTGTTTTTATTTTTAATTTTAGTTTTTTCTACAGTGGAATGAAAGTTGGGGAAAACTCACCTTTTAGTTTGTGGCATGTAACAATCAGTTTAATTGCCTGTGCTTGTATGAATAAAAAATTATTGGGAAA</t>
  </si>
  <si>
    <t>GTGCTGCGCGGCAACCCCTATCTCTCTTTCTATAAAAAACCTTGTAATTTCTCGCTCTTCCTTTCAACTCCAAATTCCAACGGATATCCACTTCCTCTTCTTCTCTTCCCATTTCCCTTCCAATCTCCTAATTTCTCTTCAGCTTCTGGGTTCTCCATTTTCCTTCGTCTTCTGCATCTGCATTCCGTAGATTCAGTTCTCGTCGGAAAATGGACGTTCGCCGAAGACCCATTCCTCCCTCCGGCGATCGCCGACAAACCCAGAAGCTGAAGAACACCGCCACCACCGATTCGCAGACTCTTCTGCCTCTCTACCTCACCAACGCCCTCTTCTTCGCGGTGTTCTTCTCCGTGGCCTACTTCCTCCTCCACCGCTGGCGCGAGAAGATCCGCACCGCCACTCCCCTCCACGCCGTCACCCCCGCCGAGACCGCCGCCATCGTCTCCCTCGTCGCCTCCGCCGTCTATCTCCTCGGCTTCTTCGGCGTCGCCTCCCGCGCCTCCCTCGACGAGCTCTCCGACGACGAGATCATCCTCAAGGAAGACTCCCGCGCCCCGGGCCCGTGCGCCGCGGCGCTGTCGGACTCCTGCTCACTCCCCAACAACAAAATCCAAGACCAATTCCCTCTGCCACCCAGGGCTGTCCACAGTTTGGCGAAGGAAAAACAACATATTCCTTCGCCACCACAAGTGGACAGTCCTGTCTCTGTCTCAGTCTCGGTCTCTTCCTCCTCGGACGACGAGGACGAGGAGATCGTGCAAGCCGTAGTGTCGGGCTCCATCCCGTCCTACTCACTCGAGTCGCGGCTCGGTGACACCCGTCGGGCCGCCACCATCCGCCACGAGGTGGTGCAGAGACTGACTTCCCGATCCCTGTCAGGTTTACCTCTGGAAGGTTTCAACTACGACTCGATATTGGGGCAGTGCTGCGAGATGCCGATAGGGTTCGTGCAGATCCCCGTGGGAGTAGCGGGGCCATTATTGTTGGATGGAAAAGAATTCACCGTGCCCATGGCCACCACTGAAGGGTGTCTGGTTGCGAGCACCAACAGAGGTTGCAAAGCTATATACGTCTCCGGTGGGGCCTCCTCGGTGTTGCTTAGGGATGGTATGACCAGAGCACCCGTTGTTCGGTTTCCCTCCGCCCAGCGCGCCGCGCAGTTGAAATTCTTCTTGGAGGATCCTCTCAACTTCGATTCTCTTGCTGTCGTTTTCAATAAGTCAAGCAGATTTGCCAGGTTGCAGAATATTCAGTGTGCTATTGCGGGCAAGAATTTGTACATGAGATTCCGATGCAGCACTGGTGATGCAATGGGGATGAACATGGTGTCAAAAGGTGTTCAAAATGTCCTTGATTTTCTTCAGAGTGACTTCCCTGACATGGATGTTATTGGAATTTCTGGAAATTTCTGTTCGGACAAGAAAGCTGCAGCCGTGAATTGGATTGAAGGGCGTGGCAAGTCTGTGGTGTGTGAGGCCATAATTAAGGAGGATGTGGTGAAGAAGGTGTTGAAGACCAGTGTGGAGGCCATGGTCAAGCTTAATATGCTCAAAAACCTTACGGGTTCAGCCATGGCTGGTGCTCTTGGTGGGTTCAATGCTCATGCTAGCAATATTGTGTCTGCTATCTACATTGCCACTGGTCAGGATCCTGCCCAGAATGTGGAGAGTTCTCACTGCATCACCATGATGGAAGCTATCAATGATGGCAAGGACCTTCATGTTTCCGTGACCATGCCCTCCATTGAGGTTGGTACTGTTGGAGGTGGCACACAACTCGCATCTCAGTCAGCATGTCTTAATTTACTTGGTGTCAAGGGTGCCAACAAAGAATCTCCGGGTGCAAATTCTAGGCTACTGGCCACCATTGTAGCCGGTTCAGTCCTTGCCGGGGAGCTATCGCTCATGTCTGCTATTGCAGCTGGACAACTTGTTAAGAGCCACATGAAATACAACAGATCTAGCAGGGATATATCTACAATTGTCCAATGAACTGGCCACAGTACACTTAAACTTGTGTTAGAGACTAATATTCTAATAAGCAAACCATCAGATAAAGACAAAAATAACGAGAAAAAAAAATTGGTATTGATGATGGTGGGGGTAAAAGATAAAGTGATGGTTGGCATCTTCCATGGGCAAATCCAGCTCCCCAGAAGCGTGGGGTTGGTTGGCACTCATTGAATGTCTGCTTCGTGTGAGGCCTTTTCTCTTATGGAGATTGTACAGAGGTACTTGAATTAGAGGGTGGAGGTAAACAGGAGCCACACTTTTGGGATTAGAGTTTCTCTGTTTTCCAAAAAAAAATAAAAAAATGTCATTTTGTGTTGTGTGTTATCCTCTTGTTTAAGGCTACTGCTTCAATAATGTGGTACTTTAGAGGGTAGTGTTTTTACGTGTTGTAATCTCCATCTTGTTGATTTGTAATTGTAGCAAGAGATGTCTCCAATTAGGATGTAGAGTTGTTAATAATAACAGTCTCTGGTTGCTCAACATTTTTTCTTCGTCTCTAATTACGTCTTTTTGGCGGTTGGTA</t>
  </si>
  <si>
    <t>MDVRRRPIPPSGDRRQTQKLKNTATTDSQTLLPLYLTNALFFAVFFSVAYFLLHRWREKIRTATPLHAVTPAETAAIVSLVASAVYLLGFFGVASRASLDELSDDEIILKEDSRAPGPCAAALSDSCSLPNNKIQDQFPLPPRAVHSLAKEKQHIPSPPQVDSPVSVSVSVSSSSDDEDEEIVQAVVSGSIPSYSLESRLGDTRRAATIRHEVVQRLTSRSLSGLPLEGFNYDSILGQCCEMPIGFVQIPVGVAGPLLLDGKEFTVPMATTEGCLVASTNRGCKAIYVSGGASSVLLRDGMTRAPVVRFPSAQRAAQLKFFLEDPLNFDSLAVVFNKSSRFARLQNIQCAIAGKNLYMRFRCSTGDAMGMNMVSKGVQNVLDFLQSDFPDMDVIGISGNFCSDKKAAAVNWIEGRGKSVVCEAIIKEDVVKKVLKTSVEAMVKLNMLKNLTGSAMAGALGGFNAHASNIVSAIYIATGQDPAQNVESSHCITMMEAINDGKDLHVSVTMPSIEVGTVGGGTQLASQSACLNLLGVKGANKESPGANSRLLATIVAGSVLAGELSLMSAIAAGQLVKSHMKYNRSSRDISTIVQ</t>
  </si>
  <si>
    <t>ATGGACGTTCGCCGAAGACCCATTCCTCCCTCCGGCGATCGCCGACAAACCCAGAAGCTGAAGAACACCGCCACCACCGATTCGCAGACTCTTCTGCCTCTCTACCTCACCAACGCCCTCTTCTTCGCGGTGTTCTTCTCCGTGGCCTACTTCCTCCTCCACCGCTGGCGCGAGAAGATCCGCACCGCCACTCCCCTCCACGCCGTCACCCCCGCCGAGACCGCCGCCATCGTCTCCCTCGTCGCCTCCGCCGTCTATCTCCTCGGCTTCTTCGGCGTCGCCTCCCGCGCCTCCCTCGACGAGCTCTCCGACGACGAGATCATCCTCAAGGAAGACTCCCGCGCCCCGGGCCCGTGCGCCGCGGCGCTGTCGGACTCCTGCTCACTCCCCAACAACAAAATCCAAGACCAATTCCCTCTGCCACCCAGGGCTGTCCACAGTTTGGCGAAGGAAAAACAACATATTCCTTCGCCACCACAAGTGGACAGTCCTGTCTCTGTCTCAGTCTCGGTCTCTTCCTCCTCGGACGACGAGGACGAGGAGATCGTGCAAGCCGTAGTGTCGGGCTCCATCCCGTCCTACTCACTCGAGTCGCGGCTCGGTGACACCCGTCGGGCCGCCACCATCCGCCACGAGGTGGTGCAGAGACTGACTTCCCGATCCCTGTCAGGTTTACCTCTGGAAGGTTTCAACTACGACTCGATATTGGGGCAGTGCTGCGAGATGCCGATAGGGTTCGTGCAGATCCCCGTGGGAGTAGCGGGGCCATTATTGTTGGATGGAAAAGAATTCACCGTGCCCATGGCCACCACTGAAGGGTGTCTGGTTGCGAGCACCAACAGAGGTTGCAAAGCTATATACGTCTCCGGTGGGGCCTCCTCGGTGTTGCTTAGGGATGGTATGACCAGAGCACCCGTTGTTCGGTTTCCCTCCGCCCAGCGCGCCGCGCAGTTGAAATTCTTCTTGGAGGATCCTCTCAACTTCGATTCTCTTGCTGTCGTTTTCAATAAGTCAAGCAGATTTGCCAGGTTGCAGAATATTCAGTGTGCTATTGCGGGCAAGAATTTGTACATGAGATTCCGATGCAGCACTGGTGATGCAATGGGGATGAACATGGTGTCAAAAGGTGTTCAAAATGTCCTTGATTTTCTTCAGAGTGACTTCCCTGACATGGATGTTATTGGAATTTCTGGAAATTTCTGTTCGGACAAGAAAGCTGCAGCCGTGAATTGGATTGAAGGGCGTGGCAAGTCTGTGGTGTGTGAGGCCATAATTAAGGAGGATGTGGTGAAGAAGGTGTTGAAGACCAGTGTGGAGGCCATGGTCAAGCTTAATATGCTCAAAAACCTTACGGGTTCAGCCATGGCTGGTGCTCTTGGTGGGTTCAATGCTCATGCTAGCAATATTGTGTCTGCTATCTACATTGCCACTGGTCAGGATCCTGCCCAGAATGTGGAGAGTTCTCACTGCATCACCATGATGGAAGCTATCAATGATGGCAAGGACCTTCATGTTTCCGTGACCATGCCCTCCATTGAGGTTGGTACTGTTGGAGGTGGCACACAACTCGCATCTCAGTCAGCATGTCTTAATTTACTTGGTGTCAAGGGTGCCAACAAAGAATCTCCGGGTGCAAATTCTAGGCTACTGGCCACCATTGTAGCCGGTTCAGTCCTTGCCGGGGAGCTATCGCTCATGTCTGCTATTGCAGCTGGACAACTTGTTAAGAGCCACATGAAATACAACAGATCTAGCAGGGATATATCTACAATTGTCCAATGA</t>
  </si>
  <si>
    <t>ATGGAAGTTCGCCGGCGAGTCCTCCGTCCCGCTCCCGCCGGCGAACCTTTGAAGCCCAAACAGGACCCAAACTCCCAACAGCAGCAGCAGCCACAGCAATCGTACCTCACCAACGCCGTGTTCTTCGGGCTGTTCTTCTCGGTGGCGTACTTCCTCCTCCACCGATGGCGCGAGAAGATCCGCACCTCCACTCCCCTTCACGTCGTCACGCTCTCCGAGATGGCCGCCATCGTCTCCCTCATCGCCTCCGTCGTCTACCTCATGGCCTTCTTCGGCATTACCTTCATCCTCCACCCATTCCTTAATTCCCGTTCTTCTCCTGACGATGACATCGACCTCGACATTCCCAAATTACCTGTCCCCACTCCCTGCCCCGCTGCCCTTCCTCCAAAACTCCCTCCTCCCCCACTCCCTCACCACGACGAGGACATCGTCCTCGCCGTCGTGTCCGGCTCCATCCCCTCCTACTCGCTGGAATCGCGGCTCGGCGATTCCCACCGAGCCGCGTCAATTCGGCGCGAGGCGGTGGAGCGTATCACCGGGAGGTCTATCCAAGGCCTCCCCGTGGAAGGCTTTGATTATGACTCCATTCTAGGGCAGTGCTGTGAGATGCCGATTGGGTTCGTGCAGATCCCGGTCGGCGTCGCGGGTCCCTTGCTTCTCGACGGAAAGGAGTACACTGTTCCAATGGCCACCACGGAAGGTTGCTTGGTCGCTAGCACCAACAGAGGCTGCAAGGCCATTCATGTTTCTGGCGGAGCTTCCTCCATGCTCCTCCGTGATGCCATGACCAGAGCCCCCGTGGTTAGGTTCAACTCTGCAAAACGTGCTTCTCAGCTTAAGTTCTACCTCGAAGACCCTCTTAATTTCGATTCCCTTGCCGTCGTTTTCAACAAGTCAAGCAGGTTTGCGAGATTGCAAGATATTAAGGCTGCAATAGCAGGGAAGAATTTGTACATTAGATTCAGTTGCACTACCGGGGATGCCATGGGGATGAACATGGTCTCCAAAGGAGTCCAAAACGTGCTTACTTTTCTCCAGAGTGATTTTCCAGATATGGATGTTATTGGGATATCTGGGAATTTCTGTTCGGATAAGAAGGCTGCGGCTGTGAACTGGATTGAGGGGAGAGGGAAATCGGTGGTGTGCGAGGCTGTAATTAAGGAGGAGGTGGTTAAGAAAGTGTTGAAGACCAGCGTGGAGGCTTTGGTTGAGCTTAACATGTTGAAAAACCTTACTGGGTCTGCTATGGCTGGTGCTCTTGGTGGCTTCAATGCTCATGCTAGTAACATTGTTTCTGCTGTTTACTTGGCCACTGGACAGGACCCTGCTCAGAATGTGGAGAGTTCTCACTGCATAACTATGATGGAAGCTGTGAATGATGGCAAGGACCTTCACATCTCTGTTACTATGCCTTCCATTGAGGTGGGTACAGTTGGAGGGGGCACACAACTTGCGTCTCAGTCAGCATGCCTTAATTTATTAGGAGTAAAGGGTGCGAGCAAAGAGTCCCCAGGTGCAAATTCTAGGTTACTAGCAACCATAGTAGCTGGTTCAGTCCTAGCAGGGGAACTCTCACTCATGTCTGCAATTGCAGCAGGCCAACTTGTTAATAGCCACATGAAATACAACAGATCTAGCAAGGATATCACCAAAATTGCCTCCTAGCTGGACAAGAACTTCAAATTTGTATCGTCAATAGTAAAAGCAAAGGATGCAATGCAATTGTATAATTATTAGCTTCAGAAGGACAATTAATTCGTGTTGGTGGGAGATAAACCTGCATTTACAGTACTTCATTAATAATGTCTGTTTCTGATGTGTACAGAACATGAATAAGACTTAGTTTTGTTACTCTTTTTTTTTTTTTTTTGGTCTTTTGTTGAAAAACTTGTTTTCATCACATGTATGTGATGTGTGTCGGTCTCATCATCTAAAGCAAATGTATCAAGGATGTGATATTTTAGTCTCTTGTCTGTTTTCTTTGTAATTAGTTATGTTCTATTCTCCATTA</t>
  </si>
  <si>
    <t>ATGGAAGTTCGCCGGCGAGTCCTCCGTCCCGCTCCCGCCGGCGAACCTTTGAAGCCCAAACAGGACCCAAACTCCCAACAGCAGCAGCAGCCACAGCAATCGTACCTCACCAACGCCGTGTTCTTCGGGCTGTTCTTCTCGGTGGCGTACTTCCTCCTCCACCGATGGCGCGAGAAGATCCGCACCTCCACTCCCCTTCACGTCGTCACGCTCTCCGAGATGGCCGCCATCGTCTCCCTCATCGCCTCCGTCGTCTACCTCATGGCCTTCTTCGGCATTACCTTCATCCTCCACCCATTCCTTAATTCCCGTTCTTCTCCTGACGATGACATCGACCTCGACATTCCCAAATTACCTGTCCCCACTCCCTGCCCCGCTGCCCTTCCTCCAAAACTCCCTCCTCCCCCACTCCCTCACCACGACGAGGACATCGTCCTCGCCGTCGTGTCCGGCTCCATCCCCTCCTACTCGCTGGAATCGCGGCTCGGCGATTCCCACCGAGCCGCGTCAATTCGGCGCGAGGCGGTGGAGCGTATCACCGGGAGGTCTATCCAAGGCCTCCCCGTGGAAGGCTTTGATTATGACTCCATTCTAGGGCAGTGCTGTGAGATGCCGATTGGGTTCGTGCAGATCCCGGTCGGCGTCGCGGGTCCCTTGCTTCTCGACGGAAAGGAGTACACTGTTCCAATGGCCACCACGGAAGGTTGCTTGGTCGCTAGCACCAACAGAGGCTGCAAGGCCATTCATGTTTCTGGCGGAGCTTCCTCCATGCTCCTCCGTGATGCCATGACCAGAGCCCCCGTGGTTAGGTTCAACTCTGCAAAACGTGCTTCTCAGCTTAAGTTCTACCTCGAAGACCCTCTTAATTTCGATTCCCTTGCCGTCGTTTTCAACAAGTCAAGCAGGTTTGCGAGATTGCAAGATATTAAGGCTGCAATAGCAGGGAAGAATTTGTACATTAGATTCAGTTGCACTACCGGGGATGCCATGGGGATGAACATGGTCTCCAAAGGAGTCCAAAACGTGCTTACTTTTCTCCAGAGTGATTTTCCAGATATGGATGTTATTGGGATATCTGGGAATTTCTGTTCGGATAAGAAGGCTGCGGCTGTGAACTGGATTGAGGGGAGAGGGAAATCGGTGGTGTGCGAGGCTGTAATTAAGGAGGAGGTGGTTAAGAAAGTGTTGAAGACCAGCGTGGAGGCTTTGGTTGAGCTTAACATGTTGAAAAACCTTACTGGGTCTGCTATGGCTGGTGCTCTTGGTGGCTTCAATGCTCATGCTAGTAACATTGTTTCTGCTGTTTACTTGGCCACTGGACAGGACCCTGCTCAGAATGTGGAGAGTTCTCACTGCATAACTATGATGGAAGCTGTGAATGATGGCAAGGACCTTCACATCTCTGTTACTATGCCTTCCATTGAGGTGGGTACAGTTGGAGGGGGCACACAACTTGCGTCTCAGTCAGCATGCCTTAATTTATTAGGAGTAAAGGGTGCGAGCAAAGAGTCCCCAGGTGCAAATTCTAGGTTACTAGCAACCATAGTAGCTGGTTCAGTCCTAGCAGGGGAACTCTCACTCATGTCTGCAATTGCAGCAGGCCAACTTGTTAATAGCCACATGAAATACAACAGATCTAGCAAGGATATCACCAAAATTGCCTCCTAG</t>
  </si>
  <si>
    <t>MEVRRRVLRPAPAGEPLKPKQDPNSQQQQQPQQSYLTNAVFFGLFFSVAYFLLHRWREKIRTSTPLHVVTLSEMAAIVSLIASVVYLMAFFGITFILHPFLNSRSSPDDDIDLDIPKLPVPTPCPAALPPKLPPPPLPHHDEDIVLAVVSGSIPSYSLESRLGDSHRAASIRREAVERITGRSIQGLPVEGFDYDSILGQCCEMPIGFVQIPVGVAGPLLLDGKEYTVPMATTEGCLVASTNRGCKAIHVSGGASSMLLRDAMTRAPVVRFNSAKRASQLKFYLEDPLNFDSLAVVFNKSSRFARLQDIKAAIAGKNLYIRFSCTTGDAMGMNMVSKGVQNVLTFLQSDFPDMDVIGISGNFCSDKKAAAVNWIEGRGKSVVCEAVIKEEVVKKVLKTSVEALVELNMLKNLTGSAMAGALGGFNAHASNIVSAVYLATGQDPAQNVESSHCITMMEAVNDGKDLHISVTMPSIEVGTVGGGTQLASQSACLNLLGVKGASKESPGANSRLLATIVAGSVLAGELSLMSAIAAGQLVNSHMKYNRSSKDITKIAS</t>
  </si>
  <si>
    <t>ATGGTCTCGCATGAGGCACATGGAAAAGCCACCCAAAACGAAAATCAAGCAGGATTTAGTGCCACGACGTTAATTCAAGTATTATCTGATTTGAACAGGAGATTTGTGTCATTTGATGGTGTTATTGTAGACGTTCATTATGCGTGTGGAAATTATTGTTCGGACAAGAAACCTGCAGCAGTAAATTGGATCGAGGGACGTGGGAAATCAGTTGTTTGTGAAGCAATTATCAAAGAAGAAGTGGTGCAGAAGGTATTGAAAACCAACGTGTCTGCCCTGGTGGAGCTTAACATGCTCAAAAACCTTGCTGGTTCTGCTAGTAACATTGTTTCTGCCATCTTTATAACCATCAATGATGGGAGGCACCTTCACATCTCAGTGACCATGCCTTACATTGAGGTGATTTAG</t>
  </si>
  <si>
    <t>MVSHEAHGKATQNENQAGFSATTLIQVLSDLNRRFVSFDGVIVDVHYACGNYCSDKKPAAVNWIEGRGKSVVCEAIIKEEVVQKVLKTNVSALVELNMLKNLAGSASNIVSAIFITINDGRHLHISVTMPYIEVI</t>
  </si>
  <si>
    <t>TTTTTTGCTGGCACACACACGTCCACAGCACTATCATATACTCCTTTTCTTCCTTCTTCCGTTTCATTTTCGGCGTCCCTCTCTCCCTCCCACAATGGACCTCCATCGCCGGCCGCCGCCCGCCGCTGACGACGGAGCAATCCACCCCAAGAAGAGGAGGGACACTTCCTCTCCCAAGGCCTCCGACGCTCTCCCTCTCCCTCTCTACCTCACCAACGCGATCTTCTTCACGCTCTTCTTCTCCGTTGCTTACTTCCTCCTCCACCGCTGGCGCGACAAGATCCGCAGTCACACCCCTCTCCACGTCGTCACTCTCTCCGAGATCGCCGCCATTTTCTCCCTCATCGCCTCCTTCATCTACCTCCTCGGCTTCTTCGGCATCGACTTCGTCCAGTCCTTCATCTCACGCGCCTCCAACGACGCCTGGGACCTCGACGACGCCGTTACAGATTCTCCCTCTTCCTCTCCCTCTCCCTCTCCCTCGCCCGCAATTACCAAAATGCCCTCACGGGATGCCTCGATTATATTATCCTCCGAGGATGACGAGGAGATTGTAAACTCCGTCGTGGAAGGCGTCACGCCCTCCTACGCGCTCGAGTCCCGCCTGGGCGACTGTCGCCGCGCCGCGGGGATTCGACGCGCGGCGCTGCAGCGCCTGACGGGGCAGTCGCTTGAGGGCCTGCCGCTGGAGGGGTTCGACTACGACTCCATTTTAGGGCAGTGCTGCGAAATGCCGGTAGGGTATGTGCAGATTCCGGTAGGGGTGGCGGGGCCGTTGTTGTTGGATGGATTCGAATACACTGTGCCGATGGCCACCACGGAAGGGTGCCTTGTGGCGAGTACCAACAGAGGGTGCAAGGCCATCTATGCTTCTGGTGGGGCCAGCAGTGTGGTTTTGAGGGATTGCATGTCTAGGGCACCTGTTGTTAGATTCTCCACTGCCAAGAGAGCTGCACAGTTGAAGTTTTTCTTGGAGGATCCTCTCAATTTTGATACCTTGTCACTTGTTTTCAACAGGTCGAGTAGATTTGCCAGGCTCCAAGGTATTCAGTGTGCTATGGCTGGGAAGAATGCTTATTTGAGATTCACTTGTAGCACGGGTGATGCCATGGGGATGAACATGGTTTCCAAAGGGGTGCAAAACGTTCTTGATTTTCTTCTGAATGATTTCCCCGACATGGATGTTATTGGCATTTCTGGAAATTATTGTTCGGACAAGAAACCTGCTGCAGTAAATTGGATCGAGGGACGTGGGAAATCAGTTGTTTGTGAAGCAATTATCAAAGAAGAAGTGGTGCAGAAGGTATTGAAAACCAACGTGTCTGCCCTGGTGGAGCTTAACATGCTCAAAAACCTTGCTGGTTCTGCTGTCGCCGGTGCTCTTGGTGGATTTAATGCCCATGCTAGTAACATTGTTTCTGCCATCTTTATAGCCACTGGCCAAGATCCAGCTCAAAATGTTGAGAGTTCCCATTGCTTAACCATGATGGAAGCCGTCAATGACGGGAGGGACCTTCACATCTCAGTGACCATGCCTTCCATTGAGGTGGGTACTGTTGGGGGTGGGACTCAACTTGCATCCCAATCTGCTTGCTTGAATTTACTTGGTGTGAAGGGTGCTAGCAAGGAGTCACCAGGATCAAACTCAAGACTCTTGGCCACCATTGTTGCTGGATCTGTTTTAGCAGGAGAGCTGTCTCTGATGTCTGCCATTGCAGCAGGGCAGCTAGTGAACAGCCACATGAAATACAACAGATCAAGCAAAGATGTAACCAAAATATCATCATCTTGAGGTCAGGGACGTGGTTGCAGTCATTAATTCTGGACTCTAGAATAAAAAAATTGAGGGTAAGCGGATTTTGGGAAGGAAAATGGAGAAACATTAGATTAGATTGTTGGCATCCACGTTTGGCTCTGCATTGCTGTCTGTTTAGATCTTTTATTATTTGGAGAGAGGAAAGTAGAGTTATACTCTAGATCTTCCCTGTCCCCTTCTGGATCATTTCTTCTTTTCATTGCTTCTTCTGCCGAGCCATTCAGTGGGTGTTAACACTTTTTTTCTCCTCAACCAAGACATTTGACGTGTTATATTCTAATTCTTTTCCCCCTATATAATATGCTTAGCATATCTATCATTGTAGCCGAATGGGTTGATGAATATTCTCTTGTCCGCTAGTGCCCGTCAATTAAGCTTGAGATCCCATTGTCTTAAGTCTTTATCTAATTAATGAATGTATTTCTGTTTAAGGGTAATTTTTGGTCATGTTTTTCGGTTCC</t>
  </si>
  <si>
    <t>ATGGACCTCCATCGCCGGCCGCCGCCCGCCGCTGACGACGGAGCAATCCACCCCAAGAAGAGGAGGGACACTTCCTCTCCCAAGGCCTCCGACGCTCTCCCTCTCCCTCTCTACCTCACCAACGCGATCTTCTTCACGCTCTTCTTCTCCGTTGCTTACTTCCTCCTCCACCGCTGGCGCGACAAGATCCGCAGTCACACCCCTCTCCACGTCGTCACTCTCTCCGAGATCGCCGCCATTTTCTCCCTCATCGCCTCCTTCATCTACCTCCTCGGCTTCTTCGGCATCGACTTCGTCCAGTCCTTCATCTCACGCGCCTCCAACGACGCCTGGGACCTCGACGACGCCGTTACAGATTCTCCCTCTTCCTCTCCCTCTCCCTCTCCCTCGCCCGCAATTACCAAAATGCCCTCACGGGATGCCTCGATTATATTATCCTCCGAGGATGACGAGGAGATTGTAAACTCCGTCGTGGAAGGCGTCACGCCCTCCTACGCGCTCGAGTCCCGCCTGGGCGACTGTCGCCGCGCCGCGGGGATTCGACGCGCGGCGCTGCAGCGCCTGACGGGGCAGTCGCTTGAGGGCCTGCCGCTGGAGGGGTTCGACTACGACTCCATTTTAGGGCAGTGCTGCGAAATGCCGGTAGGGTATGTGCAGATTCCGGTAGGGGTGGCGGGGCCGTTGTTGTTGGATGGATTCGAATACACTGTGCCGATGGCCACCACGGAAGGGTGCCTTGTGGCGAGTACCAACAGAGGGTGCAAGGCCATCTATGCTTCTGGTGGGGCCAGCAGTGTGGTTTTGAGGGATTGCATGTCTAGGGCACCTGTTGTTAGATTCTCCACTGCCAAGAGAGCTGCACAGTTGAAGTTTTTCTTGGAGGATCCTCTCAATTTTGATACCTTGTCACTTGTTTTCAACAGGTCGAGTAGATTTGCCAGGCTCCAAGGTATTCAGTGTGCTATGGCTGGGAAGAATGCTTATTTGAGATTCACTTGTAGCACGGGTGATGCCATGGGGATGAACATGGTTTCCAAAGGGGTGCAAAACGTTCTTGATTTTCTTCTGAATGATTTCCCCGACATGGATGTTATTGGCATTTCTGGAAATTATTGTTCGGACAAGAAACCTGCTGCAGTAAATTGGATCGAGGGACGTGGGAAATCAGTTGTTTGTGAAGCAATTATCAAAGAAGAAGTGGTGCAGAAGGTATTGAAAACCAACGTGTCTGCCCTGGTGGAGCTTAACATGCTCAAAAACCTTGCTGGTTCTGCTGTCGCCGGTGCTCTTGGTGGATTTAATGCCCATGCTAGTAACATTGTTTCTGCCATCTTTATAGCCACTGGCCAAGATCCAGCTCAAAATGTTGAGAGTTCCCATTGCTTAACCATGATGGAAGCCGTCAATGACGGGAGGGACCTTCACATCTCAGTGACCATGCCTTCCATTGAGGTGGGTACTGTTGGGGGTGGGACTCAACTTGCATCCCAATCTGCTTGCTTGAATTTACTTGGTGTGAAGGGTGCTAGCAAGGAGTCACCAGGATCAAACTCAAGACTCTTGGCCACCATTGTTGCTGGATCTGTTTTAGCAGGAGAGCTGTCTCTGATGTCTGCCATTGCAGCAGGGCAGCTAGTGAACAGCCACATGAAATACAACAGATCAAGCAAAGATGTAACCAAAATATCATCATCTTGA</t>
  </si>
  <si>
    <t>MDLHRRPPPAADDGAIHPKKRRDTSSPKASDALPLPLYLTNAIFFTLFFSVAYFLLHRWRDKIRSHTPLHVVTLSEIAAIFSLIASFIYLLGFFGIDFVQSFISRASNDAWDLDDAVTDSPSSSPSPSPSPAITKMPSRDASIILSSEDDEEIVNSVVEGVTPSYALESRLGDCRRAAGIRRAALQRLTGQSLEGLPLEGFDYDSILGQCCEMPVGYVQIPVGVAGPLLLDGFEYTVPMATTEGCLVASTNRGCKAIYASGGASSVVLRDCMSRAPVVRFSTAKRAAQLKFFLEDPLNFDTLSLVFNRSSRFARLQGIQCAMAGKNAYLRFTCSTGDAMGMNMVSKGVQNVLDFLLNDFPDMDVIGISGNYCSDKKPAAVNWIEGRGKSVVCEAIIKEEVVQKVLKTNVSALVELNMLKNLAGSAVAGALGGFNAHASNIVSAIFIATGQDPAQNVESSHCLTMMEAVNDGRDLHISVTMPSIEVGTVGGGTQLASQSACLNLLGVKGASKESPGSNSRLLATIVAGSVLAGELSLMSAIAAGQLVNSHMKYNRSSKDVTKISSS</t>
  </si>
  <si>
    <t>MDVHRRPIPSSGEHRQTQKLKTTTTTTTDSKSQSQALLPLYLTNALFFGVFFSVAYFLLHRWREKIRTATPLHAVSPAETAAIVSLVASAVYLLGFFGVASRASLDELSDDEIILKEDSRALGPCPAALADSSCLLPNKIQNQFPLSPKAIHSVTKEPQVDSPVPISSFSDEDEEIVQAVVSGSIPSYSLESRLGDTRRATAIRHEVVQRLTSRSLSGLPLEGFNYDSILGQCCEMPIGFVQIPVGVAGPLLLDGKEYTVPMATTEGCLVASTNRGCKAIHVSGGASSVLLRDGMTRAPVVRLPSAQRAAQLKFFLEDPLNFDSLAVVFNKSSRFARLQNIQCAIAGKNLYMRFRCSTGDAMGMNMVSKGVQNVLDFLQDDFPDMDVIGISGNFCSDKKAAAVNWIEGRGKSVVCEAIIKEDVVKKVLKTSVEALVELNMLKNLTGSAMAGALGGFNAHASNIVSAIYIATGQDPAQNVESSHCITMMEAINDGKDLHVSVTMPSIEVGTVGGGTQLASQSACLNLLGVKGANKESPGANSRLLATIVAGSVLAGELSLMSAIAAGQLVKSHMKYNRSSRDISTIVQ</t>
  </si>
  <si>
    <t>CTACCAAATCGCGCGGAGAATAAAAAAGCAAATAAGTGCGATAAACAAGGGTTGCACGCTCTCCGCGTGGGCAACGGTGCTGCGCGGCAACCTCTATCTCTTTTTCTATAAAAAACCTTCTAATTTCAAGCTCTTCCTTTCAACTCCAATTCCAACGGATCTCAACTCCCATTTCTAGCTCCCTCCCTCCCTCTGCTTTTCTTCTCTTCTCATTTTCCTTCGAACCTCCTAATCTCTCCCTCCAGCTTCTGGGTTCTCCATTTTCCCTCGTTTTCTGCATCTGCATTTCGTAGATTCAGTTCTCATCGGAAAATGGACGTTCACCGAAGACCCATTCCTTCTTCCGGCGAACACCGACAAACCCAGAAGCTGAAGACCACCACCACCACCACCACCGATTCGAAATCGCAATCGCAGGCGCTTCTGCCTCTCTACCTCACCAACGCCCTCTTCTTCGGGGTGTTCTTCTCCGTCGCGTACTTCCTCCTCCACCGCTGGCGCGAGAAGATCCGCACCGCCACTCCCCTCCACGCCGTCAGCCCCGCCGAGACCGCCGCCATAGTCTCCCTCGTCGCCTCCGCCGTCTACCTCCTCGGCTTCTTCGGCGTTGCCTCCCGCGCCTCCCTCGACGAGCTATCCGACGACGAGATCATCCTCAAGGAGGACTCCCGCGCCCTGGGCCCATGCCCCGCGGCGCTGGCGGACTCCTCCTGCCTGCTCCCCAACAAAATTCAAAACCAATTCCCTCTATCACCCAAGGCCATCCACAGCGTGACGAAGGAACCACAAGTGGACAGCCCAGTCCCCATCTCCTCGTTCTCGGATGAGGACGAGGAGATCGTACAAGCCGTAGTGTCGGGCTCCATCCCATCCTACTCACTCGAGTCGCGGCTCGGCGACACACGCCGGGCCACGGCCATCAGGCATGAGGTGGTGCAGAGGCTGACTTCCCGATCCCTGTCAGGTTTACCCCTGGAAGGTTTCAACTACGACTCAATATTGGGGCAGTGCTGTGAGATGCCGATAGGGTTCGTGCAGATCCCCGTGGGAGTAGCGGGACCACTGTTGTTGGACGGGAAGGAGTACACCGTGCCCATGGCCACCACTGAAGGGTGTCTCGTTGCGAGCACCAACAGAGGGTGCAAAGCTATCCACGTCTCCGGTGGGGCCTCCTCGGTGTTGCTCAGAGATGGCATGACCAGAGCACCCGTTGTTCGGTTACCCTCCGCTCAGCGCGCCGCGCAGTTGAAGTTCTTCTTGGAGGATCCTCTCAACTTCGATTCGCTTGCTGTCGTTTTCAATAAGTCAAGCAGATTTGCCAGGTTGCAGAACATTCAGTGTGCTATTGCGGGCAAGAATCTGTACATGAGATTCCGATGCAGCACTGGTGATGCCATGGGGATGAACATGGTGTCAAAAGGTGTTCAAAATGTTCTTGATTTTCTTCAGGATGACTTCCCTGATATGGATGTTATTGGAATCTCTGGCAATTTCTGTTCGGACAAGAAAGCCGCAGCCGTGAATTGGATTGAAGGGCGTGGCAAGTCTGTGGTGTGTGAGGCCATAATTAAGGAGGATGTTGTGAAGAAGGTGTTGAAAACCAGTGTGGAGGCCCTGGTCGAACTTAATATGCTCAAAAACCTTACGGGCTCAGCCATGGCTGGTGCTCTTGGTGGGTTCAATGCTCATGCTAGCAATATTGTGTCTGCTATCTACATTGCCACTGGTCAGGATCCTGCCCAGAATGTGGAGAGTTCTCACTGCATCACCATGATGGAAGCTATCAATGATGGCAAGGACCTTCACGTTTCGGTGACCATGCCCTCCATTGAGGTTGGTACTGTTGGAGGCGGCACACAACTCGCATCTCAGTCAGCATGTCTTAATTTACTTGGTGTCAAGGGTGCCAATAAAGAATCTCCCGGTGCAAATTCTAGGCTACTGGCCACCATTGTAGCCGGTTCAGTCCTAGCTGGGGAACTATCACTCATGTCTGCAATTGCAGCTGGACAACTTGTTAAGAGCCACATGAAATACAACAGATCTAGCAGGGATATATCTACAATTGTCCAATGAGCTGGCCAAAGTACAATTAACTTGTGTTAGAGACTAATAAGCGAATCATCAGATAACGACAAAAATAACTAAAAAAATTGGTATTGATGGTGGGAGGGGGTAAAATAAAGTGATGATTGGCATCTTCCATGAGCAAATCCAGCTCCCCAGAAGCATGTGGTTGGTTGGTTGGCATTCATTGAATATTGGCTTCGCATGAGGCATTTTCTGTTATGGAGATTGTACAGAGGGACTTGAATTAGAGGGTGGAGGTAAACAGGAGCCTCACTTTTGGGATTAGAGTTCTCTTTGTTTTCCAAAAAAGGGAAAATCAGTTTGTGTGTTGTGTTATCCTCTTGTTTAAGGCTTACTGCTTCAGTGATGTGGTATTTTGGCGTGTTGTATTTTTATGTGTTGTAATCTCCATCTTGTTAATTTGTAATTGTAGCAAGAGATGTCTCCCATTGGGATGTAGAGTTGTTAATAATAGTTTCTGGTTGCTCAGCA</t>
  </si>
  <si>
    <t>ATGGACGTTCACCGAAGACCCATTCCTTCTTCCGGCGAACACCGACAAACCCAGAAGCTGAAGACCACCACCACCACCACCACCGATTCGAAATCGCAATCGCAGGCGCTTCTGCCTCTCTACCTCACCAACGCCCTCTTCTTCGGGGTGTTCTTCTCCGTCGCGTACTTCCTCCTCCACCGCTGGCGCGAGAAGATCCGCACCGCCACTCCCCTCCACGCCGTCAGCCCCGCCGAGACCGCCGCCATAGTCTCCCTCGTCGCCTCCGCCGTCTACCTCCTCGGCTTCTTCGGCGTTGCCTCCCGCGCCTCCCTCGACGAGCTATCCGACGACGAGATCATCCTCAAGGAGGACTCCCGCGCCCTGGGCCCATGCCCCGCGGCGCTGGCGGACTCCTCCTGCCTGCTCCCCAACAAAATTCAAAACCAATTCCCTCTATCACCCAAGGCCATCCACAGCGTGACGAAGGAACCACAAGTGGACAGCCCAGTCCCCATCTCCTCGTTCTCGGATGAGGACGAGGAGATCGTACAAGCCGTAGTGTCGGGCTCCATCCCATCCTACTCACTCGAGTCGCGGCTCGGCGACACACGCCGGGCCACGGCCATCAGGCATGAGGTGGTGCAGAGGCTGACTTCCCGATCCCTGTCAGGTTTACCCCTGGAAGGTTTCAACTACGACTCAATATTGGGGCAGTGCTGTGAGATGCCGATAGGGTTCGTGCAGATCCCCGTGGGAGTAGCGGGACCACTGTTGTTGGACGGGAAGGAGTACACCGTGCCCATGGCCACCACTGAAGGGTGTCTCGTTGCGAGCACCAACAGAGGGTGCAAAGCTATCCACGTCTCCGGTGGGGCCTCCTCGGTGTTGCTCAGAGATGGCATGACCAGAGCACCCGTTGTTCGGTTACCCTCCGCTCAGCGCGCCGCGCAGTTGAAGTTCTTCTTGGAGGATCCTCTCAACTTCGATTCGCTTGCTGTCGTTTTCAATAAGTCAAGCAGATTTGCCAGGTTGCAGAACATTCAGTGTGCTATTGCGGGCAAGAATCTGTACATGAGATTCCGATGCAGCACTGGTGATGCCATGGGGATGAACATGGTGTCAAAAGGTGTTCAAAATGTTCTTGATTTTCTTCAGGATGACTTCCCTGATATGGATGTTATTGGAATCTCTGGCAATTTCTGTTCGGACAAGAAAGCCGCAGCCGTGAATTGGATTGAAGGGCGTGGCAAGTCTGTGGTGTGTGAGGCCATAATTAAGGAGGATGTTGTGAAGAAGGTGTTGAAAACCAGTGTGGAGGCCCTGGTCGAACTTAATATGCTCAAAAACCTTACGGGCTCAGCCATGGCTGGTGCTCTTGGTGGGTTCAATGCTCATGCTAGCAATATTGTGTCTGCTATCTACATTGCCACTGGTCAGGATCCTGCCCAGAATGTGGAGAGTTCTCACTGCATCACCATGATGGAAGCTATCAATGATGGCAAGGACCTTCACGTTTCGGTGACCATGCCCTCCATTGAGGTTGGTACTGTTGGAGGCGGCACACAACTCGCATCTCAGTCAGCATGTCTTAATTTACTTGGTGTCAAGGGTGCCAATAAAGAATCTCCCGGTGCAAATTCTAGGCTACTGGCCACCATTGTAGCCGGTTCAGTCCTAGCTGGGGAACTATCACTCATGTCTGCAATTGCAGCTGGACAACTTGTTAAGAGCCACATGAAATACAACAGATCTAGCAGGGATATATCTACAATTGTCCAATGA</t>
  </si>
  <si>
    <t>TTCTTTCATTTGGAAGAGGAAGTAGGGTCGAGAGGCACGTGGGGGAAACGAAAATCCTGTGCGAAAGGAGAGACTCATCACTTGTCCCGCCTTCGCATACTCACTCTCTGGATCACCAAGTTAACTCATTCACACAATTCTTTCTTTCTCTCACTATAAAACATTTGTCCTCAAACTTCGCTGCCATACTCACCTCTCTCTCCACCACCACCCACCATGGAGCTCCGCCGCCGCTCCTCCGCCGCGGCCAAAGCCTCCGACGCCCTCCCCCTCCCTCTCCACGTCACCAACGCCTTCTTCTTCACCCTTTTCTTCTCCCTCGCCTACTACCTCCTCCAGCGGTGGCGCGACAAGATCCGCTCCTCCTCCCCTCTCCACCTCCTCTCCCTCTCCGACATCGCCGCCATCTTCGCCCTCCTCGCCTCCGTCATCTACCTCCTTGGCTTCTTCGGCATCCACTTCGTTCAGTCCTTCGTTGCACGTCCCGCCGACGAAGAACCATCCCAATGCGCCTCCATTGACAGAGCCGACGAGGATATCGCCAACTCCATCATAGAAGGAGACGCACAGCCTTCTCCCTTGTGCAGGGTCGACAATGATATGAAGGGAAAGAAAGTCATACAGCGTCCTTTCGAATGTACCAAACCAATTCTTACCGAACTGATTTCGTCCATTGACAGAGTGGACAGTGATAATATCATTGCCGACCCTGTCATTAACGGAAAAGAAGCCGTGCAACCTTCTTTCCAATGTACGAAACCAATTCTCACCAAACTGATTTCGTCCGACGATGATATCATCATTGTCGACTCTGTCATAAACGGGACCGTCCCATCGTATTCTCTCGAATCGTGCCTGGGGGATTCCCGCCGGGCGGCAGCGATCCGGCGGGAGGTGGTGCAGAGAGAAACGGGGCGGTCGCTGGCGGGTCTACCCCTGGAGGATTTTGATTACGATGCAATTCTGGGGCAGTGCTGCGAGATGCCGGTGGGGTACGTGCAGCTTCCGGTGGGGGTGGCGGGGCCGCTGCTGCTGGACGGGGCGGAGTACACGGTGCCGATGGCGACGACGGAGGGGTGCCTCGTGGCGAGTACAAACAGAGGGTGCAAGGCGATTTACGCGTCCGGTGGGGCGAGCAGTGTGGTGTTCAGAGATGGGATGAGTAGAGCGCCGGTTGTGAGATTCGCGACCGTGACTAGGGCTGCGGAGTTGATGTTCTATTTGGAAGATCCTCTCAATTTTGATACCTTGGCGGTCGTTTTCAACAGGTCAAGTAGATTTGGCAGGCTTCAAAGCATTAAGTGCTCTATTGCAGGGAAGAATGTTTATATTAGATTTACCTGTAGCACAGGTGACGCCATGGGGATGAACATGGTTTCCAAAGGGGTCCAGAATGTTCTTGATTTCCTTCAAAGTGATTTCCCTGATATGGATGTTATTGGCATCTCTGGAAATTACTGTTCAGACAAGAAACCTGCTGCAGTAAATTGGATTGAGGGACGTGGGAAGTCAGTGGTTTGTGAAGCAATTATCAAAGATGATGTGGTGAAGAAGGTGCTGAAGACCAGTGTGGCTGCTTTGGTAGAGCTTAACATGCTCAAAAACCTTGCTGGTTCTGCTGTTGCTGGTGCTCTTGGTGGATTCAATGCTCATGCCAGCAACATTGTTTCTGCCATTTTTATAGCCACTGGTCAAGATCCAGCTCAGAATGTGGAGAGTTCTCATTGCATAACCATGATGGAAGCCGTGAATGATGGCAGAGACCTTCACATCTCAGTGACCATGCCTTCCATAGAGGTTGGTACAGTGGGGGGTGGAACACAACTACCATCTCAATCTGCTTGCTTGAATCTGCTCGGCGTAAAGGGTGCGAGCAAGGATTCACCGGGATCGAACTCGAGACTTTTGGCCACCATTGTTGCTGGATCTGTTCTAGCAGGGGAGCTGTCACTGATGTCTGCTATAGCTGCAGGGCAGCTAGTGAAGAGCCACATGAAATATAACAGATCAAGCAAAGATATGTCTAAAGTGTCATCATCCTGAGAAGGAAGGAGCATGTGGTTCCAGCCTTACTTGATGCCAAAAGCAGAGAAAAGCGTCGTTTTGATGGGTCAGGAATTTTGAGAGGGAAAAGGAAGACATCACTTTGCTGGCACCCCATGTGAGGTTTTTTGGCTTGTATTGATTGATGTCTGGGAATGTATCATTAGTTGTAATGTGCAAAAGCAGAGGTCTTCTTTATTGGTGACCCCCCTCTGGACCATTCATTCATTATACAAGTTTGGTAGCATAGATGGTGATCCATTGGTTGGATCTTAAGGTTCTCCGAAGCCTGAGATATTTTTTATGGGTTGTATTATAAATTCTAGGCTTAATTATTATTTCTCATTCAATTTGTGGTATGTATTTTTTTAGTTCTTAAGATTTAAAATTGTTTTTTTTTTTCTGAGCTTTGATAAATTATTATATGTAGTGTCTGATATGATAAATTGACACTTTGATTTGTA</t>
  </si>
  <si>
    <t>ATGGAGCTCCGCCGCCGCTCCTCCGCCGCGGCCAAAGCCTCCGACGCCCTCCCCCTCCCTCTCCACGTCACCAACGCCTTCTTCTTCACCCTTTTCTTCTCCCTCGCCTACTACCTCCTCCAGCGGTGGCGCGACAAGATCCGCTCCTCCTCCCCTCTCCACCTCCTCTCCCTCTCCGACATCGCCGCCATCTTCGCCCTCCTCGCCTCCGTCATCTACCTCCTTGGCTTCTTCGGCATCCACTTCGTTCAGTCCTTCGTTGCACGTCCCGCCGACGAAGAACCATCCCAATGCGCCTCCATTGACAGAGCCGACGAGGATATCGCCAACTCCATCATAGAAGGAGACGCACAGCCTTCTCCCTTGTGCAGGGTCGACAATGATATGAAGGGAAAGAAAGTCATACAGCGTCCTTTCGAATGTACCAAACCAATTCTTACCGAACTGATTTCGTCCATTGACAGAGTGGACAGTGATAATATCATTGCCGACCCTGTCATTAACGGAAAAGAAGCCGTGCAACCTTCTTTCCAATGTACGAAACCAATTCTCACCAAACTGATTTCGTCCGACGATGATATCATCATTGTCGACTCTGTCATAAACGGGACCGTCCCATCGTATTCTCTCGAATCGTGCCTGGGGGATTCCCGCCGGGCGGCAGCGATCCGGCGGGAGGTGGTGCAGAGAGAAACGGGGCGGTCGCTGGCGGGTCTACCCCTGGAGGATTTTGATTACGATGCAATTCTGGGGCAGTGCTGCGAGATGCCGGTGGGGTACGTGCAGCTTCCGGTGGGGGTGGCGGGGCCGCTGCTGCTGGACGGGGCGGAGTACACGGTGCCGATGGCGACGACGGAGGGGTGCCTCGTGGCGAGTACAAACAGAGGGTGCAAGGCGATTTACGCGTCCGGTGGGGCGAGCAGTGTGGTGTTCAGAGATGGGATGAGTAGAGCGCCGGTTGTGAGATTCGCGACCGTGACTAGGGCTGCGGAGTTGATGTTCTATTTGGAAGATCCTCTCAATTTTGATACCTTGGCGGTCGTTTTCAACAGGTCAAGTAGATTTGGCAGGCTTCAAAGCATTAAGTGCTCTATTGCAGGGAAGAATGTTTATATTAGATTTACCTGTAGCACAGGTGACGCCATGGGGATGAACATGGTTTCCAAAGGGGTCCAGAATGTTCTTGATTTCCTTCAAAGTGATTTCCCTGATATGGATGTTATTGGCATCTCTGGAAATTACTGTTCAGACAAGAAACCTGCTGCAGTAAATTGGATTGAGGGACGTGGGAAGTCAGTGGTTTGTGAAGCAATTATCAAAGATGATGTGGTGAAGAAGGTGCTGAAGACCAGTGTGGCTGCTTTGGTAGAGCTTAACATGCTCAAAAACCTTGCTGGTTCTGCTGTTGCTGGTGCTCTTGGTGGATTCAATGCTCATGCCAGCAACATTGTTTCTGCCATTTTTATAGCCACTGGTCAAGATCCAGCTCAGAATGTGGAGAGTTCTCATTGCATAACCATGATGGAAGCCGTGAATGATGGCAGAGACCTTCACATCTCAGTGACCATGCCTTCCATAGAGGTTGGTACAGTGGGGGGTGGAACACAACTACCATCTCAATCTGCTTGCTTGAATCTGCTCGGCGTAAAGGGTGCGAGCAAGGATTCACCGGGATCGAACTCGAGACTTTTGGCCACCATTGTTGCTGGATCTGTTCTAGCAGGGGAGCTGTCACTGATGTCTGCTATAGCTGCAGGGCAGCTAGTGAAGAGCCACATGAAATATAACAGATCAAGCAAAGATATGTCTAAAGTGTCATCATCCTGA</t>
  </si>
  <si>
    <t>MELRRRSSAAAKASDALPLPLHVTNAFFFTLFFSLAYYLLQRWRDKIRSSSPLHLLSLSDIAAIFALLASVIYLLGFFGIHFVQSFVARPADEEPSQCASIDRADEDIANSIIEGDAQPSPLCRVDNDMKGKKVIQRPFECTKPILTELISSIDRVDSDNIIADPVINGKEAVQPSFQCTKPILTKLISSDDDIIIVDSVINGTVPSYSLESCLGDSRRAAAIRREVVQRETGRSLAGLPLEDFDYDAILGQCCEMPVGYVQLPVGVAGPLLLDGAEYTVPMATTEGCLVASTNRGCKAIYASGGASSVVFRDGMSRAPVVRFATVTRAAELMFYLEDPLNFDTLAVVFNRSSRFGRLQSIKCSIAGKNVYIRFTCSTGDAMGMNMVSKGVQNVLDFLQSDFPDMDVIGISGNYCSDKKPAAVNWIEGRGKSVVCEAIIKDDVVKKVLKTSVAALVELNMLKNLAGSAVAGALGGFNAHASNIVSAIFIATGQDPAQNVESSHCITMMEAVNDGRDLHISVTMPSIEVGTVGGGTQLPSQSACLNLLGVKGASKDSPGSNSRLLATIVAGSVLAGELSLMSAIAAGQLVKSHMKYNRSSKDMSKVSSS</t>
  </si>
  <si>
    <t>CTCTTCCTCTCAAGCCTCTCCTCCTCCCTCTCTCTCTCTCTCTCTGACATTTGTTTGTTTCTTTTCTTCTTATCAATATCTTCACCCTTTTCGCCGGACTTCAATACACGAGGTCCGCCGGCGTCCAGCCAAATCCGACGTCAGCATGGACAGGCATGCCGGCGAACCCGCCCTGAAACCATACCTTCGTCACCACCATGATCATCATGATTTACAGCCTCCGACGTCTGTAAAGGCATCGGATGCACTCCCATTACCTCTTTACTTAACAAATGGTTTATTCTTCGGGCTATTTTTCTCCGTCGCCTACTTCCTGCTCCATCGTTGGCGCGAAAAGATCCGAAACTCCACTCCCCTTCATATCATCACTTTCCCTGAAATCGCTGGGATAGTATGTTTGGCTGCTTCGGTTATTTATCTTCTTGGTTTCTTTGGGATTGGCGTTGTTCAATCTTTTATCTCTCGAGGGTCTAATGATTCTTGGGATGTTGAGGAAGATAATAATGTTATGATCAAGAAAAATGGTATCGGTTGCACTCCTGCAGAATCACTTGCATGCACTCTTGCCCCTGTTTCGAGGGAAAGAGTTGTTGCACCAACGATTCAAGAACCATTAATTTTATCAGGTGACGACGAGGAGGTTATCAAAGGAGTGGTATCTGGGACTATTCCTTCGTATTCTCTTGAATCAAAGCTTGGAGATTGCAAAAGGGCAGCTGCTATTCGGCGTGAAGCGCTTCAGAGGATGACAGGGAGGTCTATGGAGGGATTGCCATTAGAAGGGTTTGATTATGAGTCAATATTGGGGCAGTGTTGTGAGATGCCTGTCGGGTTTGTACAGATTCCTGTGGGAATTGCTGGGCCATTGTTGCTTAATGGGACGGAGTATATGGTCCCAATGGCTACGACTGAGGGGTGCTTGGTGGCCTCTACAAATAGAGGGTGCAAGGCTATTTATGCATCAGGTGGGGCTAGTTCTATGTTGCTTAAAGATGCCATGACTAGAGCTCCTGTTGTCAGGTTTGGGACCGCAAAAAGGGCTGCTGAGTTGAAGTTCTTTGTTGAGGATCCTGCTAATTTCGACACTCTTTCTGTTGCTTTCAACAGGTCAAGCAGATTTGGAAGGCTACAAAACATTAAATGTGCAGTGGCAGGAAAGAATTTGTACATGAGGTTTAGTTGCAGCACAGGTGATGCTATGGGAATGAACATGGTCTCCAAAGGAGTCCAAAATGTTCTTGATTATGTTCAAACAGATTTTCCTGACATGGACATCATTGGCATCTCTGGCAACTTCTGTTCAGACAAGAAACCTGCAGCTGTAAATTGGATTGAAGGGCGTGGAAAGTCAGTTGTATGTGAGGCAATCATAAAGGAAGAGGTGGTTCAGAAGGTACTGAAGACCAATATAGATACCTTGGTGGAGCTTAACATGCTTAAGAACCTTGCAGGTTCAGCTATGGCTGGTGCTCTCGGTGGGTTTAATGCCCATGCCAGCAATATTGTCAGTGCAGTCTATATAGCCACAGGACAGGATCCTGCTCAGAATGTTGAGAGCTCTCACTGCATTACTATGATGGAAGCTGTTAATGATGGAAAGGACCTTCATATCTCAGTCACCATGCCTTCCATTGAGGTGGGCACAGTTGGAGGTGGCACCCAACTAGCATCTCAATCAGCTTGCTTGAACCTGCTTGGAGTAAAGGGCGCAAGCAAAGATTCTCCAGGATCAAACTCAAGACTCTTGGCTACTATCGTTGCTGGTTCTGTTTTGGCAGGAGAGCTGTCCCTCATGTCTGCAATTGCAGCTGGTCAGCTTGTAAAGAGCCACATGAAATACAACAGATCAAGCAAAGATGTGTCAAAGATAGCTTCCTAAAATATTTTAATTGACAAGATATCTTACAATGAAGAAGCAAAAAATAAATCTTCAGTAAGAAAGTAGGAAATATAAAAATCTAGACAGATTGCTGGCGAGTGTGTTGAGGGGACAAACAAGTAGATTGTCATGTGGAGCAACTAGTTAATAAACAAGGCCAGTTCACATTGCTGGAATCATGTGACTCTGGTAGGTCTCTTTCCAAGATTTACCAGGATGCTTCCATTTGTGAGTTTTTTTAAAGGGATAGTGGAGCCATGGTCTGTTGTTTTCACCTCTGTCCCTTGCATGATATGCCAATTGTCGAGGCTCTCTGGGCCAAACTGTGATCTCTTAAAGTTAATTTTTCTTGTTAATTGTACTTTGGATCTGGATTAACTTTAGGTGAGAGCATCTCTTAATGAGATTTAGATCTGTTTCAAGTGGCTGTTGTCTGTATTGTAACTTTGCATTTCACTGTTA</t>
  </si>
  <si>
    <t>ATGGACAGGCATGCCGGCGAACCCGCCCTGAAACCATACCTTCGTCACCACCATGATCATCATGATTTACAGCCTCCGACGTCTGTAAAGGCATCGGATGCACTCCCATTACCTCTTTACTTAACAAATGGTTTATTCTTCGGGCTATTTTTCTCCGTCGCCTACTTCCTGCTCCATCGTTGGCGCGAAAAGATCCGAAACTCCACTCCCCTTCATATCATCACTTTCCCTGAAATCGCTGGGATAGTATGTTTGGCTGCTTCGGTTATTTATCTTCTTGGTTTCTTTGGGATTGGCGTTGTTCAATCTTTTATCTCTCGAGGGTCTAATGATTCTTGGGATGTTGAGGAAGATAATAATGTTATGATCAAGAAAAATGGTATCGGTTGCACTCCTGCAGAATCACTTGCATGCACTCTTGCCCCTGTTTCGAGGGAAAGAGTTGTTGCACCAACGATTCAAGAACCATTAATTTTATCAGGTGACGACGAGGAGGTTATCAAAGGAGTGGTATCTGGGACTATTCCTTCGTATTCTCTTGAATCAAAGCTTGGAGATTGCAAAAGGGCAGCTGCTATTCGGCGTGAAGCGCTTCAGAGGATGACAGGGAGGTCTATGGAGGGATTGCCATTAGAAGGGTTTGATTATGAGTCAATATTGGGGCAGTGTTGTGAGATGCCTGTCGGGTTTGTACAGATTCCTGTGGGAATTGCTGGGCCATTGTTGCTTAATGGGACGGAGTATATGGTCCCAATGGCTACGACTGAGGGGTGCTTGGTGGCCTCTACAAATAGAGGGTGCAAGGCTATTTATGCATCAGGTGGGGCTAGTTCTATGTTGCTTAAAGATGCCATGACTAGAGCTCCTGTTGTCAGGTTTGGGACCGCAAAAAGGGCTGCTGAGTTGAAGTTCTTTGTTGAGGATCCTGCTAATTTCGACACTCTTTCTGTTGCTTTCAACAGGTCAAGCAGATTTGGAAGGCTACAAAACATTAAATGTGCAGTGGCAGGAAAGAATTTGTACATGAGGTTTAGTTGCAGCACAGGTGATGCTATGGGAATGAACATGGTCTCCAAAGGAGTCCAAAATGTTCTTGATTATGTTCAAACAGATTTTCCTGACATGGACATCATTGGCATCTCTGGCAACTTCTGTTCAGACAAGAAACCTGCAGCTGTAAATTGGATTGAAGGGCGTGGAAAGTCAGTTGTATGTGAGGCAATCATAAAGGAAGAGGTGGTTCAGAAGGTACTGAAGACCAATATAGATACCTTGGTGGAGCTTAACATGCTTAAGAACCTTGCAGGTTCAGCTATGGCTGGTGCTCTCGGTGGGTTTAATGCCCATGCCAGCAATATTGTCAGTGCAGTCTATATAGCCACAGGACAGGATCCTGCTCAGAATGTTGAGAGCTCTCACTGCATTACTATGATGGAAGCTGTTAATGATGGAAAGGACCTTCATATCTCAGTCACCATGCCTTCCATTGAGGTGGGCACAGTTGGAGGTGGCACCCAACTAGCATCTCAATCAGCTTGCTTGAACCTGCTTGGAGTAAAGGGCGCAAGCAAAGATTCTCCAGGATCAAACTCAAGACTCTTGGCTACTATCGTTGCTGGTTCTGTTTTGGCAGGAGAGCTGTCCCTCATGTCTGCAATTGCAGCTGGTCAGCTTGTAAAGAGCCACATGAAATACAACAGATCAAGCAAAGATGTGTCAAAGATAGCTTCCTAA</t>
  </si>
  <si>
    <t>MDRHAGEPALKPYLRHHHDHHDLQPPTSVKASDALPLPLYLTNGLFFGLFFSVAYFLLHRWREKIRNSTPLHIITFPEIAGIVCLAASVIYLLGFFGIGVVQSFISRGSNDSWDVEEDNNVMIKKNGIGCTPAESLACTLAPVSRERVVAPTIQEPLILSGDDEEVIKGVVSGTIPSYSLESKLGDCKRAAAIRREALQRMTGRSMEGLPLEGFDYESILGQCCEMPVGFVQIPVGIAGPLLLNGTEYMVPMATTEGCLVASTNRGCKAIYASGGASSMLLKDAMTRAPVVRFGTAKRAAELKFFVEDPANFDTLSVAFNRSSRFGRLQNIKCAVAGKNLYMRFSCSTGDAMGMNMVSKGVQNVLDYVQTDFPDMDIIGISGNFCSDKKPAAVNWIEGRGKSVVCEAIIKEEVVQKVLKTNIDTLVELNMLKNLAGSAMAGALGGFNAHASNIVSAVYIATGQDPAQNVESSHCITMMEAVNDGKDLHISVTMPSIEVGTVGGGTQLASQSACLNLLGVKGASKDSPGSNSRLLATIVAGSVLAGELSLMSAIAAGQLVKSHMKYNRSSKDVSKIAS</t>
  </si>
  <si>
    <t>CCTCAGTTCACTCTCAGCACAGCCACTAAGCGTGCTCTAACAGCACGCCCAAACTTCCCGAAAGCAAAACTCAGTTTAAATTTATCCGCCGGAATATACGGATGGACTCCCGCCGCCTGCCACCTAAATCATCACGCACCACGTCCTCTAACGACGGCGGTCCTCTCCACCATCACCAGAAGCGACCTGCTCCTTCCGTCGACAACCGCTCTCCATCACCGACACCGAAAGCATCAGACGCGCTTCCCCTCCCTCTCTACCTGACAAACGCCATTTTCTTCACGCTTTTCTTCTCCGTAGCCTACTACCTCCTCCACCGGTGGCGTGAAAAGATCCGTGACTCTACGCCACTCCATGTCGTTACTTTCCCCGAAATCGCCGCCATTGTTTCCCTAATGGCTTCCTTTATTTACCTTTTAGGATTTTTTGGAATCGATTTTGTTCAATCATTCATCACGCGCCCTTCTCACGACACGTGGGATTTGGAAGATACCGACAATCCTAACTACCTCATCAACGAAGATCACCGTCTGGTTACTTGCCCTCCGCCCGCAAACGTCCCTCCCATTTCCAAATTACCCAATCCTGAACCAATAATTACACCTTTAGCCTCCGTGGAAGATGAAGAAATCGTTAAATCCGTCACAGAAGGAACATTGCCTTCTTATTCGCTTGAATCAAAGCTTGGTGATTGTAAACGAGCAGCTGTGATTCGACGGGAGGCGTTGCAGAGGACAACTGGGAGATCTCTAGAGGGTCTACCTATTGAAGGATTTGATTATGATTCAATTTTAGGACAGTGCTGCGAAATGCCGGTGGGCTACGTCCAGATTCCGGTGGGGATTGCTGGCCCTTTGTTGCTGAATGGGATGGAGTATATGGTCCCAATGGCAACGACAGAGGGTTGTTTGGTTGCAAGTACGAACAGAGGGTGTAAGGCAATGTACGCTTCCGGTGGGGCTACTAGTGTTTTGTTGGCAGATGGGATGACTAGGGCTCCTGTTGTTAGATTCGAGACGGCGAAACGAGCCTCGGAATTGAAGTTGTTCTTGGAGGATCCTGATAACTTTGATACTTTGTCCATTGTTTTTAACAGGTCGAGTAGGTTTGCGAGGCTTCAAGGAATTAAATGCTCTATGGCTGGGAAGAATCTTTATATGCGATTTAAATGTAGTACCGGGGATGCAATGGGGATGAACATGGTCTCTAAAGGGGTTCAGAATGTGCTTGATTTCCTTCAGAATGATTTCCATGACATGGAAGTTATTGGCATTTCTGGTAATTTTTGTTCGGACAAGAAACCTGCGGCTGTAAACTGGATTGAAGGACGTGGGAAATCTGTTGTTTGTGAGGCAATTATCAGGGAAGAGATAGTCAAGAAGGTGTTGAAAACAAGTGTTGCTTCCCTTGTGGAGCTCAACATGCTCAAGAATCTTGCTGGTTCTGCTGTTGCTGGTGCTCTTGGTGGATTTAATGCCCATGCCAGCAATATTGTCTCTGCAATCTTCATAGCCACTGGCCAGGATCCAGCACAGAATATTGAGAGTTCTCACTGCATTACCATGATGGAAGCTGTTAACAACGGAAAGGATCTTCACATCTCTGTGACTATGCCTAGCATTGAGGTGGGTACAGTTGGAGGTGGAACTCAACTTGCATCGCAATCCGCCTGCCTGAATCTACTTGGTGTCAAGGGTGCAAGCAAAGAGTCACCTGGCTCAAACTCAAGACTCTTGGCTACCATAGTAGCTGGTTCCGTTTTAGCCGGGGAGCTCTCTCTAATGGCTGCCATTGCACAAGGGCAGCTTGTCAAGAGTCACATGAAATACAACAGATCGAGCAAAGACATATCCAAAGCTGCATCTTAGTGAGAAGGCAGTGTGGTCCAGCAATGATTAAGGGAAATAAAAGAGAGAAGGAAAATGGTGTAGTAGGAAAAAAAATCAAGGCTATCGGTACCATGTGAGATTTGATTAGCTTGCACAGGTGTAAAGGTGCTATTGTATGAAGTGGGGGGGAGGAATGAGAACATGGATAATCGTGCTTTGTGCTCCTCCCTCCGCTCTCTCTGCAAACATGGCTGTATCCTCTGATCACATGTGGGCGAGTGATTCTTCCCACCCTAGTATATGTTTCTGTCTTGTTGTGAATTTTTCAAGTCCTTTCCTCTCTTCTCCTAGTTGTTAATACTTAATAGACAATTATTATGTTTGGAGTTGGGGACCAGAGTGTCTCATGAGTGATTGAAGTTGTGGCAATGTTTTTACTTTTCA</t>
  </si>
  <si>
    <t>ATGGACTCCCGCCGCCTGCCACCTAAATCATCACGCACCACGTCCTCTAACGACGGCGGTCCTCTCCACCATCACCAGAAGCGACCTGCTCCTTCCGTCGACAACCGCTCTCCATCACCGACACCGAAAGCATCAGACGCGCTTCCCCTCCCTCTCTACCTGACAAACGCCATTTTCTTCACGCTTTTCTTCTCCGTAGCCTACTACCTCCTCCACCGGTGGCGTGAAAAGATCCGTGACTCTACGCCACTCCATGTCGTTACTTTCCCCGAAATCGCCGCCATTGTTTCCCTAATGGCTTCCTTTATTTACCTTTTAGGATTTTTTGGAATCGATTTTGTTCAATCATTCATCACGCGCCCTTCTCACGACACGTGGGATTTGGAAGATACCGACAATCCTAACTACCTCATCAACGAAGATCACCGTCTGGTTACTTGCCCTCCGCCCGCAAACGTCCCTCCCATTTCCAAATTACCCAATCCTGAACCAATAATTACACCTTTAGCCTCCGTGGAAGATGAAGAAATCGTTAAATCCGTCACAGAAGGAACATTGCCTTCTTATTCGCTTGAATCAAAGCTTGGTGATTGTAAACGAGCAGCTGTGATTCGACGGGAGGCGTTGCAGAGGACAACTGGGAGATCTCTAGAGGGTCTACCTATTGAAGGATTTGATTATGATTCAATTTTAGGACAGTGCTGCGAAATGCCGGTGGGCTACGTCCAGATTCCGGTGGGGATTGCTGGCCCTTTGTTGCTGAATGGGATGGAGTATATGGTCCCAATGGCAACGACAGAGGGTTGTTTGGTTGCAAGTACGAACAGAGGGTGTAAGGCAATGTACGCTTCCGGTGGGGCTACTAGTGTTTTGTTGGCAGATGGGATGACTAGGGCTCCTGTTGTTAGATTCGAGACGGCGAAACGAGCCTCGGAATTGAAGTTGTTCTTGGAGGATCCTGATAACTTTGATACTTTGTCCATTGTTTTTAACAGGTCGAGTAGGTTTGCGAGGCTTCAAGGAATTAAATGCTCTATGGCTGGGAAGAATCTTTATATGCGATTTAAATGTAGTACCGGGGATGCAATGGGGATGAACATGGTCTCTAAAGGGGTTCAGAATGTGCTTGATTTCCTTCAGAATGATTTCCATGACATGGAAGTTATTGGCATTTCTGGTAATTTTTGTTCGGACAAGAAACCTGCGGCTGTAAACTGGATTGAAGGACGTGGGAAATCTGTTGTTTGTGAGGCAATTATCAGGGAAGAGATAGTCAAGAAGGTGTTGAAAACAAGTGTTGCTTCCCTTGTGGAGCTCAACATGCTCAAGAATCTTGCTGGTTCTGCTGTTGCTGGTGCTCTTGGTGGATTTAATGCCCATGCCAGCAATATTGTCTCTGCAATCTTCATAGCCACTGGCCAGGATCCAGCACAGAATATTGAGAGTTCTCACTGCATTACCATGATGGAAGCTGTTAACAACGGAAAGGATCTTCACATCTCTGTGACTATGCCTAGCATTGAGGTGGGTACAGTTGGAGGTGGAACTCAACTTGCATCGCAATCCGCCTGCCTGAATCTACTTGGTGTCAAGGGTGCAAGCAAAGAGTCACCTGGCTCAAACTCAAGACTCTTGGCTACCATAGTAGCTGGTTCCGTTTTAGCCGGGGAGCTCTCTCTAATGGCTGCCATTGCACAAGGGCAGCTTGTCAAGAGTCACATGAAATACAACAGATCGAGCAAAGACATATCCAAAGCTGCATCTTAG</t>
  </si>
  <si>
    <t>MDSRRLPPKSSRTTSSNDGGPLHHHQKRPAPSVDNRSPSPTPKASDALPLPLYLTNAIFFTLFFSVAYYLLHRWREKIRDSTPLHVVTFPEIAAIVSLMASFIYLLGFFGIDFVQSFITRPSHDTWDLEDTDNPNYLINEDHRLVTCPPPANVPPISKLPNPEPIITPLASVEDEEIVKSVTEGTLPSYSLESKLGDCKRAAVIRREALQRTTGRSLEGLPIEGFDYDSILGQCCEMPVGYVQIPVGIAGPLLLNGMEYMVPMATTEGCLVASTNRGCKAMYASGGATSVLLADGMTRAPVVRFETAKRASELKLFLEDPDNFDTLSIVFNRSSRFARLQGIKCSMAGKNLYMRFKCSTGDAMGMNMVSKGVQNVLDFLQNDFHDMEVIGISGNFCSDKKPAAVNWIEGRGKSVVCEAIIREEIVKKVLKTSVASLVELNMLKNLAGSAVAGALGGFNAHASNIVSAIFIATGQDPAQNIESSHCITMMEAVNNGKDLHISVTMPSIEVGTVGGGTQLASQSACLNLLGVKGASKESPGSNSRLLATIVAGSVLAGELSLMAAIAQGQLVKSHMKYNRSSKDISKAAS</t>
  </si>
  <si>
    <t>ACCTCTACTGCAACTCCATCATCTCACCATTCATCCAAACACAACTCTAGCTTCCTTCCTTTGCTTCTGTGCTTCTCATTTCCCCATCCGCCGTTCGCTGCTTCCCTCCTCCATTCACCTACAGTAACTCGCCGCCGCCACAATGGAGGGGACTCGCCGGCGATCGACCAAATCCATTCATGATCACAAATTAGTTGATCACGACGAAAGCAGTGCAGTGATTGGCCCAAAAGCATCCGATGCATTACCCCTTCCTTTATATATAACCAATGCTCTCTTCTTCACCGTATTCTTTTCCGTTGTTTATTTCTTGCTTACTCGCTGGCGTGAGAAGATTCGCAATTCCACTCCTCTTCATCTTCTCACTCTCTCTGAAATCGCTTCTATTTTTGCCTTTATTACATCTTTCATTTATATGCTTGGTTTCTTCGGCATCGACTTCGTTCAGTCCCTTATTCTCCGTCCTTCTCCTGATGTCTGGGCTGCCCACGATGACGAGGAAGATGAAGAAGATCTTCTCAAAGAAGATGCCTGTATAGTTCCCTGCGGACAGGCTCTTGATTGCACTGCACCACCACCGCAAAAACTCACTGTGGACCCGATTGTTGTTGTGCCTTCTCCTCCGCTCAAGCCCAAGGCGGTCGATGAAGTCCCATTTCCAACCACTTTAACTGAAGAAGATGAAGAAATTATCAACTCCGTGGTGGCTGGAAAAACTCCATCTTATTCACTCGAGTCTAAATTGGGGGATTGCAAGCGTGCTGCGGCAATAAGGCGTGAGGCTTTGCAGAGGATTACTTCCAAGTCTTTGTCAGGGTTACCCCTGGAGGGTTTTGATTACGAGTCGATTTTGGGGCAGTGCTGTGAGATGCCAGTTGGGTACGTGCAGATTCCTGTAGGGATTGCTGGGCCTTTGTTGCTTGATGGGAAGGAGTACTCTGTTCCAATGGCTACAACTGAAGGGTGCTTGGTGGCTAGTACGAATAGGGGTTGTAAGGCAATTCATGTGTGTGGTGGTGCTACAAGTGTTTTGTTGAGGGATGCCATGACAAGAGCACCTGTTGTGAGGTTTGGAACTGCTAAAAGAGCTGCTCAATTGAAGCTATACTTGGAGGATCCTGCTAATTTTGAGGCTGTGTCCACGGCTTTTAACAAGTCTAGCAGATTTGGCAGGCTTCAGAATATCAAGTGTGCTCTCGCTGGAAAGAATCTTTACATGAGATTCTCCTGCAGCACTGGTGATGCTATGGGCATGAACATGGTTTCTAAAGGTGTTCAGAATGTCTTGGACTTTGTCCAGAACGATTTCCCTGATATGGATGTTCTTGGCATCTCTGGAAACTACTGTTCTGATAAGAAGCCTGCCGCTGTCAACTGGATTGAAGGAAGAGGCAAGTCAGTGGTGTGTGAGGCAATCATCAAGGGTGATGTGGTGAGGAAAGTCTTGAAGACTAACGTGAATACCTTGGTGGAACTTAATATGCTCAAGAACCTTACTGGTTCTGCCATGGCTGGAGCTCTCGGAGGCTTCAACGCTCATGCCAGTAACATTGTTTCTGCTATCTATATTGCCACTGGCCAAGATCCTGCACAGAACGTGGAGAGTTCTCACTGCATTACTATGATGGAACCTCTTAACGGCGGAGAGGATCTTCATGTCTCAGTCACTATGCCTTCCATTGAGGTTGGTACTGTTGGAGGAGGTACCCAGCTTGCATCTCAATCAGCATGCTTGAACCTGCTCGGAGTGAAGGGTGCTTGCAAAGAGACACCTGGAGCCAACGCAAGGCTGCTAGCCAGCATTGTAGCTGGTTCTGTTCTTGCTGGAGAGCTTTCCCTCATGTCCGCTATTGCAGCTGGACAACTTGTCCAAAGCCACATGCAATATAACCGGGCAAACAAGGATGTTGCCAAGGTTTCTTCATAAAATACGTGGATGTATATATCGAGGGCTGAAGGCAAGGAAGCCTCGGACGTGTAGAGATCCATAAGACGAGTCATATCAATGAGGCACTTCAGAAGACACGGAGAGAAAGAGAGGGGAATAGGAGATTCAAAGGAAGAAAATAAATGGAGATTAGAATAGTTGTTCTTTCCAAAATTTCTCCATGACAGCCATGTAAGAAATATTCAGCAAATTGTGTAAAATTATCAAAACATTTGTTTTTTCTTCAAAGATTCCACACCTTGTTTAATACTCGAATCTCCTGTTTCTTTTGTACATAGTTCGTACAAGGAGCCATGATTCTTTA</t>
  </si>
  <si>
    <t>ATGGAGGGGACTCGCCGGCGATCGACCAAATCCATTCATGATCACAAATTAGTTGATCACGACGAAAGCAGTGCAGTGATTGGCCCAAAAGCATCCGATGCATTACCCCTTCCTTTATATATAACCAATGCTCTCTTCTTCACCGTATTCTTTTCCGTTGTTTATTTCTTGCTTACTCGCTGGCGTGAGAAGATTCGCAATTCCACTCCTCTTCATCTTCTCACTCTCTCTGAAATCGCTTCTATTTTTGCCTTTATTACATCTTTCATTTATATGCTTGGTTTCTTCGGCATCGACTTCGTTCAGTCCCTTATTCTCCGTCCTTCTCCTGATGTCTGGGCTGCCCACGATGACGAGGAAGATGAAGAAGATCTTCTCAAAGAAGATGCCTGTATAGTTCCCTGCGGACAGGCTCTTGATTGCACTGCACCACCACCGCAAAAACTCACTGTGGACCCGATTGTTGTTGTGCCTTCTCCTCCGCTCAAGCCCAAGGCGGTCGATGAAGTCCCATTTCCAACCACTTTAACTGAAGAAGATGAAGAAATTATCAACTCCGTGGTGGCTGGAAAAACTCCATCTTATTCACTCGAGTCTAAATTGGGGGATTGCAAGCGTGCTGCGGCAATAAGGCGTGAGGCTTTGCAGAGGATTACTTCCAAGTCTTTGTCAGGGTTACCCCTGGAGGGTTTTGATTACGAGTCGATTTTGGGGCAGTGCTGTGAGATGCCAGTTGGGTACGTGCAGATTCCTGTAGGGATTGCTGGGCCTTTGTTGCTTGATGGGAAGGAGTACTCTGTTCCAATGGCTACAACTGAAGGGTGCTTGGTGGCTAGTACGAATAGGGGTTGTAAGGCAATTCATGTGTGTGGTGGTGCTACAAGTGTTTTGTTGAGGGATGCCATGACAAGAGCACCTGTTGTGAGGTTTGGAACTGCTAAAAGAGCTGCTCAATTGAAGCTATACTTGGAGGATCCTGCTAATTTTGAGGCTGTGTCCACGGCTTTTAACAAGTCTAGCAGATTTGGCAGGCTTCAGAATATCAAGTGTGCTCTCGCTGGAAAGAATCTTTACATGAGATTCTCCTGCAGCACTGGTGATGCTATGGGCATGAACATGGTTTCTAAAGGTGTTCAGAATGTCTTGGACTTTGTCCAGAACGATTTCCCTGATATGGATGTTCTTGGCATCTCTGGAAACTACTGTTCTGATAAGAAGCCTGCCGCTGTCAACTGGATTGAAGGAAGAGGCAAGTCAGTGGTGTGTGAGGCAATCATCAAGGGTGATGTGGTGAGGAAAGTCTTGAAGACTAACGTGAATACCTTGGTGGAACTTAATATGCTCAAGAACCTTACTGGTTCTGCCATGGCTGGAGCTCTCGGAGGCTTCAACGCTCATGCCAGTAACATTGTTTCTGCTATCTATATTGCCACTGGCCAAGATCCTGCACAGAACGTGGAGAGTTCTCACTGCATTACTATGATGGAACCTCTTAACGGCGGAGAGGATCTTCATGTCTCAGTCACTATGCCTTCCATTGAGGTTGGTACTGTTGGAGGAGGTACCCAGCTTGCATCTCAATCAGCATGCTTGAACCTGCTCGGAGTGAAGGGTGCTTGCAAAGAGACACCTGGAGCCAACGCAAGGCTGCTAGCCAGCATTGTAGCTGGTTCTGTTCTTGCTGGAGAGCTTTCCCTCATGTCCGCTATTGCAGCTGGACAACTTGTCCAAAGCCACATGCAATATAACCGGGCAAACAAGGATGTTGCCAAGGTTTCTTCATAA</t>
  </si>
  <si>
    <t>MEGTRRRSTKSIHDHKLVDHDESSAVIGPKASDALPLPLYITNALFFTVFFSVVYFLLTRWREKIRNSTPLHLLTLSEIASIFAFITSFIYMLGFFGIDFVQSLILRPSPDVWAAHDDEEDEEDLLKEDACIVPCGQALDCTAPPPQKLTVDPIVVVPSPPLKPKAVDEVPFPTTLTEEDEEIINSVVAGKTPSYSLESKLGDCKRAAAIRREALQRITSKSLSGLPLEGFDYESILGQCCEMPVGYVQIPVGIAGPLLLDGKEYSVPMATTEGCLVASTNRGCKAIHVCGGATSVLLRDAMTRAPVVRFGTAKRAAQLKLYLEDPANFEAVSTAFNKSSRFGRLQNIKCALAGKNLYMRFSCSTGDAMGMNMVSKGVQNVLDFVQNDFPDMDVLGISGNYCSDKKPAAVNWIEGRGKSVVCEAIIKGDVVRKVLKTNVNTLVELNMLKNLTGSAMAGALGGFNAHASNIVSAIYIATGQDPAQNVESSHCITMMEPLNGGEDLHVSVTMPSIEVGTVGGGTQLASQSACLNLLGVKGACKETPGANARLLASIVAGSVLAGELSLMSAIAAGQLVQSHMQYNRANKDVAKVSS</t>
  </si>
  <si>
    <t>ACACGCCCCGCCACTGCTCTCCATCTCTTTCCCTTTCAATTCAAGCAAAACAAACAAAAAAAAAATAACTCAGAGAAGAAGCAATTCTCAGTTTAAATATCTCCGCCGGCATATCCGGATGGACACCCGCCGCCGTCCACCTAAACCACGACGCTCAACCTCCTCTCAAGATGGTGGTGGTCACCATCTCCATCAGAAGCGACTTCCTCCTTCCATCGACAACAGCTCTCCATCACCGCCACCGAAAGCATCAGACGCGCTTCCCCTCCCTCTTTACCTAACAAACGCCATTTTTTTCACGCTTTTCTTCTCCGTAGCCTACTACCTCCTCTACCGTTGGCGTGACAAGATCCGTAACTCTACGCCACTCCATGTCGTTACTTTCCCCGAAATCGCCGCCATTATTTCCCTAATGGCTTCCTTTATTTACCTTTTAGGTTTTTTTGGAATCGATTTCGTTCAATCATTCATCACGCGCTCTTCTCATGACGCGTGGGAGTTAGAAGGTTCCGATCATCCTAATTTCCTCATCAACAAAGATCACCGCCTTGTTACTTGCCCTCCTCCCGCAAGTATCGATCCCATTCCCAAACTACCCAATCCTGAGACAATAATTACACCTTTAGCCTCCGTAGAAGATGAAGAAATCGTAAAGTCCGTCACAGAAGGAACACTACCTTCTTATTCGCTTGAAACAAAGCTCGGTGATTGTAAACGAGCGGCTGTGATTCGACGGGAGGCGTTACAGAGGACGACAGGGAGGTCCTTAGAGGGTTTACCTATTGAAGGATTTGATTATGACTCGATTTTAGGACAGTGCTGCGAAATGCCGGTGGGATACGTACAGATCCCGGTGGGGATTGCCGGCCCTTTGTCGCTAAACGGGATGGAGTTTATGGTCCCAATGGCGACGACGGAGGGTTGTTTGGTCGCGAGTACGAACAGAGGGTGTAAGGCGATTTACGCTTCAGGTGGGGCTAGCAGTGTATTGTACGCAGATGGAATGACTAGAGCTCCTGTTGTTAGATTCGAGACGGCGAAACGAGCTTCAGAATTGAAGTTTTTCTTGGAGGATCCTGATAATTTTGATACTCTGTCCATTGTTTTTAACAGGTCAAGTAGGTTTGGGAGGCTTCAAGGAATTCAATGCGCTATGGCTGGGAAGAATCTTTATATCAGATTTAAATGCAGTACTGGGGATGCAATGGGGATGAACATGGTCTCCAAAGGGGTTCAGAATGTGCTTGATTTCCTTCAGGCTGATTTCCCTGACATGGAAGTTATTGGCCTCTCTGGTAATTATTGTTCGGACAAGAAACCTGCGGCTGTAAACTGGATTGGTGGACGTGGAAAATCTGTTGTTTGCGAGGCAATTATCAAGGAAGAGATAGTAAAGAAGGTGTTGAAAACAAGTGTGGCTTCCCTTGTGGAGCTCAACATGCTCAAGAATCTTGCTGGTTCTGCTATTGCTGGTGCTCTTGGTGGATTTAATGCCCATGCCAGCAATATTGTCTCTGCCGTCTTCATAGCCACTGGCCAGGATCCTGCACAGAATGTTGAGAGTTCTAACTGCATTACCATGATGGAAGCTGTCAATGATGGAAAGGATCTTCACATCTCTGTGACTATGCCTAGCATTGAGGTGGGTACAGTTGGGGGTGGAACTCAACTTGCATCTCAGTCTGCTTGCCTGAACTTACTTGGTGTAAAGGGTGCAAGCAGAGAGGCAGCTGGCTCCAACTCAGTACTCTTGGCCAACATAGTGGCTGGTTCAGTTTTAGCTGGGGAGCTCTCTCTAATGGCTGCCATTGCACAAGGGCAGCTTGTCAAGAGTCACATGAAATACAACAGATCCAGCAAGGATATATCCACAGTTGCATCTTAGGGAGAAGGGAGTGGTCCAGCAATGAAATTGAAAGGGAAATAAAAGAGAAACAGCCTGAAAGATAGAAGAAGATTGTGGATTGGGGGGGGGGGGGTCCAATGCTGTCGGTACCCATGTGACATTTGATTAGATCGCAAAGTTGTAAAGCTGCTATTGTAAATATTAATAATAAGAGTGTTTGGGATCGGTTTTATTTTCAAA</t>
  </si>
  <si>
    <t>ATGGACACCCGCCGCCGTCCACCTAAACCACGACGCTCAACCTCCTCTCAAGATGGTGGTGGTCACCATCTCCATCAGAAGCGACTTCCTCCTTCCATCGACAACAGCTCTCCATCACCGCCACCGAAAGCATCAGACGCGCTTCCCCTCCCTCTTTACCTAACAAACGCCATTTTTTTCACGCTTTTCTTCTCCGTAGCCTACTACCTCCTCTACCGTTGGCGTGACAAGATCCGTAACTCTACGCCACTCCATGTCGTTACTTTCCCCGAAATCGCCGCCATTATTTCCCTAATGGCTTCCTTTATTTACCTTTTAGGTTTTTTTGGAATCGATTTCGTTCAATCATTCATCACGCGCTCTTCTCATGACGCGTGGGAGTTAGAAGGTTCCGATCATCCTAATTTCCTCATCAACAAAGATCACCGCCTTGTTACTTGCCCTCCTCCCGCAAGTATCGATCCCATTCCCAAACTACCCAATCCTGAGACAATAATTACACCTTTAGCCTCCGTAGAAGATGAAGAAATCGTAAAGTCCGTCACAGAAGGAACACTACCTTCTTATTCGCTTGAAACAAAGCTCGGTGATTGTAAACGAGCGGCTGTGATTCGACGGGAGGCGTTACAGAGGACGACAGGGAGGTCCTTAGAGGGTTTACCTATTGAAGGATTTGATTATGACTCGATTTTAGGACAGTGCTGCGAAATGCCGGTGGGATACGTACAGATCCCGGTGGGGATTGCCGGCCCTTTGTCGCTAAACGGGATGGAGTTTATGGTCCCAATGGCGACGACGGAGGGTTGTTTGGTCGCGAGTACGAACAGAGGGTGTAAGGCGATTTACGCTTCAGGTGGGGCTAGCAGTGTATTGTACGCAGATGGAATGACTAGAGCTCCTGTTGTTAGATTCGAGACGGCGAAACGAGCTTCAGAATTGAAGTTTTTCTTGGAGGATCCTGATAATTTTGATACTCTGTCCATTGTTTTTAACAGGTCAAGTAGGTTTGGGAGGCTTCAAGGAATTCAATGCGCTATGGCTGGGAAGAATCTTTATATCAGATTTAAATGCAGTACTGGGGATGCAATGGGGATGAACATGGTCTCCAAAGGGGTTCAGAATGTGCTTGATTTCCTTCAGGCTGATTTCCCTGACATGGAAGTTATTGGCCTCTCTGGTAATTATTGTTCGGACAAGAAACCTGCGGCTGTAAACTGGATTGGTGGACGTGGAAAATCTGTTGTTTGCGAGGCAATTATCAAGGAAGAGATAGTAAAGAAGGTGTTGAAAACAAGTGTGGCTTCCCTTGTGGAGCTCAACATGCTCAAGAATCTTGCTGGTTCTGCTATTGCTGGTGCTCTTGGTGGATTTAATGCCCATGCCAGCAATATTGTCTCTGCCGTCTTCATAGCCACTGGCCAGGATCCTGCACAGAATGTTGAGAGTTCTAACTGCATTACCATGATGGAAGCTGTCAATGATGGAAAGGATCTTCACATCTCTGTGACTATGCCTAGCATTGAGGTGGGTACAGTTGGGGGTGGAACTCAACTTGCATCTCAGTCTGCTTGCCTGAACTTACTTGGTGTAAAGGGTGCAAGCAGAGAGGCAGCTGGCTCCAACTCAGTACTCTTGGCCAACATAGTGGCTGGTTCAGTTTTAGCTGGGGAGCTCTCTCTAATGGCTGCCATTGCACAAGGGCAGCTTGTCAAGAGTCACATGAAATACAACAGATCCAGCAAGGATATATCCACAGTTGCATCTTAG</t>
  </si>
  <si>
    <t>MDTRRRPPKPRRSTSSQDGGGHHLHQKRLPPSIDNSSPSPPPKASDALPLPLYLTNAIFFTLFFSVAYYLLYRWRDKIRNSTPLHVVTFPEIAAIISLMASFIYLLGFFGIDFVQSFITRSSHDAWELEGSDHPNFLINKDHRLVTCPPPASIDPIPKLPNPETIITPLASVEDEEIVKSVTEGTLPSYSLETKLGDCKRAAVIRREALQRTTGRSLEGLPIEGFDYDSILGQCCEMPVGYVQIPVGIAGPLSLNGMEFMVPMATTEGCLVASTNRGCKAIYASGGASSVLYADGMTRAPVVRFETAKRASELKFFLEDPDNFDTLSIVFNRSSRFGRLQGIQCAMAGKNLYIRFKCSTGDAMGMNMVSKGVQNVLDFLQADFPDMEVIGLSGNYCSDKKPAAVNWIGGRGKSVVCEAIIKEEIVKKVLKTSVASLVELNMLKNLAGSAIAGALGGFNAHASNIVSAVFIATGQDPAQNVESSNCITMMEAVNDGKDLHISVTMPSIEVGTVGGGTQLASQSACLNLLGVKGASREAAGSNSVLLANIVAGSVLAGELSLMAAIAQGQLVKSHMKYNRSSKDISTVAS</t>
  </si>
  <si>
    <t>CGCTTCTACTCCATCGCTTCACCATCCATCCAGACCCAACACACAACACTAACAAACTCCCTCTATTCTCTGCCTTTCTCATTTCTCGATCCGCCGCTCGGTTCTTCCCTCCTCTATTCACCACCGCCGCCGCCATAATGGAGGGGACTCGTCGGCGATCGACCACCACCACCAAACCCTTTCGTAAATTAACTGATCACGACGAAAGTAGTGCATTGACTGGCCCAAAAGCATCCGATGCATTACCCCTTCCTTTATATATAACCAACGCTCTCTTCTTCACCGTTTTCTTCTCCGTTGTTTATTTCTTGCTTACTCGTTGGCGTGAGAAGATTCGCAATTCTACTCCTCTTCATCTTGTCACTCTCTCCGACATCGTTGCTATTTTTGCCTTTGTTGCTTCTTTCATTTATATGCTTGGTTTCTTCGGCATCGACTTCGTTCAGTCCCTTATCCTCCGTCCTTCTCCTGATGTCTGGGCTGCCGAAGACGACGACGAAGATGAAGAAGATCTTCTCAAAGAAGATGCCCGCAAAGTTCGCTGCGGACAGGCTCTTGATTGCACTGCACCACCACAAAAACTCGCCGTGGTTCCTTCTCCTCCCCTCAAGCCTAAGGTTGTCGATGAAATCCCATTTCCAACCACTTTAAATGAAGAAGATGAGGAGATTATCAACTCTGTGGTGGCTGGAAAAACCCCGTCATATTCACTCGAGTCTAAATTGGGTGATTGCAAGCGTGCTGCAGCAATAAGGCGTGAGGCTTTGCAGAGGATTACTTGCAAGTCTTTATCTGGATTGCCCTTGGAGGGTTTTGATTACGAGTCTATTTTGGGGCAGTGCTGTGAGATGCCAGTAGGGTATGTGCAGATTCCTGTAGGAATTGCTGGGCCTTTGTTGCTTGATGACAAGGAGTACTCCGTTCCAATGGCCACAACTGAAGGCTGCTTGGTGGCTAGTACGAATAGGGGTTGTAAAGCGATTCATTTATCTGGTGGTGCTACAAGTGTGTTGTTGAGAGATGCCATGACTAGAGCACCTGTTGTGAGGTTTGGAACTGCTAAAAGAGCTGCTCAATTGAAGTTCTACTTGGAGGATCCTGCCAATTTTGAGGTTGTGTCCACGGCTTTTAACAAATCTAGCAGATTTGGTAGACTTCAGAACATTAAGTGTGCTCTTGCTGGCAAGAATCTCTACATGAGATTCTCCTGCAGCACTGGTGATGCTATGGGCATGAACATGGTTTCTAAAGGTGTTCAGAATGTTTTGGACTTTCTCCAGAAAGATTTCCCTGATATGGACGTTCTTGGCATCTCTGGAAACTACTGTTCTGATAAGAAGCCTTCCGCTGTCAACTGGATTGAAGGAAGAGGCAAGTCAGTAGTGTGCGAGGCAATCATCAAGGGTGATGTAGTGAGGAAGGTGTTGAAGACTAACGTGGGGGCCTTGGTAGAGCTTAATATGCTCAAGAACCTTACTGGTTCTGCCATGGCTGGAGCTCTCGGCGGCTTCAACGCTCAAGCTAGTAACATTGTCTCTGCTATTTATATTGCCACTGGCCAAGATCCTGCGCAGAACGTAGAGAGTTCTCACTGCATTACCATGATGGAACCTCTTAATGGCGGAGAGGATCTTCATGTCTCAGTGACTATGCCTTCCATTGAGGTTGGTACAGTTGGAGGAGGTACCCAGCTCGCATCCCAGTCAGCATGCTTGAACCTGCTCGGGGTGAAGGGTGCTAGCAAAGAGACACCGGGAGCAAACGCAAGGCTTCTGGCCTCCATTGTAGCTGGTTCTGTTCTCGCTGCAGAGCTCTCCCTCATGTCCGCTATTGCAGCTGGACAACTTGTCAGTAGCCACATGAAGTTTAACCGGTCAAAGAAAGATGTTTCCAAGGTTTCTTCGTAAAATTGAGGCAAGAATGCCCTGGGACGGTGCAGAGATCCATAAGACGAGTCATATGATGAACTGTCGATTAGGCAGTTCAGAAGACAGAGAGAAAGAGAGAGGATAGGAAAGGAAACAGAATAAATGGATATCAGCATAGAAAATGTTAATGTGTATTCTCTTTCGTTCTTTCTTTCTGTTGTTATTTTTTTCTTTTAAGAAATATGTTCTGAAAATTGTGTAAAATTATCCAAACATTTAAAGCGATTTTCTTCTTGTTCATGAAA</t>
  </si>
  <si>
    <t>ATGGAGGGGACTCGTCGGCGATCGACCACCACCACCAAACCCTTTCGTAAATTAACTGATCACGACGAAAGTAGTGCATTGACTGGCCCAAAAGCATCCGATGCATTACCCCTTCCTTTATATATAACCAACGCTCTCTTCTTCACCGTTTTCTTCTCCGTTGTTTATTTCTTGCTTACTCGTTGGCGTGAGAAGATTCGCAATTCTACTCCTCTTCATCTTGTCACTCTCTCCGACATCGTTGCTATTTTTGCCTTTGTTGCTTCTTTCATTTATATGCTTGGTTTCTTCGGCATCGACTTCGTTCAGTCCCTTATCCTCCGTCCTTCTCCTGATGTCTGGGCTGCCGAAGACGACGACGAAGATGAAGAAGATCTTCTCAAAGAAGATGCCCGCAAAGTTCGCTGCGGACAGGCTCTTGATTGCACTGCACCACCACAAAAACTCGCCGTGGTTCCTTCTCCTCCCCTCAAGCCTAAGGTTGTCGATGAAATCCCATTTCCAACCACTTTAAATGAAGAAGATGAGGAGATTATCAACTCTGTGGTGGCTGGAAAAACCCCGTCATATTCACTCGAGTCTAAATTGGGTGATTGCAAGCGTGCTGCAGCAATAAGGCGTGAGGCTTTGCAGAGGATTACTTGCAAGTCTTTATCTGGATTGCCCTTGGAGGGTTTTGATTACGAGTCTATTTTGGGGCAGTGCTGTGAGATGCCAGTAGGGTATGTGCAGATTCCTGTAGGAATTGCTGGGCCTTTGTTGCTTGATGACAAGGAGTACTCCGTTCCAATGGCCACAACTGAAGGCTGCTTGGTGGCTAGTACGAATAGGGGTTGTAAAGCGATTCATTTATCTGGTGGTGCTACAAGTGTGTTGTTGAGAGATGCCATGACTAGAGCACCTGTTGTGAGGTTTGGAACTGCTAAAAGAGCTGCTCAATTGAAGTTCTACTTGGAGGATCCTGCCAATTTTGAGGTTGTGTCCACGGCTTTTAACAAATCTAGCAGATTTGGTAGACTTCAGAACATTAAGTGTGCTCTTGCTGGCAAGAATCTCTACATGAGATTCTCCTGCAGCACTGGTGATGCTATGGGCATGAACATGGTTTCTAAAGGTGTTCAGAATGTTTTGGACTTTCTCCAGAAAGATTTCCCTGATATGGACGTTCTTGGCATCTCTGGAAACTACTGTTCTGATAAGAAGCCTTCCGCTGTCAACTGGATTGAAGGAAGAGGCAAGTCAGTAGTGTGCGAGGCAATCATCAAGGGTGATGTAGTGAGGAAGGTGTTGAAGACTAACGTGGGGGCCTTGGTAGAGCTTAATATGCTCAAGAACCTTACTGGTTCTGCCATGGCTGGAGCTCTCGGCGGCTTCAACGCTCAAGCTAGTAACATTGTCTCTGCTATTTATATTGCCACTGGCCAAGATCCTGCGCAGAACGTAGAGAGTTCTCACTGCATTACCATGATGGAACCTCTTAATGGCGGAGAGGATCTTCATGTCTCAGTGACTATGCCTTCCATTGAGGTTGGTACAGTTGGAGGAGGTACCCAGCTCGCATCCCAGTCAGCATGCTTGAACCTGCTCGGGGTGAAGGGTGCTAGCAAAGAGACACCGGGAGCAAACGCAAGGCTTCTGGCCTCCATTGTAGCTGGTTCTGTTCTCGCTGCAGAGCTCTCCCTCATGTCCGCTATTGCAGCTGGACAACTTGTCAGTAGCCACATGAAGTTTAACCGGTCAAAGAAAGATGTTTCCAAGGTTTCTTCGTAA</t>
  </si>
  <si>
    <t>MEGTRRRSTTTTKPFRKLTDHDESSALTGPKASDALPLPLYITNALFFTVFFSVVYFLLTRWREKIRNSTPLHLVTLSDIVAIFAFVASFIYMLGFFGIDFVQSLILRPSPDVWAAEDDDEDEEDLLKEDARKVRCGQALDCTAPPQKLAVVPSPPLKPKVVDEIPFPTTLNEEDEEIINSVVAGKTPSYSLESKLGDCKRAAAIRREALQRITCKSLSGLPLEGFDYESILGQCCEMPVGYVQIPVGIAGPLLLDDKEYSVPMATTEGCLVASTNRGCKAIHLSGGATSVLLRDAMTRAPVVRFGTAKRAAQLKFYLEDPANFEVVSTAFNKSSRFGRLQNIKCALAGKNLYMRFSCSTGDAMGMNMVSKGVQNVLDFLQKDFPDMDVLGISGNYCSDKKPSAVNWIEGRGKSVVCEAIIKGDVVRKVLKTNVGALVELNMLKNLTGSAMAGALGGFNAQASNIVSAIYIATGQDPAQNVESSHCITMMEPLNGGEDLHVSVTMPSIEVGTVGGGTQLASQSACLNLLGVKGASKETPGANARLLASIVAGSVLAAELSLMSAIAAGQLVSSHMKFNRSKKDVSKVSS</t>
  </si>
  <si>
    <t>TTTTAAAAACAGCATGATACAAAAACATGCCGTGCATGTGAGCTGCGATACAGCGCGCGCCCACCTCCAAAACCGTCCTATCTCTCCGCTCCGCCTCTCCTCCTCTCTGTCTCTCTCTCTCTCTAACATTTCTAATATATGTTTTTTTATCACTATCTTCGCCCTTTGAATCGGACTTTCAACGCACGAGGTTCGCCGGCTTCAACCCAAATCCGACGTCCACATGGACAAAGCTGCCGGCGAAACCCTGAAACAATACCATCGTCAGCGTCACCATCACAATGATCATCATAATTTACCAACTCCGACGTCTTTAAAGGCGTCGGATGCTCTGCCATTACCACTTTACCTTACGAACGGTTTGTTCTTCGGGCTGTTTTTCTCCGTAGCCTACTTCCTCCTTCACCGTTGGCGTGAAAAGATCCGCAACTCCACTCCCCTTCATATCCTTACTTTCCCTGAAATCGCTGGGATAGTTTGTTTGTCTGCTTCGGTTGTTTATCTTCTTGGTTTCTTTGGGATTGGCATCGCTCAATCTCTTATCTCTCGAGGGTCACAGGATTCTTGGGACGTAGAGGAAGATCATATGATGGAGAAAAAAGGTGGGCTTTGTGCTGCAGAAATATGTTCAGGTCCTGCAAAAAGTCCTGCTGCATCACTTGCTTGCACTCTTGCTCCGGTTCCGAGTGCGAGAGCCGTTAGCACAATGTTTCAAACACCATTGTTAGGCAGTGATGACGAGGAGGTTATCAAAGGAGTAGTATCTGGGGACATTCCTTCGTATTCTCTCGAATCAAAGCTTGCAGATTGCAAAAGGGCAGCTGTTATTCGTCGTGAAGCGCTTCAGAGAATGACAGGGAGGTCTTTGGAAGGACTGCCACTGGAGGGGTTTGATTATGAGTCAATATTGGGGCAGTGTTGTGAGATGCCTGTTGGGTATGTGCAGATTCCTGTGGGGGTTGCAGGGCCTTTGTTGCTTGACGGGAAGGAGTATACGGTCCCAATGGCTACTACTGAGGGGTGCTTGGTGGCCTCTACAAATAGAGGGTGCAAGGCTATTTATGCATCAGGTGGGGCTAGTTCTGTTTTGCTTAGAGATGGCATGACTAGAGCTCCTGTTGTCAGGTTTGGGACTGCTAAAAGGGCTGCTGAGTTGAAGTTCTTTACCGAGGATCCTGCAAATTTCGACACCCTTGGTGTTGTTTTCAACAGGTCAAGCAGATTTGGAAGGCTACAAAACATTAAATGTACAATAGCAGGAAAGAATTTGTACATGAGGTTTAGTTGCAGCACAGGTGATGCTATGGGAATGAACATGGTCTCCAAAGGAGTCCAAAATGTCCTTGATTATCTCCAAACTGATTTTCCTGACATGGAGATCATTGGCATCTCTGGCAACTTCTGTTCTGATAAGAAACCAGCAGCTGTAAATTGGATTGAAGGGCGTGGAAAGTCAGTTGTATGTGAGGCAATCATGAAGGAAGAGGTGGTTCGGAAGGTATTGAAGACCAACGTAGCCACCCTGGTGGAGCTTAACATGCTCAAAAACCTTACCGGTTCAGCTATGGCTGGTGCTCTTGGTGGGTTTAATGCCCATGCCAGCAATATTGTTACTGCAGTCTACATAGCCACAGGGCAGGATCCTGCTCAGAATGTTGAGAGCTCTCACTGCATTACCATGATGGAAGCTGTTAATGGTGGCAAGGACCTTCACATATCAGTCACCATGCCTTCAATTGAGGTGGGCACAGTTGGAGGTGGCACCCAACTAGCATCTCAGTCAGCTTGCTTGAACCTACTTGGAGTGAAGGGTGCTAGCAAGGACTCCCCAGGATCAAACTCAAGACTCTTGTCCACCATCATTGCTGGTTCTGTTTTGGCAGGGGAGCTGTCCCTGATGTCTGCTATTGCAGCCGGGCAGCTTATCAAGAGCCACATGAAATACAATAGATCTAGCAAAGACGTGTCAGAGATAGCACCCTCAAATTGAATACTATCATCCCATATTTGATTAATTGATATGACAAGACTTTATCTTATAATGAAAATCAGAAGTAAATCTCCAGCAAAAGACATGTGGGAAGTACAAAAATCAAGGGTAGTTGTTGACTTGTTGGCTAGTGTTAAGGACTTGAGGGGACAAACAAGGGGAAGTCCATGTGGACGAACTAGTACCTAGAAAATAAACAAAGCCTGTTCATGTTGCCGGATCCATGTGACTCTGGTGGGTATCTCTTTCAATTGTGAATTTTTTTTTATTTTTTGGAGGGGGTGGTGGATAGTGGATGGGACACCAAGACTTGTTTAAATCTCTGTCTGTTGCATGGTATGCCAATTGCTTGCATCACACCAAGACTTGGTTTCTCTGTTCCAGCCTGTGATCTTCACCAGCATTGTTCAAATAATTTAATCCATGTTGTTAACTGTATTTCAGAAAAAGAGCATATCTTAATCAGATTTAGATCCGTTTTAAGTGTCTGTTGTTTGTATTGTAACTTCACTCATTGACTGCTATCAGGCTAATCACATGGTGTTACTCAGGAGATTAGTCAAGGCTTTGTCCAAA</t>
  </si>
  <si>
    <t>ATGGACAAAGCTGCCGGCGAAACCCTGAAACAATACCATCGTCAGCGTCACCATCACAATGATCATCATAATTTACCAACTCCGACGTCTTTAAAGGCGTCGGATGCTCTGCCATTACCACTTTACCTTACGAACGGTTTGTTCTTCGGGCTGTTTTTCTCCGTAGCCTACTTCCTCCTTCACCGTTGGCGTGAAAAGATCCGCAACTCCACTCCCCTTCATATCCTTACTTTCCCTGAAATCGCTGGGATAGTTTGTTTGTCTGCTTCGGTTGTTTATCTTCTTGGTTTCTTTGGGATTGGCATCGCTCAATCTCTTATCTCTCGAGGGTCACAGGATTCTTGGGACGTAGAGGAAGATCATATGATGGAGAAAAAAGGTGGGCTTTGTGCTGCAGAAATATGTTCAGGTCCTGCAAAAAGTCCTGCTGCATCACTTGCTTGCACTCTTGCTCCGGTTCCGAGTGCGAGAGCCGTTAGCACAATGTTTCAAACACCATTGTTAGGCAGTGATGACGAGGAGGTTATCAAAGGAGTAGTATCTGGGGACATTCCTTCGTATTCTCTCGAATCAAAGCTTGCAGATTGCAAAAGGGCAGCTGTTATTCGTCGTGAAGCGCTTCAGAGAATGACAGGGAGGTCTTTGGAAGGACTGCCACTGGAGGGGTTTGATTATGAGTCAATATTGGGGCAGTGTTGTGAGATGCCTGTTGGGTATGTGCAGATTCCTGTGGGGGTTGCAGGGCCTTTGTTGCTTGACGGGAAGGAGTATACGGTCCCAATGGCTACTACTGAGGGGTGCTTGGTGGCCTCTACAAATAGAGGGTGCAAGGCTATTTATGCATCAGGTGGGGCTAGTTCTGTTTTGCTTAGAGATGGCATGACTAGAGCTCCTGTTGTCAGGTTTGGGACTGCTAAAAGGGCTGCTGAGTTGAAGTTCTTTACCGAGGATCCTGCAAATTTCGACACCCTTGGTGTTGTTTTCAACAGGTCAAGCAGATTTGGAAGGCTACAAAACATTAAATGTACAATAGCAGGAAAGAATTTGTACATGAGGTTTAGTTGCAGCACAGGTGATGCTATGGGAATGAACATGGTCTCCAAAGGAGTCCAAAATGTCCTTGATTATCTCCAAACTGATTTTCCTGACATGGAGATCATTGGCATCTCTGGCAACTTCTGTTCTGATAAGAAACCAGCAGCTGTAAATTGGATTGAAGGGCGTGGAAAGTCAGTTGTATGTGAGGCAATCATGAAGGAAGAGGTGGTTCGGAAGGTATTGAAGACCAACGTAGCCACCCTGGTGGAGCTTAACATGCTCAAAAACCTTACCGGTTCAGCTATGGCTGGTGCTCTTGGTGGGTTTAATGCCCATGCCAGCAATATTGTTACTGCAGTCTACATAGCCACAGGGCAGGATCCTGCTCAGAATGTTGAGAGCTCTCACTGCATTACCATGATGGAAGCTGTTAATGGTGGCAAGGACCTTCACATATCAGTCACCATGCCTTCAATTGAGGTGGGCACAGTTGGAGGTGGCACCCAACTAGCATCTCAGTCAGCTTGCTTGAACCTACTTGGAGTGAAGGGTGCTAGCAAGGACTCCCCAGGATCAAACTCAAGACTCTTGTCCACCATCATTGCTGGTTCTGTTTTGGCAGGGGAGCTGTCCCTGATGTCTGCTATTGCAGCCGGGCAGCTTATCAAGAGCCACATGAAATACAATAGATCTAGCAAAGACGTGTCAGAGATAGCACCCTCAAATTGA</t>
  </si>
  <si>
    <t>MDKAAGETLKQYHRQRHHHNDHHNLPTPTSLKASDALPLPLYLTNGLFFGLFFSVAYFLLHRWREKIRNSTPLHILTFPEIAGIVCLSASVVYLLGFFGIGIAQSLISRGSQDSWDVEEDHMMEKKGGLCAAEICSGPAKSPAASLACTLAPVPSARAVSTMFQTPLLGSDDEEVIKGVVSGDIPSYSLESKLADCKRAAVIRREALQRMTGRSLEGLPLEGFDYESILGQCCEMPVGYVQIPVGVAGPLLLDGKEYTVPMATTEGCLVASTNRGCKAIYASGGASSVLLRDGMTRAPVVRFGTAKRAAELKFFTEDPANFDTLGVVFNRSSRFGRLQNIKCTIAGKNLYMRFSCSTGDAMGMNMVSKGVQNVLDYLQTDFPDMEIIGISGNFCSDKKPAAVNWIEGRGKSVVCEAIMKEEVVRKVLKTNVATLVELNMLKNLTGSAMAGALGGFNAHASNIVTAVYIATGQDPAQNVESSHCITMMEAVNGGKDLHISVTMPSIEVGTVGGGTQLASQSACLNLLGVKGASKDSPGSNSRLLSTIIAGSVLAGELSLMSAIAAGQLIKSHMKYNRSSKDVSEIAPSN</t>
  </si>
  <si>
    <t>GCCGGTGTTCCTGCCGGAAAATCAACTAAATTTACAATGGACGTTCGCCGGCGACCAGTTAAGCCTTTATGCACATCAAAAGATGCTTCCGCCGGCGAACCTCTGAAACAACAACAAGTTTCTTCTCCTAAAGCATCTGACGCGCTTCCACTCCCATTGTACCTAACCAATGGGTTGTTTTTCACCATGTTTTTCTCTGTTATGTATTTTCTTCTCGTAAGGTGGCGTGAGAAGATCCGTAATTCTATTCCTCTTCATGTGGTTACCCTTTCTGAATTGTTAGCTATGGTGTCATTGATTGCTTCCGTTATATATCTATTGGGTTTCTTTGGGATTGGGTTTGTTCAGTCGTTTGTGTCCAGGTCGAATAGTGATTCATGGGATATTGAGGATGAGAATGCTGAGCAGCTAATTATCGAGGAAGATAGCCGCCGGGGACCATGTGCTGCTGCAACTACTCTTGGCTGCGTTGTGCCTCCACCACCTGTTCGAAAAATTGCCCCAATGGTTCCACAGCAACCTGCCAAGGCAGCTTTGTCCCAAACGGAGAAGCCTGCGCCAATAATTATGCCAGCATTATCGGAAGATGACGAGGAGATAATACAATCTGTTGTTCAGGGTAAAACACCATCATATTCTTTGGAATCAAAGCTTGGTGATTGTATGAGAGCTGCTTCGATTCGAAAAGAGGCGTTACAGAGGATCACAGGGAAGTCATTGGAAGGGCTCCCATTGGAAGGATTTGACTATGAGTCTATTCTTGGACAATGCTGTGAGATGCCTGTAGGATATGTGCAAATACCGGTTGGTATTGCAGGGCCTTTGTTGCTTGATGGGAGAGAGTACTCAGTGCCAATGGCAACTACAGAAGGGTGTTTAGTTGCTAGCACCAACAGGGGTTGCAAGGCTATCTTTGTCTCTGGTGGCGCCAACAGCATTTTGCTCAGAGATGGCATGACAAGAGCTCCGGTTGTCCGGTTCACCACCGCCAAAAGAGCCGCAGAGTTGAAATTCTTCGTTGAGGATCCCCTTAACTTTGAGATTCTTTCTCTTATGTTCAACAAATCAAGCAGATTTGCTCGATTACAGGGCATTCAATGTGCTATAGCTGGTAAAAATCTGTATATGAGATTCAGTTGTAGCACTGGTGATGCAATGGGAATGAACATGGTATCCAAAGGTGTCCAGAACGTTCTGGATTACCTTCAGAGTGAATATCCAGACATGGACGTCATTGGCATATCTGGGAACTTTTGTTCGGATAAGAAGCCAGCAGCAGTTAACTGGATTGAAGGTAGAGGAAAATCAGTAGTTTGCGAGGCAATAATCAAGGAGGATGTAGTGAAGAAAGTGTTGAAAACTGAGGTTGCTGCTCTTGTGGAGCTGAACATGCTTAAAAACCTTACTGGGTCAGCCATGGCTGGTGCCCTCGGTGGCTTCAATGCTCATGCCAGCAACATCGTCTCTGCTGTATATTTGGCCACTGGCCAAGACCCTGCTCAAAATGTTGAGAGCTCTCACTGCATTACTATGATGGAGGCTGTAAATGATGGCAAAGACCTCCATATTTCAGTAACTATGCCTTCTATTGAGGTTGGTACCGTAGGTGGTGGAACTCAACTTGCATCACAGTCAGCTTGCTTGAACTTACTAGGAGTTAAAGGTGCAAATAGAGATGCACCAGGTTCAAATGCAAGACTGTTGGCCACAATAGTAGCTGGTTCTGTTCTAGCTGGTGAGCTATCTCTCATGTCAGCTATCTCTGCTGGCCAACTAGTTAAAAGTCACATGAAATATAATAGATCTATCAAAGATATTTCCCAAGTAATCAATTCCTCTTGA</t>
  </si>
  <si>
    <t>ATGGACGTTCGCCGGCGACCAGTTAAGCCTTTATGCACATCAAAAGATGCTTCCGCCGGCGAACCTCTGAAACAACAACAAGTTTCTTCTCCTAAAGCATCTGACGCGCTTCCACTCCCATTGTACCTAACCAATGGGTTGTTTTTCACCATGTTTTTCTCTGTTATGTATTTTCTTCTCGTAAGGTGGCGTGAGAAGATCCGTAATTCTATTCCTCTTCATGTGGTTACCCTTTCTGAATTGTTAGCTATGGTGTCATTGATTGCTTCCGTTATATATCTATTGGGTTTCTTTGGGATTGGGTTTGTTCAGTCGTTTGTGTCCAGGTCGAATAGTGATTCATGGGATATTGAGGATGAGAATGCTGAGCAGCTAATTATCGAGGAAGATAGCCGCCGGGGACCATGTGCTGCTGCAACTACTCTTGGCTGCGTTGTGCCTCCACCACCTGTTCGAAAAATTGCCCCAATGGTTCCACAGCAACCTGCCAAGGCAGCTTTGTCCCAAACGGAGAAGCCTGCGCCAATAATTATGCCAGCATTATCGGAAGATGACGAGGAGATAATACAATCTGTTGTTCAGGGTAAAACACCATCATATTCTTTGGAATCAAAGCTTGGTGATTGTATGAGAGCTGCTTCGATTCGAAAAGAGGCGTTACAGAGGATCACAGGGAAGTCATTGGAAGGGCTCCCATTGGAAGGATTTGACTATGAGTCTATTCTTGGACAATGCTGTGAGATGCCTGTAGGATATGTGCAAATACCGGTTGGTATTGCAGGGCCTTTGTTGCTTGATGGGAGAGAGTACTCAGTGCCAATGGCAACTACAGAAGGGTGTTTAGTTGCTAGCACCAACAGGGGTTGCAAGGCTATCTTTGTCTCTGGTGGCGCCAACAGCATTTTGCTCAGAGATGGCATGACAAGAGCTCCGGTTGTCCGGTTCACCACCGCCAAAAGAGCCGCAGAGTTGAAATTCTTCGTTGAGGATCCCCTTAACTTTGAGATTCTTTCTCTTATGTTCAACAAATCAAGCAGATTTGCTCGATTACAGGGCATTCAATGTGCTATAGCTGGTAAAAATCTGTATATGAGATTCAGTTGTAGCACTGGTGATGCAATGGGAATGAACATGGTATCCAAAGGTGTCCAGAACGTTCTGGATTACCTTCAGAGTGAATATCCAGACATGGACGTCATTGGCATATCTGGGAACTTTTGTTCGGATAAGAAGCCAGCAGCAGTTAACTGGATTGAAGGTAGAGGAAAATCAGTAGTTTGCGAGGCAATAATCAAGGAGGATGTAGTGAAGAAAGTGTTGAAAACTGAGGTTGCTGCTCTTGTGGAGCTGAACATGCTTAAAAACCTTACTGGGTCAGCCATGGCTGGTGCCCTCGGTGGCTTCAATGCTCATGCCAGCAACATCGTCTCTGCTGTATATTTGGCCACTGGCCAAGACCCTGCTCAAAATGTTGAGAGCTCTCACTGCATTACTATGATGGAGGCTGTAAATGATGGCAAAGACCTCCATATTTCAGTAACTATGCCTTCTATTGAGGTTGGTACCGTAGGTGGTGGAACTCAACTTGCATCACAGTCAGCTTGCTTGAACTTACTAGGAGTTAAAGGTGCAAATAGAGATGCACCAGGTTCAAATGCAAGACTGTTGGCCACAATAGTAGCTGGTTCTGTTCTAGCTGGTGAGCTATCTCTCATGTCAGCTATCTCTGCTGGCCAACTAGTTAAAAGTCACATGAAATATAATAGATCTATCAAAGATATTTCCCAAGTAATCAATTCCTCTTGA</t>
  </si>
  <si>
    <t>MDVRRRPVKPLCTSKDASAGEPLKQQQVSSPKASDALPLPLYLTNGLFFTMFFSVMYFLLVRWREKIRNSIPLHVVTLSELLAMVSLIASVIYLLGFFGIGFVQSFVSRSNSDSWDIEDENAEQLIIEEDSRRGPCAAATTLGCVVPPPPVRKIAPMVPQQPAKAALSQTEKPAPIIMPALSEDDEEIIQSVVQGKTPSYSLESKLGDCMRAASIRKEALQRITGKSLEGLPLEGFDYESILGQCCEMPVGYVQIPVGIAGPLLLDGREYSVPMATTEGCLVASTNRGCKAIFVSGGANSILLRDGMTRAPVVRFTTAKRAAELKFFVEDPLNFEILSLMFNKSSRFARLQGIQCAIAGKNLYMRFSCSTGDAMGMNMVSKGVQNVLDYLQSEYPDMDVIGISGNFCSDKKPAAVNWIEGRGKSVVCEAIIKEDVVKKVLKTEVAALVELNMLKNLTGSAMAGALGGFNAHASNIVSAVYLATGQDPAQNVESSHCITMMEAVNDGKDLHISVTMPSIEVGTVGGGTQLASQSACLNLLGVKGANRDAPGSNARLLATIVAGSVLAGELSLMSAISAGQLVKSHMKYNRSIKDISQVINSS</t>
  </si>
  <si>
    <t>TCCTCACATCCCATCACTCTTCTTTTAACAATTATACTTGTCAATCATCAATCCCACAAACAACACTTTTTCTCTCCTCTTTTTCCTCACCGGCGGCAGACTTACCGGTGAAAAAATGGACGTTCGCCGGAGATCTGAAGAGCCTGTTTATCCATCTAAGGTCTTTGCCGCCGATGAAAAACCTCTCAAACCCCACAAGAAACAACAACAACAACAAGAGGACAAGAATACCCTTCTCATTGATGCTTCCGATGCTCTCCCACTTCCTTTGTATCTCACGAATGGCTTGTTTTTCACCATGTTTTTCTCTGTTATGTATTTTCTTCTATCAAGGTGGCGTGAGAAAATCAGGAATTCCACTCCTTTACATGTCGTTACGCTTTCTGAATTGGGTGCTATTGTTTCGTTAATTGCTTCTGTCATTTATCTTCTTGGTTTCTTTGGGATTGGGTTTGTTCAGACGTTTGTGTCAAGGGGAAATAATGATTCATGGGATGAAAATGATGAGGAATTTCTATTGAAGGAAGATAGTCGTTGTGGGCCTGCAACTACTCTTGGTTGTGCTGTTCCTGCACCACCTGCTCGACAAATTGCCCCAATGGCACCACCTCAACCTTCTATGTCTATGGTAGAGAAACCTGCACCGTTGATAACATCAGCTTCGTCTGAGGAAGACGAAGAGATAATTAAATCCGTGGTGCAGGGGAAAATACCATCATACTCATTGGAATCCAAGCTCGGTGATTGTAAGCGCGCTGCTTCGATAAGGAAAGAGGTGATGCAGAGGATTACAGGGAAGTCTCTAGAAGGGCTACCATTGGAAGGATTTAACTATGAATCTATTCTTGGGCAGTGTTGTGAGATGCCAATTGGGTACGTGCAGATACCAGTGGGAATAGCAGGGCCATTGTTGCTTAACGGAAAGGAGTTTTCAGTGCCCATGGCAACCACAGAAGGATGTTTAGTGGCTAGCACCAATAGGGGTTGCAAGGCTATCTATGCTTCTGGTGGTGCTACATGCATTTTGCTTCGTGATGGGATGACCAGAGCACCATGTGTCAGGTTCGGCACAGCCAAAAGGGCAGCAGAGTTGAAGTTCTTTGTTGAAGATCCCATAAAATTTGAGACACTTGCTAACGTTTTCAACCAATCAAGCAGATTTGCCAGATTACAAAGAATTCAGTGTGCAATTGCGGGAAAGAATCTTTACATGAGATTTGTATGTAGCACTGGTGATGCAATGGGAATGAACATGGTGTCCAAAGGTGTACAAAATGTTCTTGATTACCTTCAGAATGAATATCCCGACATGGATGTCATCGGTATATCTGGGAACTTTTGCTCGGACAAGAAGCCAGCAGCAGTTAATTGGATCGAGGGCAGAGGAAAGTCTGTAGTTTGTGAGGCAATTATCACAGAAGAGGTGGTGAAGAAAGTTTTGAAAACTGAGGTTGCTGCTCTTGTGGAGCTGAACATGCTTAAAAATCTTACTGGCTCTGCCATGGCTGGTGCCCTTGGAGGTTTCAATGCCCATGCCAGCAATATCGTCTCAGCTGTGTTTATAGCCACAGGTCAGGATCCAGCTCAGAACATAGAGAGCTCGCACTGCATCACTATGATGGAGGCTGTAAATGATGGCAAGGACCTCCATATTTCTGTTACAATGCCTTCCATTGAGGTTGGTACCGTTGGAGGTGGAACTCAGCTTGCATCTCAGTCAGCTTGCTTAAACTTGTTAGGAGTGAAAGGTGCCAACAGAGAGGCACCAGGGTCAAATGCAAGGCTCTTGGCTACAGTAGTAGCTGGTTCGGTTCTTGCTGGTGAACTATCCCTCATGTCAGCTATATCGTCTGGGCAACTAGTTAATAGCCACATGAAATACAATAGATCTACCAAAGATGTCACCAAGGCGTCCTCCTAATCAGGGGAATACAATACAATCCATTCCCGGCCTTGTATTTGAAGGTGTACACAGGTGATCCCGCAAGTAGCCTCCATTTATGAATGATCTATATTAGGAATAAATAAATTTATAAAGCAAAAAAGAAAAGAAAAATAAAGAGAAGAGGGGTAGATAGAAGGAAGAGACAAGTGTTGTAGCAGAAAACAAAGTGAATTCCCGGAAACAAATACATTGCACTTCTTTGTTTCACCATTGTATCACGAAGGTCCGTGGGGAGGAAGAAGTTAGCTGGGCTGTGTTTGCTGTCTCAGTGATTCTTGATGACATGTATTAGCTGCCAACACTTGGTATCATTCAATGTTTCAAAAGGCGATACCCTTTTTGTTTCTATTGTATTGTTCCTTTCGTTGTTAATTTGTCATTTCTACAGGGGTTGTCTGGATCTGATTAGTAAGTGTGTTGTTGTATATGAAAATAAGTTCTTTTATTCAAATGAATTGTTGACATATTTGTTCTTACATGAA</t>
  </si>
  <si>
    <t>ATGGACGTTCGCCGGAGATCTGAAGAGCCTGTTTATCCATCTAAGGTCTTTGCCGCCGATGAAAAACCTCTCAAACCCCACAAGAAACAACAACAACAACAAGAGGACAAGAATACCCTTCTCATTGATGCTTCCGATGCTCTCCCACTTCCTTTGTATCTCACGAATGGCTTGTTTTTCACCATGTTTTTCTCTGTTATGTATTTTCTTCTATCAAGGTGGCGTGAGAAAATCAGGAATTCCACTCCTTTACATGTCGTTACGCTTTCTGAATTGGGTGCTATTGTTTCGTTAATTGCTTCTGTCATTTATCTTCTTGGTTTCTTTGGGATTGGGTTTGTTCAGACGTTTGTGTCAAGGGGAAATAATGATTCATGGGATGAAAATGATGAGGAATTTCTATTGAAGGAAGATAGTCGTTGTGGGCCTGCAACTACTCTTGGTTGTGCTGTTCCTGCACCACCTGCTCGACAAATTGCCCCAATGGCACCACCTCAACCTTCTATGTCTATGGTAGAGAAACCTGCACCGTTGATAACATCAGCTTCGTCTGAGGAAGACGAAGAGATAATTAAATCCGTGGTGCAGGGGAAAATACCATCATACTCATTGGAATCCAAGCTCGGTGATTGTAAGCGCGCTGCTTCGATAAGGAAAGAGGTGATGCAGAGGATTACAGGGAAGTCTCTAGAAGGGCTACCATTGGAAGGATTTAACTATGAATCTATTCTTGGGCAGTGTTGTGAGATGCCAATTGGGTACGTGCAGATACCAGTGGGAATAGCAGGGCCATTGTTGCTTAACGGAAAGGAGTTTTCAGTGCCCATGGCAACCACAGAAGGATGTTTAGTGGCTAGCACCAATAGGGGTTGCAAGGCTATCTATGCTTCTGGTGGTGCTACATGCATTTTGCTTCGTGATGGGATGACCAGAGCACCATGTGTCAGGTTCGGCACAGCCAAAAGGGCAGCAGAGTTGAAGTTCTTTGTTGAAGATCCCATAAAATTTGAGACACTTGCTAACGTTTTCAACCAATCAAGCAGATTTGCCAGATTACAAAGAATTCAGTGTGCAATTGCGGGAAAGAATCTTTACATGAGATTTGTATGTAGCACTGGTGATGCAATGGGAATGAACATGGTGTCCAAAGGTGTACAAAATGTTCTTGATTACCTTCAGAATGAATATCCCGACATGGATGTCATCGGTATATCTGGGAACTTTTGCTCGGACAAGAAGCCAGCAGCAGTTAATTGGATCGAGGGCAGAGGAAAGTCTGTAGTTTGTGAGGCAATTATCACAGAAGAGGTGGTGAAGAAAGTTTTGAAAACTGAGGTTGCTGCTCTTGTGGAGCTGAACATGCTTAAAAATCTTACTGGCTCTGCCATGGCTGGTGCCCTTGGAGGTTTCAATGCCCATGCCAGCAATATCGTCTCAGCTGTGTTTATAGCCACAGGTCAGGATCCAGCTCAGAACATAGAGAGCTCGCACTGCATCACTATGATGGAGGCTGTAAATGATGGCAAGGACCTCCATATTTCTGTTACAATGCCTTCCATTGAGGTTGGTACCGTTGGAGGTGGAACTCAGCTTGCATCTCAGTCAGCTTGCTTAAACTTGTTAGGAGTGAAAGGTGCCAACAGAGAGGCACCAGGGTCAAATGCAAGGCTCTTGGCTACAGTAGTAGCTGGTTCGGTTCTTGCTGGTGAACTATCCCTCATGTCAGCTATATCGTCTGGGCAACTAGTTAATAGCCACATGAAATACAATAGATCTACCAAAGATGTCACCAAGGCGTCCTCCTAA</t>
  </si>
  <si>
    <t>MDVRRRSEEPVYPSKVFAADEKPLKPHKKQQQQQEDKNTLLIDASDALPLPLYLTNGLFFTMFFSVMYFLLSRWREKIRNSTPLHVVTLSELGAIVSLIASVIYLLGFFGIGFVQTFVSRGNNDSWDENDEEFLLKEDSRCGPATTLGCAVPAPPARQIAPMAPPQPSMSMVEKPAPLITSASSEEDEEIIKSVVQGKIPSYSLESKLGDCKRAASIRKEVMQRITGKSLEGLPLEGFNYESILGQCCEMPIGYVQIPVGIAGPLLLNGKEFSVPMATTEGCLVASTNRGCKAIYASGGATCILLRDGMTRAPCVRFGTAKRAAELKFFVEDPIKFETLANVFNQSSRFARLQRIQCAIAGKNLYMRFVCSTGDAMGMNMVSKGVQNVLDYLQNEYPDMDVIGISGNFCSDKKPAAVNWIEGRGKSVVCEAIITEEVVKKVLKTEVAALVELNMLKNLTGSAMAGALGGFNAHASNIVSAVFIATGQDPAQNIESSHCITMMEAVNDGKDLHISVTMPSIEVGTVGGGTQLASQSACLNLLGVKGANREAPGSNARLLATVVAGSVLAGELSLMSAISSGQLVNSHMKYNRSTKDVTKASS</t>
  </si>
  <si>
    <t>GCATTTCCGATACAACAGCTTCAACACTCACAATACTTCCTCACATTTCTCCATTTCTTCTCTGTAAATTCCGGCGACCGGAAAATTTTCACGATGGACGTTCGCCGGCGAGCTGTAAAACCCCTTGACGCTTCCAAACACATTTCCTCCGGAGAACCTCTCAGACCCCATAATCAAGATTCCTCTGTTAAAGCTTCAGATGCTCTTCCATTACCGTTGTATCTTACAAATGGTTTGTTCTTCACCATGTTTTTCTCTGTCATGTATTTTCTTCTACACAGATGGCGTGAGAAGATCCGTAATGGAATTCCACTCCACGTGCTCAACTTTTCTGAATTAGTTGCTATCTTTTCGTTGATCGCTTCAGTTATTTATCTGTTGGGGTTCTTTGGTATTGGGTTTGTTCAATCTTTCGTTTCTAAAGGAAATAATGATTCTTGGGACGTTGAAGATGAAACCCCAGAACAATTTATTGATACAACTGTTACATCACCACCTGTTCGACGAAATATCCCAATGAAATCTGTACCTGTTGATGAAAAAGATGCTCAGATAATCACACCATTTTCGTTAGAGGACGATGAGGTGATTATCAAATCGGTGGTGGAAGGGAGAATACCATCATATTCATTGGAATCTAAGTTGGGTGACTGTAAAAGAGCTGCTTTTATTCGAAAAGAGGCGTTACAGAGGAGTTCAGGGAAGTCATTGGATGGGTTACCATTAGATGGATTTGATTATGAATCAATTCTTGGACAGTGTTGTGAGATGCCAATTGGGTATATTCAAATACCAGTGGGAATAGCTGGACCTTTGCTGCTTAATGGGAATGAGTTTTCTGTGCCAATGGCAACCACAGAAGGATGTTTAGTTGCTAGTACTAACAGGGGTTGTAAAGCCATTTATGTTTCCGGTGGCGCTACCAGTGTTTTGTTTAGAGATGGGATGACTAGAGCTCCTGTAGTTAGGTTCGGCAGCGCAAAGAGAGCTGCAGAGTTGAAGTTCTTCGTCGAGGATACAATGAATTTCGAGACTCTATCTGTTGTATTCAATAAATCAAGCAGATTTGCCAGATTACAGAACATTCAATGTGCAATAGCTGGAAAGAATCTATACATGAGGTTTAGCTGTAGCACTGGTGACGCGATGGGAATGAACATGGTTTCCAAAGGTGTACAAAACGTTCTTGATTACCTTCAGAATGAGTACCCCGACATGGACATCATTGGCATATCTGGGAACTATTGCTCGGACAAGAAACCAGCAGCAGTTAATTGGATTGAGGGGAGAGGAAAGTCGGTAGTTTGTGAGGCAATCATCAAGGAAGAGGTGGTGAAGAAAGTTCTGAAAACTGAGGTTGCTGCTCTAGTTGAGCTGAACATGCTTAAAAACCTCACTGGCTCTGCCATGGCTGGTGCACTTGGTGGCTTCAACGCCCATGCCAGCAATATTGTCTCAGCTGTATATTTAGCCACTGGCCAAGACCCGGCTCAAAATATTGAAAGCTCTCACTGCATCACTATGATGGAGGCTGTAAATGATGGCAAGGACCTCCATATATCCGTCACCATGCCTTCAATTGAGGTGGGTACAGTAGGAGGAGGAACTCAACTAGCATCGCAATCAGCTTGCTTGAACTTATTAGGAGTGAAAGGTGCCAACAGAGAGGCACCAGGGTCAAATGCAAGGCTTTTGGCCACAATAGTAGCAGGTTCGGTTCTCGCGGGTGAGCTATCCCTCATGTCAGCTATCTCAGCTGGGCAACTTGTTAAGAGCCACATGAAATACAATAGATCATGCAAAGATGTCACAAAGTAATATGCAACAACGCAGCTAATGCTTCAAAAATTGTACAGATTTTCTTGAAATATATATATAATCATCATCATCTTTGCAATAAAGGATTAATATTTTCATATTATTGGAGACAAGATGATCTGTATGCTGTGTTATATGTATTAATATATGCAAATATTTTTTTAAAAAAAAAGATATGTGGGGATAAGGTAGTTGGTATTATTAATAAGTTTCAATATGTGTCAAGGTGGATGACCTTATAATGTCTTCTAATTTTGTACTATTACTTTGTAATTTAGGGCCAAAAATTAAAATGGCATCTCAATATGGGTATTGTTTTGCTCTGCA</t>
  </si>
  <si>
    <t>ATGGACGTTCGCCGGCGAGCTGTAAAACCCCTTGACGCTTCCAAACACATTTCCTCCGGAGAACCTCTCAGACCCCATAATCAAGATTCCTCTGTTAAAGCTTCAGATGCTCTTCCATTACCGTTGTATCTTACAAATGGTTTGTTCTTCACCATGTTTTTCTCTGTCATGTATTTTCTTCTACACAGATGGCGTGAGAAGATCCGTAATGGAATTCCACTCCACGTGCTCAACTTTTCTGAATTAGTTGCTATCTTTTCGTTGATCGCTTCAGTTATTTATCTGTTGGGGTTCTTTGGTATTGGGTTTGTTCAATCTTTCGTTTCTAAAGGAAATAATGATTCTTGGGACGTTGAAGATGAAACCCCAGAACAATTTATTGATACAACTGTTACATCACCACCTGTTCGACGAAATATCCCAATGAAATCTGTACCTGTTGATGAAAAAGATGCTCAGATAATCACACCATTTTCGTTAGAGGACGATGAGGTGATTATCAAATCGGTGGTGGAAGGGAGAATACCATCATATTCATTGGAATCTAAGTTGGGTGACTGTAAAAGAGCTGCTTTTATTCGAAAAGAGGCGTTACAGAGGAGTTCAGGGAAGTCATTGGATGGGTTACCATTAGATGGATTTGATTATGAATCAATTCTTGGACAGTGTTGTGAGATGCCAATTGGGTATATTCAAATACCAGTGGGAATAGCTGGACCTTTGCTGCTTAATGGGAATGAGTTTTCTGTGCCAATGGCAACCACAGAAGGATGTTTAGTTGCTAGTACTAACAGGGGTTGTAAAGCCATTTATGTTTCCGGTGGCGCTACCAGTGTTTTGTTTAGAGATGGGATGACTAGAGCTCCTGTAGTTAGGTTCGGCAGCGCAAAGAGAGCTGCAGAGTTGAAGTTCTTCGTCGAGGATACAATGAATTTCGAGACTCTATCTGTTGTATTCAATAAATCAAGCAGATTTGCCAGATTACAGAACATTCAATGTGCAATAGCTGGAAAGAATCTATACATGAGGTTTAGCTGTAGCACTGGTGACGCGATGGGAATGAACATGGTTTCCAAAGGTGTACAAAACGTTCTTGATTACCTTCAGAATGAGTACCCCGACATGGACATCATTGGCATATCTGGGAACTATTGCTCGGACAAGAAACCAGCAGCAGTTAATTGGATTGAGGGGAGAGGAAAGTCGGTAGTTTGTGAGGCAATCATCAAGGAAGAGGTGGTGAAGAAAGTTCTGAAAACTGAGGTTGCTGCTCTAGTTGAGCTGAACATGCTTAAAAACCTCACTGGCTCTGCCATGGCTGGTGCACTTGGTGGCTTCAACGCCCATGCCAGCAATATTGTCTCAGCTGTATATTTAGCCACTGGCCAAGACCCGGCTCAAAATATTGAAAGCTCTCACTGCATCACTATGATGGAGGCTGTAAATGATGGCAAGGACCTCCATATATCCGTCACCATGCCTTCAATTGAGGTGGGTACAGTAGGAGGAGGAACTCAACTAGCATCGCAATCAGCTTGCTTGAACTTATTAGGAGTGAAAGGTGCCAACAGAGAGGCACCAGGGTCAAATGCAAGGCTTTTGGCCACAATAGTAGCAGGTTCGGTTCTCGCGGGTGAGCTATCCCTCATGTCAGCTATCTCAGCTGGGCAACTTGTTAAGAGCCACATGAAATACAATAGATCATGCAAAGATGTCACAAAGTAA</t>
  </si>
  <si>
    <t>GCTTCATCACTCACAATACTTCCTCATATTTCTCCGTTTCTTCTCTGTAAATTCCGGCACCGGAAAATTTTACAGATGGACGTTCGCCGGCGAGCTGTAAAACCCCTTGACGCTTCCAAACACATTTCCTCCGGAGAACCTCTCAGACCCCGTAATCAAGATTCCTCTGTTAAAGCTTCAGATGCTCTTCCATTACCTTTGTATCTTACAAATGGTTTGTTCTTCACCATGTTTTTCTCTGTCATGTATTTTCTTCTACACAGATGGCGTGAGAAGATCCGTGATGGAATTCCACTCCACGTGCTTAACTTTTCTGAATTAGTTGCTATGTTTTCGTTGATCGCTTCAGTTATTTATCTGTTGGGGTTCTTTGGTATTGGGTTTGTTCAATCTTTCGTTTCTAAAGGAAATAATGATTCTTGGGACGTTGAAGATGAAACCCCAGAACAATTTATTGATGCAACTGTTACATCACCACCTGTTCGACGAAATATCCCAATGAAATCTGTACCTGTTGACGAAAACGCTGCTCAGATAATCACACCATTTTCTGGAGAGGATGATGAGGTGGTTATCAAATCGGTGGTGGAAGGGAGAATACCATCATATTCATTGGAATCTAAGTTGGGTGACTGTAAAAGAGCTGCTTTTATTCGAAAAGAGGCGTTACAGAGGACTTCAGGGAAGTCATTGGATGGGTTACCATTAGATGGATTTGATTATGAATCAATTCTTGGACAGTGTTGTGAGATGCCAATTGGGTATATTCAAATACCAGTGGGAATAGCTGGACCTTTGCTGCTTAATGGGAATGAATTTTCTGTACCAATGGCAACCACAGAAGGATGTTTAGTTGCTAGTACTAACAGGGGTTGTAAAGCCATTTATGTTTCCGGTGGCGCTACGAGTGTTTTGTTTAGAGATGGGATGACTAGAGCTCCTGTAGTTAGGTTCGGCAGCGCAAAGAGAGCTGCGGAGTTGAAGTTCTTCGTCGAGGATACAATGAATTTCGAGACTCTATCTGTTGTTTTCAATAAATCAAGCAGATTTGCCAGATTACAGAACATTCAATGTGCAATAGCTGGAAAGAATCTATACATGAGGTTTAGCTGTAGCACTGGTGACGCGATGGGAATGAACATGGTTTCCAAAGGTGTACAAAACGTTCTTGATTACCTTCAGAATGAGTACCCCGACATGGACATCATCGGCATATCTGGGAACTATTGCTCGGACAAGAAACCAGCAGCAGTTAATTGGATTGAGGGGAGAGGAAAGTCGGTAGTTTGTGAGGCAATCATCAAGGAAGAGGTGGTGAAGAAAGTTCTGAAAACTGAGGTTGCTGCTCTAGTTGAGCTGAACATGCTTAAAAACCTCACTGGCTCTGCCATGGCTGGTGCACTTGGTGGCTTCAATGCCCATGCCAGCAATATTGTCTCAGCTGTATATTTAGCCACTGGCCAAGACCCGGCTCAAAATATTGAAAGCTCGCACTGCATCACTATGATGGAGGCTGTAAATGATGGCAAGGACCTCCATATATCCGTCACCATGCCTTCAATTGAGGTGGGTACAGTAGGAGGAGGAACTCAACTAGCATCGCAATCAGCTTGCTTGAACTTATTAGGAGTGAAAGGTGCCAACAGAGAGGCACCAGGGTCAAATGCAAGGCTTTTGGCCACAATAGTAGCAGGTTCGGTTCTCGCGGGTGAGCTATCCCTCATGTCAGCTATCTCAGCTGGGCAACTTGTTAAGAGCCACATGAAATACAATAGATCATGCAAAGATGTCACAAAGTAATATGCAACAACACAGCTAATGCTTCAAAATTGTACAGATTTTCTTGAAATATATATATAATCATCATCATCTTTGAATAAGGATTAATATTTTCATATTATTGGAGACAAGATGATCTGTATGCTATGTTGTATGTATTAATATATGCAAATATTTTTTCAAAAAAAAAGATGTGTGGGGATAAAGTAGTTGGTATTATTAAGTTTCAATATGTGTACTATTACTTTGTAATTTAGGGCCAAAAATTAAAATGGCATCTCAATATTGGTATTGTTTTGCTTTGCACGTA</t>
  </si>
  <si>
    <t>ATGGACGTTCGCCGGCGAGCTGTAAAACCCCTTGACGCTTCCAAACACATTTCCTCCGGAGAACCTCTCAGACCCCGTAATCAAGATTCCTCTGTTAAAGCTTCAGATGCTCTTCCATTACCTTTGTATCTTACAAATGGTTTGTTCTTCACCATGTTTTTCTCTGTCATGTATTTTCTTCTACACAGATGGCGTGAGAAGATCCGTGATGGAATTCCACTCCACGTGCTTAACTTTTCTGAATTAGTTGCTATGTTTTCGTTGATCGCTTCAGTTATTTATCTGTTGGGGTTCTTTGGTATTGGGTTTGTTCAATCTTTCGTTTCTAAAGGAAATAATGATTCTTGGGACGTTGAAGATGAAACCCCAGAACAATTTATTGATGCAACTGTTACATCACCACCTGTTCGACGAAATATCCCAATGAAATCTGTACCTGTTGACGAAAACGCTGCTCAGATAATCACACCATTTTCTGGAGAGGATGATGAGGTGGTTATCAAATCGGTGGTGGAAGGGAGAATACCATCATATTCATTGGAATCTAAGTTGGGTGACTGTAAAAGAGCTGCTTTTATTCGAAAAGAGGCGTTACAGAGGACTTCAGGGAAGTCATTGGATGGGTTACCATTAGATGGATTTGATTATGAATCAATTCTTGGACAGTGTTGTGAGATGCCAATTGGGTATATTCAAATACCAGTGGGAATAGCTGGACCTTTGCTGCTTAATGGGAATGAATTTTCTGTACCAATGGCAACCACAGAAGGATGTTTAGTTGCTAGTACTAACAGGGGTTGTAAAGCCATTTATGTTTCCGGTGGCGCTACGAGTGTTTTGTTTAGAGATGGGATGACTAGAGCTCCTGTAGTTAGGTTCGGCAGCGCAAAGAGAGCTGCGGAGTTGAAGTTCTTCGTCGAGGATACAATGAATTTCGAGACTCTATCTGTTGTTTTCAATAAATCAAGCAGATTTGCCAGATTACAGAACATTCAATGTGCAATAGCTGGAAAGAATCTATACATGAGGTTTAGCTGTAGCACTGGTGACGCGATGGGAATGAACATGGTTTCCAAAGGTGTACAAAACGTTCTTGATTACCTTCAGAATGAGTACCCCGACATGGACATCATCGGCATATCTGGGAACTATTGCTCGGACAAGAAACCAGCAGCAGTTAATTGGATTGAGGGGAGAGGAAAGTCGGTAGTTTGTGAGGCAATCATCAAGGAAGAGGTGGTGAAGAAAGTTCTGAAAACTGAGGTTGCTGCTCTAGTTGAGCTGAACATGCTTAAAAACCTCACTGGCTCTGCCATGGCTGGTGCACTTGGTGGCTTCAATGCCCATGCCAGCAATATTGTCTCAGCTGTATATTTAGCCACTGGCCAAGACCCGGCTCAAAATATTGAAAGCTCGCACTGCATCACTATGATGGAGGCTGTAAATGATGGCAAGGACCTCCATATATCCGTCACCATGCCTTCAATTGAGGTGGGTACAGTAGGAGGAGGAACTCAACTAGCATCGCAATCAGCTTGCTTGAACTTATTAGGAGTGAAAGGTGCCAACAGAGAGGCACCAGGGTCAAATGCAAGGCTTTTGGCCACAATAGTAGCAGGTTCGGTTCTCGCGGGTGAGCTATCCCTCATGTCAGCTATCTCAGCTGGGCAACTTGTTAAGAGCCACATGAAATACAATAGATCATGCAAAGATGTCACAAAGTAA</t>
  </si>
  <si>
    <t>MDVRRRAVKPLDASKHISSGEPLRPRNQDSSVKASDALPLPLYLTNGLFFTMFFSVMYFLLHRWREKIRDGIPLHVLNFSELVAMFSLIASVIYLLGFFGIGFVQSFVSKGNNDSWDVEDETPEQFIDATVTSPPVRRNIPMKSVPVDENAAQIITPFSGEDDEVVIKSVVEGRIPSYSLESKLGDCKRAAFIRKEALQRTSGKSLDGLPLDGFDYESILGQCCEMPIGYIQIPVGIAGPLLLNGNEFSVPMATTEGCLVASTNRGCKAIYVSGGATSVLFRDGMTRAPVVRFGSAKRAAELKFFVEDTMNFETLSVVFNKSSRFARLQNIQCAIAGKNLYMRFSCSTGDAMGMNMVSKGVQNVLDYLQNEYPDMDIIGISGNYCSDKKPAAVNWIEGRGKSVVCEAIIKEEVVKKVLKTEVAALVELNMLKNLTGSAMAGALGGFNAHASNIVSAVYLATGQDPAQNIESSHCITMMEAVNDGKDLHISVTMPSIEVGTVGGGTQLASQSACLNLLGVKGANREAPGSNARLLATIVAGSVLAGELSLMSAISAGQLVKSHMKYNRSCKDVTK</t>
  </si>
  <si>
    <t>MDVRRRAVKPLDASKHISSGEPLRPHNQDSSVKASDALPLPLYLTNGLFFTMFFSVMYFLLHRWREKIRNGIPLHVLNFSELVAIFSLIASVIYLLGFFGIGFVQSFVSKGNNDSWDVEDETPEQFIDTTVTSPPVRRNIPMKSVPVDEKDAQIITPFSLEDDEVIIKSVVEGRIPSYSLESKLGDCKRAAFIRKEALQRSSGKSLDGLPLDGFDYESILGQCCEMPIGYIQIPVGIAGPLLLNGNEFSVPMATTEGCLVASTNRGCKAIYVSGGATSVLFRDGMTRAPVVRFGSAKRAAELKFFVEDTMNFETLSVVFNKSSRFARLQNIQCAIAGKNLYMRFSCSTGDAMGMNMVSKGVQNVLDYLQNEYPDMDIIGISGNYCSDKKPAAVNWIEGRGKSVVCEAIIKEEVVKKVLKTEVAALVELNMLKNLTGSAMAGALGGFNAHASNIVSAVYLATGQDPAQNIESSHCITMMEAVNDGKDLHISVTMPSIEVGTVGGGTQLASQSACLNLLGVKGANREAPGSNARLLATIVAGSVLAGELSLMSAISAGQLVKSHMKYNRSCKDVTK</t>
    <phoneticPr fontId="1" type="noConversion"/>
  </si>
  <si>
    <t>VvChr3</t>
  </si>
  <si>
    <t>VvChr18</t>
  </si>
  <si>
    <t>AtChr1</t>
  </si>
  <si>
    <t>CsHMGR1</t>
  </si>
  <si>
    <t>CsChr3</t>
  </si>
  <si>
    <t>CsChr8</t>
  </si>
  <si>
    <t>GmHMGR1</t>
  </si>
  <si>
    <t>GmChr1</t>
  </si>
  <si>
    <t>GmChr4</t>
  </si>
  <si>
    <t>GmChr9</t>
  </si>
  <si>
    <t>GmChr11</t>
  </si>
  <si>
    <t>GmChr14</t>
  </si>
  <si>
    <t>GmChr16</t>
  </si>
  <si>
    <t>GmChr20</t>
  </si>
  <si>
    <t>PtHMGR1</t>
  </si>
  <si>
    <t>PtChr2</t>
  </si>
  <si>
    <t>PtChr5</t>
  </si>
  <si>
    <t>PtChr9</t>
  </si>
  <si>
    <t>PtChr11</t>
  </si>
  <si>
    <t>SlHMGR1</t>
  </si>
  <si>
    <t>NM_001309881</t>
  </si>
  <si>
    <t>SlChr2</t>
  </si>
  <si>
    <t>NM_001309190</t>
  </si>
  <si>
    <t>XM_004234541</t>
  </si>
  <si>
    <t>Nuclear</t>
  </si>
  <si>
    <t>Plasma membrane</t>
  </si>
  <si>
    <t>Extracellular</t>
  </si>
  <si>
    <t>Cytoplasmic</t>
  </si>
  <si>
    <t xml:space="preserve">Mitochondrial </t>
  </si>
  <si>
    <t xml:space="preserve">Peroxisomal </t>
  </si>
  <si>
    <t xml:space="preserve">Golgi </t>
  </si>
  <si>
    <t>Chloroplast</t>
  </si>
  <si>
    <t xml:space="preserve">Vacuolar </t>
  </si>
  <si>
    <t xml:space="preserve">Endoplasm. retic. </t>
    <phoneticPr fontId="1" type="noConversion"/>
  </si>
  <si>
    <t>Gene ID</t>
    <phoneticPr fontId="1" type="noConversion"/>
  </si>
  <si>
    <t>Genomic DNA size (bp)</t>
  </si>
  <si>
    <t>Number of amino acid</t>
  </si>
  <si>
    <t>Theoretical pI</t>
    <phoneticPr fontId="1" type="noConversion"/>
  </si>
  <si>
    <t>aliphatic index</t>
  </si>
  <si>
    <t>Chromosome location</t>
    <phoneticPr fontId="1" type="noConversion"/>
  </si>
  <si>
    <t>CDS size(bp)</t>
    <phoneticPr fontId="1" type="noConversion"/>
  </si>
  <si>
    <t>Theoretical Mw (kDa)</t>
    <phoneticPr fontId="1" type="noConversion"/>
  </si>
  <si>
    <t>Total sequence</t>
    <phoneticPr fontId="1" type="noConversion"/>
  </si>
  <si>
    <t>Gene Name</t>
  </si>
  <si>
    <t>Nucleotide Sequence</t>
  </si>
  <si>
    <t>Beta turn</t>
    <phoneticPr fontId="1" type="noConversion"/>
  </si>
  <si>
    <t>Random coil</t>
    <phoneticPr fontId="1" type="noConversion"/>
  </si>
  <si>
    <t>CDs</t>
  </si>
  <si>
    <t>Grand average of hydropathicity</t>
    <phoneticPr fontId="1" type="noConversion"/>
  </si>
  <si>
    <t>Table S4 Prediction of subcellular localization</t>
    <phoneticPr fontId="1" type="noConversion"/>
  </si>
  <si>
    <t>Table S3 Analysis of protein secondary structure</t>
    <phoneticPr fontId="1" type="noConversion"/>
  </si>
  <si>
    <t>CGACTTCGTTCAGGGGTTTA</t>
  </si>
  <si>
    <t>GACTCCAGCGAGTACGAAGG</t>
  </si>
  <si>
    <t>AAGGCCATTTTCACTTGTGG</t>
  </si>
  <si>
    <t>TTGCAAATCTGCTTGACCTG</t>
  </si>
  <si>
    <t>TAGGGCAGTGCTGTGAGATG</t>
  </si>
  <si>
    <t>TCAATTCTGCAGCCCTCTTT</t>
  </si>
  <si>
    <t>Gene</t>
    <phoneticPr fontId="1" type="noConversion"/>
  </si>
  <si>
    <t>Primer sequence (5'-3') F</t>
    <phoneticPr fontId="1" type="noConversion"/>
  </si>
  <si>
    <r>
      <t xml:space="preserve">Primer sequence (5'-3') </t>
    </r>
    <r>
      <rPr>
        <b/>
        <sz val="11"/>
        <color theme="1"/>
        <rFont val="宋体"/>
        <family val="3"/>
        <charset val="134"/>
        <scheme val="minor"/>
      </rPr>
      <t>R</t>
    </r>
    <phoneticPr fontId="1" type="noConversion"/>
  </si>
  <si>
    <t>Table S1 Primer used for qRT-PCR on grape</t>
    <phoneticPr fontId="1" type="noConversion"/>
  </si>
  <si>
    <t>AGCAAGGTCTAATCGAAGGA</t>
  </si>
  <si>
    <t>MRKEQRRAVSGDGGLTNNCNTCRHRYIYQLPSIRFFTQLIIHTPFISRSSLFLSVRFSPLVNPSAVMDVRRRPVGSVEAKPNGKPLVEVDVDVHDPIKASDALPLPLYLANAVFFGVFFSVVYFLLTRWREKIRTSTPLHVVTLSEIAAIVTFMGSCIFLLGFFGIDFVQGFIARPGHDNEWDAEDDIIVKEDARAVPCGAAIDCAPPVVAVASPKPKVPVSPPSSEEDEEIIKSVVAGAIPSYSLESRLGDCRRAAAIRREALQRMTGTSLEGLPLEGLDYESILGQCCEMPVGYIQIPVGIAGPLLLDGREYSIPMATTEGCLVASTNRGCKAIYASGGATSVLLRDAMTRAPVVRFGTAKRAAELMLFLENPLNFETLALVFNRSSRFGKLQSIKCAIAGKNLYIRFSSSTGDAMGMNMISKGVQNVLDFLQNDFPDMDVIGISGNYCSDKKPTAVNWIEGRGKSVVCEAIIKEEVVKKVLKTNVAALVELNMLKNLTGSAMAGALGGFNAHASNIVSAVYIATGQDPAQNVESSHCITMMEAVNDGKDLHVSVTMPSIEVGTVGGGTQLASQSACLNLLGVKGANKESPGTNARLLATIVAGSVLAGELSLMSAIAAGQLVRSHMKYNRSNKDVSKA</t>
    <phoneticPr fontId="1" type="noConversion"/>
  </si>
  <si>
    <t>VvAACT1</t>
  </si>
  <si>
    <t>GGATCTCGATTAGGGCATGA</t>
  </si>
  <si>
    <t>GTGCAGAAATACCACGCTCA</t>
  </si>
  <si>
    <t>VvAACT2</t>
  </si>
  <si>
    <t>GTGATGGTGCTGCTGCTTTA</t>
  </si>
  <si>
    <t>CTGATTTGCAAGAGCCACAA</t>
  </si>
  <si>
    <t>VvHMGS</t>
  </si>
  <si>
    <t>ATGGGATTGACCCAAAACAA</t>
  </si>
  <si>
    <t>CCACCCAGTTGACACAGTTG</t>
  </si>
  <si>
    <t>VvMVK</t>
  </si>
  <si>
    <t>CTTGGGTTCATCTGCCTCAT</t>
  </si>
  <si>
    <t>TCAATTCCAGATGGCTTTCC</t>
  </si>
  <si>
    <t>VvpMVK</t>
  </si>
  <si>
    <t>CAACATCAGTGGTTGCTGCT</t>
  </si>
  <si>
    <t>CCAACTTTCCCTTGTGCAAT</t>
  </si>
  <si>
    <t>VvMDC</t>
  </si>
  <si>
    <t>CCCGAGCTAGCAAAATTGAG</t>
  </si>
  <si>
    <t>ACAAGCACTGCCTGAACCTT</t>
  </si>
  <si>
    <t>VvFPS</t>
  </si>
  <si>
    <t>CAGGCGAAAATTTGGACAAT</t>
  </si>
  <si>
    <t>GCTGGATCTGCTTTCCCATA</t>
  </si>
  <si>
    <t>VvDXS1</t>
  </si>
  <si>
    <t>CCAGGTGGTGCATGATGTAG</t>
  </si>
  <si>
    <t>AAACAACTGGGCCTGTCATC</t>
  </si>
  <si>
    <t>VvDXS2</t>
  </si>
  <si>
    <t>AGCAAGCAAGAAGGAATCCA</t>
  </si>
  <si>
    <t>GCCCACCAGTTTTTGACACT</t>
  </si>
  <si>
    <t>VvDXS3</t>
  </si>
  <si>
    <t>CTGCCCATTTCCAAGAAAAA</t>
  </si>
  <si>
    <t>CATAGGGCTTTCGACCATGT</t>
  </si>
  <si>
    <t>VvDXS4</t>
  </si>
  <si>
    <t>AGCAAGGAGGAATCCAAGGT</t>
  </si>
  <si>
    <t>VvDXS5</t>
  </si>
  <si>
    <t>CCCCCGAAGACAAGATCATA</t>
  </si>
  <si>
    <t>CCCAATCACTGCAACAACAC</t>
  </si>
  <si>
    <t>VvDXS6</t>
  </si>
  <si>
    <t>GGACAGGCATATGAGGCAAT</t>
  </si>
  <si>
    <t>GCCTCTTTAGGGCTTTGCTT</t>
  </si>
  <si>
    <t>VvDXR</t>
  </si>
  <si>
    <t>GGGAAAAAGATCACGGTTGA</t>
  </si>
  <si>
    <t>AGGATTGGCAAACGCATATC</t>
  </si>
  <si>
    <t>VvMCT</t>
  </si>
  <si>
    <t>GGGAGAAGTGGATCATCGAA</t>
  </si>
  <si>
    <t>TTCCTTCACTGCACTCATGC</t>
  </si>
  <si>
    <t>VvCMK</t>
  </si>
  <si>
    <t>CAATTCTTCTGCGATCACCA</t>
  </si>
  <si>
    <t>CTACCAGCAGAAGCCCTGAC</t>
  </si>
  <si>
    <t>VvHDS</t>
  </si>
  <si>
    <t>GGCTCTTGGAAGTGAGCATC</t>
  </si>
  <si>
    <t>CAATGCAACAGAAGGAGCAA</t>
  </si>
  <si>
    <t>VvHDR</t>
  </si>
  <si>
    <t>ATTCCGATTTTGATGCGAAG</t>
  </si>
  <si>
    <t>TCCATAGGCTTCTGCCAGTT</t>
  </si>
  <si>
    <t>VvIDI</t>
  </si>
  <si>
    <t>TGCTGCACAGAGCTTTCAGT</t>
  </si>
  <si>
    <t>TCAACAGGTGCATCTTCAGC</t>
  </si>
  <si>
    <t>VvGGPPS1</t>
  </si>
  <si>
    <t>TCCGTCCCGTTCTCTGTATC</t>
  </si>
  <si>
    <t>CCTTGTGATTTGTGGGCTTT</t>
  </si>
  <si>
    <t>VvGGPPS2</t>
  </si>
  <si>
    <t>GGAACAAAGACGCCACATTT</t>
  </si>
  <si>
    <t>AGCCTCGTCCAAGGCTTTAT</t>
  </si>
  <si>
    <t>VvGGPPS-LS</t>
  </si>
  <si>
    <t>GGCTATGCGCTACTCACTCC</t>
  </si>
  <si>
    <t>CAAGGGAGATCATCCTGCAT</t>
  </si>
  <si>
    <t>VvGGPPS-SS</t>
  </si>
  <si>
    <t>CTCGTACTTCCACGAGCACA</t>
  </si>
  <si>
    <t>CATCGTCATCCAGGTTGTTG</t>
  </si>
  <si>
    <t>VvPSY1</t>
  </si>
  <si>
    <t>TAGGTGGGAGTCAAGGTTGG</t>
  </si>
  <si>
    <t>CCCATAACTGGAACGCTCAT</t>
  </si>
  <si>
    <t>VvPSY2</t>
  </si>
  <si>
    <t>AGGGTGTTCGGGAGCTAAAT</t>
  </si>
  <si>
    <t>TGCCGTAGGCTATAGGCAGT</t>
  </si>
  <si>
    <t>VvPSY3</t>
  </si>
  <si>
    <t>GACATGCTTGATGCTGCACT</t>
  </si>
  <si>
    <t>GACGGTTCCAGCCACATAGT</t>
  </si>
  <si>
    <t>VvPDS</t>
  </si>
  <si>
    <t>ATGTCCAAGGCACTGAACTTC</t>
  </si>
  <si>
    <t>TTGACCACCTAGTGACTGAATATG</t>
  </si>
  <si>
    <t>VvZ-ISO</t>
  </si>
  <si>
    <t>CAGCTCCTTCCTTTCCTCCT</t>
  </si>
  <si>
    <t>AGTCCTCACCCACAGTGACC</t>
  </si>
  <si>
    <t>VvZDS</t>
  </si>
  <si>
    <t>CTAGTTGGGGTGCCAGTTGT</t>
  </si>
  <si>
    <t>GATCGGCAAAGCAAGAGAAG</t>
  </si>
  <si>
    <t>VvCRTISO1</t>
  </si>
  <si>
    <t>AGAGGGAAGGGAATGGAAGA</t>
  </si>
  <si>
    <t>CCCTTATCGCTGAAACCAAA</t>
  </si>
  <si>
    <t>VvCRTISO2</t>
  </si>
  <si>
    <t>CAGGGAGCTCTTGGTGCTAC</t>
  </si>
  <si>
    <t>GCAACCTGGCTTGTACCATT</t>
  </si>
  <si>
    <t>VvLCYE</t>
  </si>
  <si>
    <t>GAGAATGAGGCCTGAGAACG</t>
  </si>
  <si>
    <t>GCTGCATTTGCACAAAAAGA</t>
  </si>
  <si>
    <t>VvLCYB</t>
  </si>
  <si>
    <t>GGAGTGCCTATGGAAGATATTCAG</t>
  </si>
  <si>
    <t>CTGCTGCTAGAGTCCTTGCTA</t>
  </si>
  <si>
    <t>VvCHYB1</t>
  </si>
  <si>
    <t>AATGGAGGGTGGAGAAATCC</t>
  </si>
  <si>
    <t>GCATTGATGATGGCAAACAC</t>
  </si>
  <si>
    <t>VvCHYB2</t>
  </si>
  <si>
    <t>AAGCTGAGCACAGAGGTGGT</t>
  </si>
  <si>
    <t>AACAGCCATGGAAGTGATCC</t>
  </si>
  <si>
    <t>VvCYP97C</t>
  </si>
  <si>
    <t>TCAACTTCAAACCCACCACA</t>
  </si>
  <si>
    <t>GAGCTCAGACACGTCATCCA</t>
  </si>
  <si>
    <t>VvCYP97A</t>
  </si>
  <si>
    <t>TGTTCGGAGTGAGGCTTTTT</t>
  </si>
  <si>
    <t>CGGCCAAGATACCTTTTGAA</t>
  </si>
  <si>
    <t>VvZEP1</t>
  </si>
  <si>
    <t>ACATACTCAGGCTACACTTGCTA</t>
  </si>
  <si>
    <t>TCTTACCTTCAGGACCATCAACA</t>
  </si>
  <si>
    <t>VvZEP2</t>
  </si>
  <si>
    <t>TGATCTATTCCTGGGGAACG</t>
  </si>
  <si>
    <t>GATGCCATCCTACTGGCTGT</t>
  </si>
  <si>
    <t>VvZEP3</t>
  </si>
  <si>
    <t>GCCTCATCAGGTGGAGTTGT</t>
  </si>
  <si>
    <t>CTGAGTGCACCTTCCACAGA</t>
  </si>
  <si>
    <t>VvVDE</t>
  </si>
  <si>
    <t>CAGCCTGGAATACTCTACAATCAT</t>
  </si>
  <si>
    <t>CACAACAGCACCGCCATATC</t>
  </si>
  <si>
    <t>VvNXS</t>
  </si>
  <si>
    <t>CAAGATTGATCGCTCAGCAG</t>
  </si>
  <si>
    <t>CTCGCATGAAACTCCACTCA</t>
  </si>
  <si>
    <t>VvCCS</t>
  </si>
  <si>
    <t>GGTGGCTTGATTCCTCATGT</t>
  </si>
  <si>
    <t>ATGGGCCATGTTTTATCCAA</t>
  </si>
  <si>
    <t>VvCCD1</t>
  </si>
  <si>
    <t>GAGGAGGAGGACGAAGTT</t>
  </si>
  <si>
    <t>CACAGAAGATGCCGATAGT</t>
  </si>
  <si>
    <t>VvCCD4a</t>
  </si>
  <si>
    <t>CCACACGGAATCTGGACTTT</t>
  </si>
  <si>
    <t>TGGATTATCTGGCTCCCTTG</t>
  </si>
  <si>
    <t>VvCCD4b</t>
  </si>
  <si>
    <t>ATCTGAAAACGGGGACAGTG</t>
  </si>
  <si>
    <t>CCTTTGCCACAAAGAATGGT</t>
  </si>
  <si>
    <t>VvCCD8</t>
  </si>
  <si>
    <t>CAAAATTGTGGCAAGTGTGG</t>
  </si>
  <si>
    <t>GGAGATTGTGAAGCCTGAGC</t>
  </si>
  <si>
    <t>VvNCED1</t>
  </si>
  <si>
    <t>CGGAGAGGTTCGTAGTGGTT</t>
  </si>
  <si>
    <t>CAGAGATGGAAGCAGAAGCAAT</t>
  </si>
  <si>
    <t>VvNCED2</t>
  </si>
  <si>
    <t>TTCGCCATCACAGAGAATTACG</t>
  </si>
  <si>
    <t>CAGAGGTGGAAGCAGAAGGT</t>
  </si>
  <si>
    <t>VvNCED6</t>
  </si>
  <si>
    <t>AAGCTTCTCCTGGCTTCTCC</t>
  </si>
  <si>
    <t>TGCAAGGGGAGAGGTTAATG</t>
  </si>
  <si>
    <t>VvCHS</t>
  </si>
  <si>
    <t>TCTCGTGTTCTGGTCGTCTG</t>
  </si>
  <si>
    <t>GAACAGTGGGCGTTCAATTT</t>
  </si>
  <si>
    <t>VvCHI</t>
  </si>
  <si>
    <t>GTCTCAAGTGCCGTCAGTCA</t>
  </si>
  <si>
    <t>AACCGAATCCGCTAACTCCT</t>
  </si>
  <si>
    <t>VvF3H</t>
  </si>
  <si>
    <t>TGCTGGAGGTGTTGTCTGAG</t>
  </si>
  <si>
    <t>AGGTTGAACGGTGATCCAAG</t>
  </si>
  <si>
    <t>VvDFR</t>
  </si>
  <si>
    <t>ACGATGAAAGCTGCTGGAGT</t>
  </si>
  <si>
    <t>TCGGGGAAAGAGCAGTTATG</t>
  </si>
  <si>
    <t>VvUFGT</t>
  </si>
  <si>
    <t>GGGATGGTAATGGCTGTGG</t>
  </si>
  <si>
    <t>ACATGGGTGGAGAGTGAGTT</t>
  </si>
  <si>
    <t>VvPAL</t>
  </si>
  <si>
    <t>GCCAATCCTGTCACCAACCAT</t>
  </si>
  <si>
    <t>TGATGGCAGTCCATTGTTGT</t>
  </si>
  <si>
    <t>VvFLS</t>
  </si>
  <si>
    <t>TGCTCTCCATAAACGGCTCT</t>
  </si>
  <si>
    <t>VvLDOX</t>
  </si>
  <si>
    <t>AGGGAAGGGAAAACAAGTAG</t>
  </si>
  <si>
    <t>ACTCTTTGGGGATTGACTGG</t>
  </si>
  <si>
    <t>VvOMT</t>
  </si>
  <si>
    <t>CTCTGCAGGCGCCTCTATTA</t>
  </si>
  <si>
    <t>CCCAAAACAGAGTCTGGACA</t>
  </si>
  <si>
    <t>VvGST</t>
  </si>
  <si>
    <t>ATAGCTTCCCCTCCGAAAAA</t>
  </si>
  <si>
    <t>Component Name</t>
  </si>
  <si>
    <t>Retention Time</t>
  </si>
  <si>
    <t>Reference m/z</t>
  </si>
  <si>
    <t>BP Area</t>
  </si>
  <si>
    <t>BP Height</t>
  </si>
  <si>
    <t>TIC</t>
  </si>
  <si>
    <t>Formula (mol ion)</t>
  </si>
  <si>
    <t>CAS No.</t>
  </si>
  <si>
    <t>SI</t>
  </si>
  <si>
    <t>RSI</t>
  </si>
  <si>
    <t>Selected Column Type</t>
  </si>
  <si>
    <t>Library Name</t>
  </si>
  <si>
    <t>Methyl Alcohol</t>
  </si>
  <si>
    <t>CH4O</t>
  </si>
  <si>
    <t>67-56-1</t>
  </si>
  <si>
    <t>SemiStandardNonPolar</t>
  </si>
  <si>
    <t>mainlib</t>
  </si>
  <si>
    <t>Carbon dioxide</t>
  </si>
  <si>
    <t>CO2</t>
  </si>
  <si>
    <t>124-38-9</t>
  </si>
  <si>
    <t>Acetaldehyde</t>
  </si>
  <si>
    <t>C2H4O</t>
  </si>
  <si>
    <t>75-07-0</t>
  </si>
  <si>
    <t>Ethanol</t>
  </si>
  <si>
    <t>C2H6O</t>
  </si>
  <si>
    <t>64-17-5</t>
  </si>
  <si>
    <t>Argon</t>
  </si>
  <si>
    <t>Ar</t>
  </si>
  <si>
    <t>7440-37-1</t>
  </si>
  <si>
    <t>Diazene, dimethyl-</t>
  </si>
  <si>
    <t>C2H6N2</t>
  </si>
  <si>
    <t>503-28-6</t>
  </si>
  <si>
    <t>Methacrolein</t>
  </si>
  <si>
    <t>C4H6O</t>
  </si>
  <si>
    <t>78-85-3</t>
  </si>
  <si>
    <t>Borane-methyl sulfide complex</t>
  </si>
  <si>
    <t>C2H9BS</t>
  </si>
  <si>
    <t>13292-87-0</t>
  </si>
  <si>
    <t>Ethyl Acetate</t>
  </si>
  <si>
    <t>C4H8O2</t>
  </si>
  <si>
    <t>141-78-6</t>
  </si>
  <si>
    <t>Methylene chloride</t>
  </si>
  <si>
    <t>CH2Cl2</t>
  </si>
  <si>
    <t>Trichloromethane</t>
  </si>
  <si>
    <t>CHCl3</t>
  </si>
  <si>
    <t>67-66-3</t>
  </si>
  <si>
    <t>Propanal, 2-methyl-</t>
  </si>
  <si>
    <t>C4H8O</t>
  </si>
  <si>
    <t>78-84-2</t>
  </si>
  <si>
    <t>Butanal, 3-methyl-</t>
  </si>
  <si>
    <t>C5H10O</t>
  </si>
  <si>
    <t>590-86-3</t>
  </si>
  <si>
    <t>Butanal, 2-methyl-</t>
  </si>
  <si>
    <t>96-17-3</t>
  </si>
  <si>
    <t>Acetic acid</t>
  </si>
  <si>
    <t>C2H4O2</t>
  </si>
  <si>
    <t>64-19-7</t>
  </si>
  <si>
    <t>Benzene</t>
  </si>
  <si>
    <t>C6H6</t>
  </si>
  <si>
    <t>71-43-2</t>
  </si>
  <si>
    <t>Propanoic acid, anhydride</t>
  </si>
  <si>
    <t>C6H10O3</t>
  </si>
  <si>
    <t>123-62-6</t>
  </si>
  <si>
    <t>Silanediol, dimethyl-</t>
  </si>
  <si>
    <t>C2H8O2Si</t>
  </si>
  <si>
    <t>1066-42-8</t>
  </si>
  <si>
    <t>Dimethyl sulfide</t>
  </si>
  <si>
    <t>C2H6S</t>
  </si>
  <si>
    <t>75-18-3</t>
  </si>
  <si>
    <t>1-[(1-Oxo-2-propenyl)oxy]-2,5-pyrrolidinedione</t>
  </si>
  <si>
    <t>C7H7NO4</t>
  </si>
  <si>
    <t>38862-24-7</t>
  </si>
  <si>
    <t>Pentanal</t>
  </si>
  <si>
    <t>110-62-3</t>
  </si>
  <si>
    <t>Furan, 2-ethyl-</t>
  </si>
  <si>
    <t>C6H8O</t>
  </si>
  <si>
    <t>3208-16-0</t>
  </si>
  <si>
    <t>Fumaronitrile</t>
  </si>
  <si>
    <t>C4H2N2</t>
  </si>
  <si>
    <t>764-42-1</t>
  </si>
  <si>
    <t>2-Pentenal, (E)-</t>
  </si>
  <si>
    <t>C5H8O</t>
  </si>
  <si>
    <t>1576-87-0</t>
  </si>
  <si>
    <t>Cyclopropane, 1,2-dimethyl-, cis-</t>
  </si>
  <si>
    <t>C5H10</t>
  </si>
  <si>
    <t>930-18-7</t>
  </si>
  <si>
    <t>Toluene</t>
  </si>
  <si>
    <t>C7H8</t>
  </si>
  <si>
    <t>108-88-3</t>
  </si>
  <si>
    <t>2-Penten-1-ol, (Z)-</t>
  </si>
  <si>
    <t>1576-95-0</t>
  </si>
  <si>
    <t>3,3-Dimethyl-1,2-epoxybutane</t>
  </si>
  <si>
    <t>C6H12O</t>
  </si>
  <si>
    <t>2245-30-9</t>
  </si>
  <si>
    <t>1,3-Benzodioxol-2-one, hexahydro-, cis-</t>
  </si>
  <si>
    <t>C7H10O3</t>
  </si>
  <si>
    <t>19456-20-3</t>
  </si>
  <si>
    <t>Oxetane, 3-(1-methylethyl)-</t>
  </si>
  <si>
    <t>10317-17-6</t>
  </si>
  <si>
    <t>Glutaraldehyde</t>
  </si>
  <si>
    <t>C5H8O2</t>
  </si>
  <si>
    <t>111-30-8</t>
  </si>
  <si>
    <t>1,2-Oxaborolane, 2-ethyl-4,5-dimethyl-</t>
  </si>
  <si>
    <t>C7H15BO</t>
  </si>
  <si>
    <t>74685-45-3</t>
  </si>
  <si>
    <t>Cyclotrisiloxane, hexamethyl-</t>
  </si>
  <si>
    <t>C6H18O3Si3</t>
  </si>
  <si>
    <t>541-05-9</t>
  </si>
  <si>
    <t>Formic acid, ethenyl ester</t>
  </si>
  <si>
    <t>C3H4O2</t>
  </si>
  <si>
    <t>692-45-5</t>
  </si>
  <si>
    <t>Spiro[2,4]hepta-4,6-diene</t>
  </si>
  <si>
    <t>765-46-8</t>
  </si>
  <si>
    <t>Pentane, 2,3-dimethyl-</t>
  </si>
  <si>
    <t>C7H16</t>
  </si>
  <si>
    <t>565-59-3</t>
  </si>
  <si>
    <t>2-Hexenal</t>
  </si>
  <si>
    <t>C6H10O</t>
  </si>
  <si>
    <t>505-57-7</t>
  </si>
  <si>
    <t>Hexanal</t>
  </si>
  <si>
    <t>66-25-1</t>
  </si>
  <si>
    <t>3-Hexen-1-ol</t>
  </si>
  <si>
    <t>544-12-7</t>
  </si>
  <si>
    <t>Ethylbenzene</t>
  </si>
  <si>
    <t>C8H10</t>
  </si>
  <si>
    <t>100-41-4</t>
  </si>
  <si>
    <t>2-Pentyn-4-one</t>
  </si>
  <si>
    <t>C5H6O</t>
  </si>
  <si>
    <t>7299-55-0</t>
  </si>
  <si>
    <t>Diaziridine, tetrafluoro-</t>
  </si>
  <si>
    <t>CF4N2</t>
  </si>
  <si>
    <t>17224-09-8</t>
  </si>
  <si>
    <t>trans-2-Hexenol</t>
  </si>
  <si>
    <t>2-Ethyl-3-vinyloxirane</t>
  </si>
  <si>
    <t>34485-78-4</t>
  </si>
  <si>
    <t>Cyclopropane, propyl-</t>
  </si>
  <si>
    <t>C6H12</t>
  </si>
  <si>
    <t>2415-72-7</t>
  </si>
  <si>
    <t>p-Xylene</t>
  </si>
  <si>
    <t>106-42-3</t>
  </si>
  <si>
    <t>Benzene, 1,3-dimethyl-</t>
  </si>
  <si>
    <t>108-38-3</t>
  </si>
  <si>
    <t>Heptanal</t>
  </si>
  <si>
    <t>C7H14O</t>
  </si>
  <si>
    <t>111-71-7</t>
  </si>
  <si>
    <t>1-Hexanol</t>
  </si>
  <si>
    <t>C6H14O</t>
  </si>
  <si>
    <t>111-27-3</t>
  </si>
  <si>
    <t>Oxime-, methoxy-phenyl-_</t>
  </si>
  <si>
    <t>C8H9NO2</t>
  </si>
  <si>
    <t>o-Xylene</t>
  </si>
  <si>
    <t>95-47-6</t>
  </si>
  <si>
    <t>2-Heptenal, (Z)-</t>
  </si>
  <si>
    <t>C7H12O</t>
  </si>
  <si>
    <t>57266-86-1</t>
  </si>
  <si>
    <t>4-Oxohex-2-enal</t>
  </si>
  <si>
    <t>C6H8O2</t>
  </si>
  <si>
    <t>20697-55-6</t>
  </si>
  <si>
    <t>1-Octen-3-one</t>
  </si>
  <si>
    <t>C8H14O</t>
  </si>
  <si>
    <t>4312-99-6</t>
  </si>
  <si>
    <t>Propargyl alcohol</t>
  </si>
  <si>
    <t>C3H4O</t>
  </si>
  <si>
    <t>107-19-7</t>
  </si>
  <si>
    <t>Tetramethyl orthocarbonate</t>
  </si>
  <si>
    <t>C5H12O4</t>
  </si>
  <si>
    <t>1850-14-2</t>
  </si>
  <si>
    <t>n-Caproic acid vinyl ester</t>
  </si>
  <si>
    <t>C8H14O2</t>
  </si>
  <si>
    <t>3050-69-9</t>
  </si>
  <si>
    <t>1,1-Dichloro-2-phenyl-2-trimethylsiloxypropane</t>
  </si>
  <si>
    <t>C12H18Cl2OSi</t>
  </si>
  <si>
    <t>3,4-Diamino-1,2,4(4H)-triazole</t>
  </si>
  <si>
    <t>C2H5N5</t>
  </si>
  <si>
    <t>38104-45-9</t>
  </si>
  <si>
    <t>1-Octen-3-ol</t>
  </si>
  <si>
    <t>C8H16O</t>
  </si>
  <si>
    <t>3391-86-4</t>
  </si>
  <si>
    <t>.beta.-D-Glucopyranose, 1,6-anhydro-</t>
  </si>
  <si>
    <t>C6H10O5</t>
  </si>
  <si>
    <t>498-07-7</t>
  </si>
  <si>
    <t>5-Hepten-2-one, 6-methyl-</t>
  </si>
  <si>
    <t>110-93-0</t>
  </si>
  <si>
    <t>1-Bromo-3,7-dimethyl-2,6-octadiene</t>
  </si>
  <si>
    <t>C10H17Br</t>
  </si>
  <si>
    <t>35719-26-7</t>
  </si>
  <si>
    <t>Cyclohexanemethanol, 4-methylene-</t>
  </si>
  <si>
    <t>1004-24-6</t>
  </si>
  <si>
    <t>1-Chloro-2-methyl-2-propanol</t>
  </si>
  <si>
    <t>C4H9ClO</t>
  </si>
  <si>
    <t>558-42-9</t>
  </si>
  <si>
    <t>Furan, 2-(1-pentenyl)-, (Z)-</t>
  </si>
  <si>
    <t>C9H12O</t>
  </si>
  <si>
    <t>20992-60-3</t>
  </si>
  <si>
    <t>N-Methyl methacrylamide</t>
  </si>
  <si>
    <t>C5H9NO</t>
  </si>
  <si>
    <t>2-Butene, 2-nitro-</t>
  </si>
  <si>
    <t>C4H7NO2</t>
  </si>
  <si>
    <t>4812-23-1</t>
  </si>
  <si>
    <t>Hexanoic acid, ethyl ester</t>
  </si>
  <si>
    <t>C8H16O2</t>
  </si>
  <si>
    <t>123-66-0</t>
  </si>
  <si>
    <t>Cyclotetrasiloxane, octamethyl-</t>
  </si>
  <si>
    <t>C8H24O4Si4</t>
  </si>
  <si>
    <t>556-67-2</t>
  </si>
  <si>
    <t>Ethane, pentafluoro-</t>
  </si>
  <si>
    <t>C2HF5</t>
  </si>
  <si>
    <t>354-33-6</t>
  </si>
  <si>
    <t>1,3-Cyclohexadiene, 1-methyl-4-(1-methylethyl)-</t>
  </si>
  <si>
    <t>C10H16</t>
  </si>
  <si>
    <t>99-86-5</t>
  </si>
  <si>
    <t>Benzene, 1,4-dichloro-</t>
  </si>
  <si>
    <t>C6H4Cl2</t>
  </si>
  <si>
    <t>106-46-7</t>
  </si>
  <si>
    <t>Furan, 2,3-dihydro-3-methyl-</t>
  </si>
  <si>
    <t>1708-27-6</t>
  </si>
  <si>
    <t>4-Ethyl-2-hexynal</t>
  </si>
  <si>
    <t>C8H12O</t>
  </si>
  <si>
    <t>71932-97-3</t>
  </si>
  <si>
    <t>D-Limonene</t>
  </si>
  <si>
    <t>5989-27-5</t>
  </si>
  <si>
    <t>Benzene, 1-methyl-3-(1-methylethyl)-</t>
  </si>
  <si>
    <t>C10H14</t>
  </si>
  <si>
    <t>535-77-3</t>
  </si>
  <si>
    <t>Methanamine, N-butylidene-</t>
  </si>
  <si>
    <t>C5H11N</t>
  </si>
  <si>
    <t>6898-69-7</t>
  </si>
  <si>
    <t>.alpha.-Pinene</t>
  </si>
  <si>
    <t>80-56-8</t>
  </si>
  <si>
    <t>Bicyclo[3.1.0]hex-2-ene, 4-methyl-1-(1-methylethyl)-</t>
  </si>
  <si>
    <t>28634-89-1</t>
  </si>
  <si>
    <t>Benzeneacetaldehyde</t>
  </si>
  <si>
    <t>C8H8O</t>
  </si>
  <si>
    <t>122-78-1</t>
  </si>
  <si>
    <t>.beta.-Ocimene</t>
    <phoneticPr fontId="1" type="noConversion"/>
  </si>
  <si>
    <t>13877-91-3</t>
  </si>
  <si>
    <t>4,5-Dihydro-2(1H)-pentalenone</t>
  </si>
  <si>
    <t>2,6-Dimethyl-2-trans-6-octadiene</t>
  </si>
  <si>
    <t>C10H18</t>
  </si>
  <si>
    <t>2609-23-6</t>
  </si>
  <si>
    <t>2-Octenal, (E)-</t>
  </si>
  <si>
    <t>2548-87-0</t>
  </si>
  <si>
    <t>Oxalic acid, allyl butyl ester</t>
  </si>
  <si>
    <t>C9H14O4</t>
  </si>
  <si>
    <t>1H-Tetrazol-5-amine</t>
  </si>
  <si>
    <t>CH3N5</t>
  </si>
  <si>
    <t>4418-61-5</t>
  </si>
  <si>
    <t>cis-Linaloloxide</t>
    <phoneticPr fontId="1" type="noConversion"/>
  </si>
  <si>
    <t>C10H18O2</t>
  </si>
  <si>
    <t>Cyclobutane, 1,2-diethyl-, cis-</t>
  </si>
  <si>
    <t>C8H16</t>
  </si>
  <si>
    <t>61141-50-2</t>
  </si>
  <si>
    <t>Cyclopropane, pentyl-</t>
  </si>
  <si>
    <t>2511-91-3</t>
  </si>
  <si>
    <t>cis-Linaloloxide</t>
  </si>
  <si>
    <t>(3a.alpha.,4.alpha.,7.alpha.,7a.alpha.)-3a,4,7,7a-Tetrahydro-4,7-methano-1H-indene</t>
  </si>
  <si>
    <t>C10H12</t>
  </si>
  <si>
    <t>1755-01-7</t>
  </si>
  <si>
    <t>Nonanal</t>
  </si>
  <si>
    <t>C9H18O</t>
  </si>
  <si>
    <t>124-19-6</t>
  </si>
  <si>
    <t>Butanoic acid, (tetrahydro-2-furanyl)methyl ester</t>
  </si>
  <si>
    <t>C9H16O3</t>
  </si>
  <si>
    <t>2217-33-6</t>
  </si>
  <si>
    <t>trans-Rose oxide</t>
  </si>
  <si>
    <t>C10H18O</t>
  </si>
  <si>
    <t>876-18-6</t>
  </si>
  <si>
    <t>Linalool</t>
  </si>
  <si>
    <t>78-70-6</t>
  </si>
  <si>
    <t>1,3,5-Cycloheptatriene</t>
  </si>
  <si>
    <t>544-25-2</t>
  </si>
  <si>
    <t>1,3,7-Octatriene, 3,7-dimethyl-</t>
  </si>
  <si>
    <t>502-99-8</t>
  </si>
  <si>
    <t>trans-2-Nonenal</t>
  </si>
  <si>
    <t>C9H16O</t>
  </si>
  <si>
    <t>(3R,6S)-2,2,6-Trimethyl-6-vinyltetrahydro-2H-pyran-3-ol</t>
  </si>
  <si>
    <t>39028-58-5</t>
  </si>
  <si>
    <t>2,5-Norbornadiene</t>
  </si>
  <si>
    <t>121-46-0</t>
  </si>
  <si>
    <t>Ethanimidamide, N-cyano-</t>
  </si>
  <si>
    <t>C3H5N3</t>
  </si>
  <si>
    <t>56563-07-6</t>
  </si>
  <si>
    <t>3-Cyclohexene-1-methanol, .alpha.,.alpha.,4-trimethyl-, (R)-</t>
  </si>
  <si>
    <t>7785-53-7</t>
  </si>
  <si>
    <t>Decanal</t>
  </si>
  <si>
    <t>C10H20O</t>
  </si>
  <si>
    <t>112-31-2</t>
  </si>
  <si>
    <t>3-Ethyl-3-methylheptane</t>
  </si>
  <si>
    <t>C10H22</t>
  </si>
  <si>
    <t>17302-01-1</t>
  </si>
  <si>
    <t>Benzaldehyde, 3,5-dimethyl-</t>
  </si>
  <si>
    <t>C9H10O</t>
  </si>
  <si>
    <t>5779-95-3</t>
  </si>
  <si>
    <t>1-Cyclohexene-1-carboxaldehyde, 2,6,6-trimethyl-</t>
  </si>
  <si>
    <t>C10H16O</t>
  </si>
  <si>
    <t>432-25-7</t>
  </si>
  <si>
    <t>Geraniol</t>
  </si>
  <si>
    <t>106-24-1</t>
  </si>
  <si>
    <t>2,6-Octadien-1-ol, 3,7-dimethyl-, (Z)-</t>
  </si>
  <si>
    <t>106-25-2</t>
  </si>
  <si>
    <t>2-Propanone, oxime</t>
  </si>
  <si>
    <t>C3H7NO</t>
  </si>
  <si>
    <t>127-06-0</t>
  </si>
  <si>
    <t>3,4-Octadiene, 7-methyl-</t>
  </si>
  <si>
    <t>C9H16</t>
  </si>
  <si>
    <t>37050-05-8</t>
  </si>
  <si>
    <t>Formamide, N,N-dibutyl-</t>
  </si>
  <si>
    <t>C9H19NO</t>
  </si>
  <si>
    <t>761-65-9</t>
  </si>
  <si>
    <t>5,9-Undecadien-2-one, 6,10-dimethyl-</t>
  </si>
  <si>
    <t>C13H22O</t>
  </si>
  <si>
    <t>689-67-8</t>
  </si>
  <si>
    <t>2,6-Octadienal, 3,7-dimethyl-, (E)-</t>
  </si>
  <si>
    <t>141-27-5</t>
  </si>
  <si>
    <t>Tridecane</t>
  </si>
  <si>
    <t>C13H28</t>
  </si>
  <si>
    <t>629-50-5</t>
  </si>
  <si>
    <t>Sulfurous acid, 2-ethylhexyl hexyl ester</t>
  </si>
  <si>
    <t>C14H30O3S</t>
  </si>
  <si>
    <t>5,9-Undecadien-2-one, 6,10-dimethyl-, (E)-</t>
  </si>
  <si>
    <t>3796-70-1</t>
  </si>
  <si>
    <t>Carbamic acid, monoammonium salt</t>
  </si>
  <si>
    <t>CH6N2O2</t>
  </si>
  <si>
    <t>1111-78-0</t>
  </si>
  <si>
    <t>Borane, diethyl(decyloxy)-</t>
  </si>
  <si>
    <t>C14H31BO</t>
  </si>
  <si>
    <t>Ethanol</t>
    <phoneticPr fontId="1" type="noConversion"/>
  </si>
  <si>
    <t>1H-Naphtho[2,1-b]pyran, 3-ethenyldodecahydro-3,4a,7,7,10a-pentamethyl-, [3R-(3.alpha.,4a.beta.,6a.alpha.,10a.beta.,10b.alpha.)]-</t>
  </si>
  <si>
    <t>C20H34O</t>
  </si>
  <si>
    <t>596-84-9</t>
  </si>
  <si>
    <t>Carbon disulfide</t>
  </si>
  <si>
    <t>CS2</t>
  </si>
  <si>
    <t>75-15-0</t>
  </si>
  <si>
    <t>n-Hexane</t>
  </si>
  <si>
    <t>C6H14</t>
  </si>
  <si>
    <t>110-54-3</t>
  </si>
  <si>
    <t>Nitrous oxide</t>
  </si>
  <si>
    <t>N2O</t>
  </si>
  <si>
    <t>10024-97-2</t>
  </si>
  <si>
    <t>Methyl glyoxal</t>
  </si>
  <si>
    <t>78-98-8</t>
  </si>
  <si>
    <t>Diisobutyl cellosolve</t>
  </si>
  <si>
    <t>C10H22O2</t>
  </si>
  <si>
    <t>N-Chloro-2-methylaziridine, 1,2-trans</t>
  </si>
  <si>
    <t>C3H6ClN</t>
  </si>
  <si>
    <t>3-Buten-2-one, 3-methyl-</t>
  </si>
  <si>
    <t>814-78-8</t>
  </si>
  <si>
    <t>Propane</t>
  </si>
  <si>
    <t>C3H8</t>
  </si>
  <si>
    <t>74-98-6</t>
  </si>
  <si>
    <t>2-Propanol, 1-methoxy-</t>
  </si>
  <si>
    <t>C4H10O2</t>
  </si>
  <si>
    <t>107-98-2</t>
  </si>
  <si>
    <t>Fluoroacetic acid</t>
  </si>
  <si>
    <t>C2H3FO2</t>
  </si>
  <si>
    <t>144-49-0</t>
  </si>
  <si>
    <t>Methane, dichloronitro-</t>
  </si>
  <si>
    <t>CHCl2NO2</t>
  </si>
  <si>
    <t>7119-89-3</t>
  </si>
  <si>
    <t>Pentane, 1-chloro-</t>
  </si>
  <si>
    <t>C5H11Cl</t>
  </si>
  <si>
    <t>543-59-9</t>
  </si>
  <si>
    <t>Acetyl cyanide</t>
  </si>
  <si>
    <t>C3H3NO</t>
  </si>
  <si>
    <t>631-57-2</t>
  </si>
  <si>
    <t>1-Pentanol</t>
  </si>
  <si>
    <t>C5H12O</t>
  </si>
  <si>
    <t>71-41-0</t>
  </si>
  <si>
    <t>2,5-Furandione, dihydro-3-methyl-</t>
  </si>
  <si>
    <t>C5H6O3</t>
  </si>
  <si>
    <t>4100-80-5</t>
  </si>
  <si>
    <t>Bicyclo[3.2.0]hepta-2,6-diene</t>
  </si>
  <si>
    <t>2422-86-8</t>
  </si>
  <si>
    <t>Propanoic acid, 2-hydroxy-, propyl ester</t>
  </si>
  <si>
    <t>C6H12O3</t>
  </si>
  <si>
    <t>616-09-1</t>
  </si>
  <si>
    <t>2,3-Butanediol, [S-(R*,R*)]-</t>
  </si>
  <si>
    <t>19132-06-0</t>
  </si>
  <si>
    <t>Cyanamide, dimethyl-</t>
  </si>
  <si>
    <t>C3H6N2</t>
  </si>
  <si>
    <t>1467-79-4</t>
  </si>
  <si>
    <t>di-tert-Butyl dicarbonate</t>
  </si>
  <si>
    <t>C10H18O5</t>
  </si>
  <si>
    <t>24424-99-5</t>
  </si>
  <si>
    <t>2H-Pyran, 2-ethenyltetrahydro-2,6,6-trimethyl-</t>
  </si>
  <si>
    <t>7392-19-0</t>
  </si>
  <si>
    <t>1-Hepten-3-one</t>
  </si>
  <si>
    <t>2918-13-0</t>
  </si>
  <si>
    <t>Propanedioic acid, propyl-</t>
  </si>
  <si>
    <t>C6H10O4</t>
  </si>
  <si>
    <t>616-62-6</t>
  </si>
  <si>
    <t>Pyrimidine, 2,4-dimethyl-</t>
  </si>
  <si>
    <t>C6H8N2</t>
  </si>
  <si>
    <t>14331-54-5</t>
  </si>
  <si>
    <t>.beta.-Myrcene</t>
  </si>
  <si>
    <t>123-35-3</t>
  </si>
  <si>
    <t>1,2-Cyclooctadiene</t>
  </si>
  <si>
    <t>C8H12</t>
  </si>
  <si>
    <t>7124-40-5</t>
  </si>
  <si>
    <t>3-Methylenecycloheptene</t>
  </si>
  <si>
    <t>34564-56-2</t>
  </si>
  <si>
    <t>Pentanoic acid, 3-methyl-, ethyl ester</t>
  </si>
  <si>
    <t>5870-68-8</t>
  </si>
  <si>
    <t>1-Hexanol, 2-ethyl-</t>
  </si>
  <si>
    <t>C8H18O</t>
  </si>
  <si>
    <t>104-76-7</t>
  </si>
  <si>
    <t>2-Cyclopenten-1-one, 2,3,5-trimethyl-4-methylene-</t>
  </si>
  <si>
    <t>29765-85-3</t>
  </si>
  <si>
    <t>1,5-Heptadiene, 3,3,5-trimethyl-</t>
  </si>
  <si>
    <t>74630-29-8</t>
  </si>
  <si>
    <t>(2R,5S)-2-Methyl-5-(prop-1-en-2-yl)-2-vinyltetrahydrofuran</t>
  </si>
  <si>
    <t>54750-69-5</t>
  </si>
  <si>
    <t>4-tert-Octylphenol, TMS derivative</t>
  </si>
  <si>
    <t>C17H30OSi</t>
  </si>
  <si>
    <t>78721-87-6</t>
  </si>
  <si>
    <t>(+)-4-Carene</t>
  </si>
  <si>
    <t>29050-33-7</t>
  </si>
  <si>
    <t>Linalool</t>
    <phoneticPr fontId="1" type="noConversion"/>
  </si>
  <si>
    <t>D-Limonene</t>
    <phoneticPr fontId="1" type="noConversion"/>
  </si>
  <si>
    <t>3,5-Methanocyclopentapyrazole, 3,3a,4,5,6,6a-hexahydro-3a,4,4-trimethyl-</t>
  </si>
  <si>
    <t>C10H16N2</t>
  </si>
  <si>
    <t>87143-58-6</t>
  </si>
  <si>
    <t>.beta.-Ocimene</t>
  </si>
  <si>
    <t>Heptane, 2,3,6-trimethyl-</t>
  </si>
  <si>
    <t>4032-93-3</t>
  </si>
  <si>
    <t>2,6-Octadiene, 2,6-dimethyl-</t>
  </si>
  <si>
    <t>2792-39-4</t>
  </si>
  <si>
    <t>2-Furanmethanol, 5-ethenyltetrahydro-.alpha.,.alpha.,5-trimethyl-, cis-</t>
  </si>
  <si>
    <t>5989-33-3</t>
  </si>
  <si>
    <t>1-Heptene, 6-methyl-</t>
  </si>
  <si>
    <t>5026-76-6</t>
  </si>
  <si>
    <t>Cyclobutanone, 2,3,3-trimethyl-</t>
  </si>
  <si>
    <t>28290-01-9</t>
  </si>
  <si>
    <t>Tridecane</t>
    <phoneticPr fontId="1" type="noConversion"/>
  </si>
  <si>
    <t>1,5,7-Octatrien-3-ol, 3,7-dimethyl-</t>
  </si>
  <si>
    <t>29957-43-5</t>
  </si>
  <si>
    <t>Hexane, 3,3-dimethyl-</t>
  </si>
  <si>
    <t>C8H18</t>
  </si>
  <si>
    <t>563-16-6</t>
  </si>
  <si>
    <t>Decane, 3-methyl-</t>
  </si>
  <si>
    <t>C11H24</t>
  </si>
  <si>
    <t>13151-34-3</t>
  </si>
  <si>
    <t>Propanoic acid, 2-methyl-, anhydride</t>
  </si>
  <si>
    <t>C8H14O3</t>
  </si>
  <si>
    <t>97-72-3</t>
  </si>
  <si>
    <t>2-p-Tolylpyridine</t>
  </si>
  <si>
    <t>C12H11N</t>
  </si>
  <si>
    <t>Benzaldehyde, 2,4-dimethyl-</t>
  </si>
  <si>
    <t>15764-16-6</t>
  </si>
  <si>
    <t>2,6-Octadien-1-ol, 3,7-dimethyl-, formate, (Z)-</t>
  </si>
  <si>
    <t>C11H18O2</t>
  </si>
  <si>
    <t>2142-94-1</t>
  </si>
  <si>
    <t>Diphenylamine</t>
  </si>
  <si>
    <t>122-39-4</t>
  </si>
  <si>
    <t>Dibutyl phthalate</t>
  </si>
  <si>
    <t>C16H22O4</t>
  </si>
  <si>
    <t>84-74-2</t>
  </si>
  <si>
    <t>Ethane, 1,2-dichloro-</t>
  </si>
  <si>
    <t>C2H4Cl2</t>
  </si>
  <si>
    <t>107-06-2</t>
  </si>
  <si>
    <t>Propanal</t>
  </si>
  <si>
    <t>C3H6O</t>
  </si>
  <si>
    <t>123-38-6</t>
  </si>
  <si>
    <t>Hydrogen azide</t>
  </si>
  <si>
    <t>HN3</t>
  </si>
  <si>
    <t>7782-79-8</t>
  </si>
  <si>
    <t>Butanal</t>
  </si>
  <si>
    <t>123-72-8</t>
  </si>
  <si>
    <t>Acetoin</t>
  </si>
  <si>
    <t>513-86-0</t>
  </si>
  <si>
    <t>Propanoic acid, ethyl ester</t>
  </si>
  <si>
    <t>C5H10O2</t>
  </si>
  <si>
    <t>105-37-3</t>
  </si>
  <si>
    <t>1,3-Dioxolane, 2,4,5-trimethyl-</t>
  </si>
  <si>
    <t>C6H12O2</t>
  </si>
  <si>
    <t>3299-32-9</t>
  </si>
  <si>
    <t>O-Benzoylbenzohydroximidoyl chloride</t>
  </si>
  <si>
    <t>C14H10ClNO2</t>
  </si>
  <si>
    <t>29577-09-1</t>
  </si>
  <si>
    <t>Hydrogen isocyanate</t>
  </si>
  <si>
    <t>CHNO</t>
  </si>
  <si>
    <t>75-13-8</t>
  </si>
  <si>
    <t>1-Pentanol</t>
    <phoneticPr fontId="1" type="noConversion"/>
  </si>
  <si>
    <t>Propanoic acid, 2-methyl-, ethyl ester</t>
  </si>
  <si>
    <t>97-62-1</t>
  </si>
  <si>
    <t>1-Penten-3-ol</t>
  </si>
  <si>
    <t>616-25-1</t>
  </si>
  <si>
    <t>Ethyl isocyanide</t>
  </si>
  <si>
    <t>C3H5N</t>
  </si>
  <si>
    <t>624-79-3</t>
  </si>
  <si>
    <t>Isopropyl Alcohol</t>
  </si>
  <si>
    <t>C3H8O</t>
  </si>
  <si>
    <t>67-63-0</t>
  </si>
  <si>
    <t>2-Propenoic acid, oxiranylmethyl ester</t>
  </si>
  <si>
    <t>C6H8O3</t>
  </si>
  <si>
    <t>106-90-1</t>
  </si>
  <si>
    <t>Sulfoxide, methyl phenethyl</t>
  </si>
  <si>
    <t>C9H12OS</t>
  </si>
  <si>
    <t>7714-32-1</t>
  </si>
  <si>
    <t>1-Butanol, 3-methyl-</t>
  </si>
  <si>
    <t>123-51-3</t>
  </si>
  <si>
    <t>1-Propene, 3-propoxy-</t>
  </si>
  <si>
    <t>1471-03-0</t>
  </si>
  <si>
    <t>Butanoic acid, ethyl ester</t>
  </si>
  <si>
    <t>105-54-4</t>
  </si>
  <si>
    <t>2-Butenoic acid, ethyl ester, (Z)-</t>
  </si>
  <si>
    <t>C6H10O2</t>
  </si>
  <si>
    <t>6776-19-8</t>
  </si>
  <si>
    <t>Cyclobutene, 2-propenylidene-</t>
  </si>
  <si>
    <t>52097-85-5</t>
  </si>
  <si>
    <t>1-Propene, 3,3'-oxybis-</t>
  </si>
  <si>
    <t>557-40-4</t>
  </si>
  <si>
    <t>2-Methyl-1-butene</t>
  </si>
  <si>
    <t>563-46-2</t>
  </si>
  <si>
    <t>Di(difluoroamino)aminofluoromethane</t>
  </si>
  <si>
    <t>CH2F5N3</t>
  </si>
  <si>
    <t>37931-36-5</t>
  </si>
  <si>
    <t>Bicyclo[2.2.2]oct-5-en-2-ol</t>
  </si>
  <si>
    <t>55320-40-6</t>
  </si>
  <si>
    <t>3,3-Diethoxy-1-propyne</t>
  </si>
  <si>
    <t>C7H12O2</t>
  </si>
  <si>
    <t>10160-87-9</t>
  </si>
  <si>
    <t>Pentanoic acid, ethyl ester</t>
  </si>
  <si>
    <t>C7H14O2</t>
  </si>
  <si>
    <t>539-82-2</t>
  </si>
  <si>
    <t>2-Butynoic acid</t>
  </si>
  <si>
    <t>C4H4O2</t>
  </si>
  <si>
    <t>590-93-2</t>
  </si>
  <si>
    <t>Butanoic acid, 3-hydroxy-, ethyl ester</t>
  </si>
  <si>
    <t>5405-41-4</t>
  </si>
  <si>
    <t>Ethyl tiglate</t>
  </si>
  <si>
    <t>5837-78-5</t>
  </si>
  <si>
    <t>Camphene</t>
  </si>
  <si>
    <t>79-92-5</t>
  </si>
  <si>
    <t>4-Pentenal, 2-ethyl-</t>
  </si>
  <si>
    <t>5204-80-8</t>
  </si>
  <si>
    <t>2-Heptenal, (E)-</t>
  </si>
  <si>
    <t>18829-55-5</t>
  </si>
  <si>
    <t>Benzaldehyde</t>
  </si>
  <si>
    <t>C7H6O</t>
  </si>
  <si>
    <t>100-52-7</t>
  </si>
  <si>
    <t>Phenacylidene diacetate</t>
  </si>
  <si>
    <t>C12H12O5</t>
  </si>
  <si>
    <t>5062-30-6</t>
  </si>
  <si>
    <t>1-Heptanol</t>
  </si>
  <si>
    <t>C7H16O</t>
  </si>
  <si>
    <t>111-70-6</t>
  </si>
  <si>
    <t>Carbamic acid, N,N-dimethyl-, 3,4-dimethylphenyl ester</t>
  </si>
  <si>
    <t>C11H15NO2</t>
  </si>
  <si>
    <t>Pentanoic acid, 4-methyl-, ethyl ester</t>
  </si>
  <si>
    <t>25415-67-2</t>
  </si>
  <si>
    <t>2-[(Trimethylsilyl)oxy]-2-{4-[(trimethylsilyl)oxy]phenyl}ethanamine</t>
  </si>
  <si>
    <t>C14H27NO2Si2</t>
  </si>
  <si>
    <t>Cyclopropane, butyl-</t>
  </si>
  <si>
    <t>C7H14</t>
  </si>
  <si>
    <t>930-57-4</t>
  </si>
  <si>
    <t>Furan, 2-pentyl-</t>
  </si>
  <si>
    <t>C9H14O</t>
  </si>
  <si>
    <t>3777-69-3</t>
  </si>
  <si>
    <t>Bicyclo[3.1.0]hexane, 4-methylene-1-(1-methylethyl)-</t>
  </si>
  <si>
    <t>3387-41-5</t>
  </si>
  <si>
    <t>.beta.-Pinene</t>
  </si>
  <si>
    <t>127-91-3</t>
  </si>
  <si>
    <t>2-Propynenitrile, 3-fluoro-</t>
  </si>
  <si>
    <t>C3FN</t>
  </si>
  <si>
    <t>32038-83-8</t>
  </si>
  <si>
    <t>2,4-Heptadienal, (E,E)-</t>
  </si>
  <si>
    <t>C7H10O</t>
  </si>
  <si>
    <t>Pentanoic acid</t>
  </si>
  <si>
    <t>109-52-4</t>
  </si>
  <si>
    <t>2-Propyl-1-pentanol</t>
  </si>
  <si>
    <t>58175-57-8</t>
  </si>
  <si>
    <t>2-(3-methyl-2-cyclopenten-1-yl)-2-methylpropionaldehyde</t>
  </si>
  <si>
    <t>Benzyl alcohol</t>
  </si>
  <si>
    <t>C7H8O</t>
  </si>
  <si>
    <t>100-51-6</t>
  </si>
  <si>
    <t>N-Cbz-glycylglycine p-nitrophenyl ester</t>
  </si>
  <si>
    <t>C18H17N3O7</t>
  </si>
  <si>
    <t>13574-81-7</t>
  </si>
  <si>
    <t>Methyl m-tolyl carbinol</t>
  </si>
  <si>
    <t>o-Cymene</t>
  </si>
  <si>
    <t>527-84-4</t>
  </si>
  <si>
    <t>Cyclobutane, 1,2-bis(1-methylethenyl)-, trans-</t>
  </si>
  <si>
    <t>19465-02-2</t>
  </si>
  <si>
    <t>1,6-Octadien-3-ol, 3,7-dimethyl-, formate</t>
  </si>
  <si>
    <t>115-99-1</t>
  </si>
  <si>
    <t>Phenylethyl Alcohol</t>
  </si>
  <si>
    <t>C8H10O</t>
  </si>
  <si>
    <t>2-Hexenoic acid, ethyl ester</t>
  </si>
  <si>
    <t>1552-67-6</t>
  </si>
  <si>
    <t>(+)-Dibenzoyl-L-tartaric acid anhydride</t>
  </si>
  <si>
    <t>C18H12O7</t>
  </si>
  <si>
    <t>64339-95-3</t>
  </si>
  <si>
    <t>Cyclohexene, 4-methylene-1-(1-methylethyl)-</t>
  </si>
  <si>
    <t>99-84-3</t>
  </si>
  <si>
    <t>Benzoyl bromide</t>
  </si>
  <si>
    <t>C7H5BrO</t>
  </si>
  <si>
    <t>618-32-6</t>
  </si>
  <si>
    <t>Octanoic acid, ethyl ester</t>
  </si>
  <si>
    <t>C10H20O2</t>
  </si>
  <si>
    <t>106-32-1</t>
  </si>
  <si>
    <t>Butane, 2,2-dimethyl-</t>
  </si>
  <si>
    <t>75-83-2</t>
  </si>
  <si>
    <t>Z-2-Dodecenol</t>
  </si>
  <si>
    <t>C12H24O</t>
  </si>
  <si>
    <t>69064-36-4</t>
  </si>
  <si>
    <t>Bicyclo[2.2.1]heptan-2-one, 1,7,7-trimethyl-, (1S)-</t>
  </si>
  <si>
    <t>464-48-2</t>
  </si>
  <si>
    <t>Benzoic acid, ethyl ester</t>
  </si>
  <si>
    <t>C9H10O2</t>
  </si>
  <si>
    <t>93-89-0</t>
  </si>
  <si>
    <t>3-Cyclohexen-1-ol, 4-methyl-1-(1-methylethyl)-, (R)-</t>
  </si>
  <si>
    <t>20126-76-5</t>
  </si>
  <si>
    <t>Undecane, 4,7-dimethyl-</t>
  </si>
  <si>
    <t>17301-32-5</t>
  </si>
  <si>
    <t>4-Octenoic acid, ethyl ether</t>
  </si>
  <si>
    <t>5,9-Undecadien-2-one, 6,10-dimethyl-, (Z)-</t>
  </si>
  <si>
    <t>3879-26-3</t>
  </si>
  <si>
    <t>Germacrene D</t>
  </si>
  <si>
    <t>C15H24</t>
  </si>
  <si>
    <t>23986-74-5</t>
  </si>
  <si>
    <t>trans-.beta.-Ionone</t>
  </si>
  <si>
    <t>C13H20O</t>
  </si>
  <si>
    <t>79-77-6</t>
  </si>
  <si>
    <t>2,6-Dimethylbenzaldehyde</t>
  </si>
  <si>
    <t>1123-56-4</t>
  </si>
  <si>
    <t>t-C4H9CH2C(O)OCH2CH3</t>
  </si>
  <si>
    <t>5340-78-3</t>
  </si>
  <si>
    <t>6-Octen-1-ol, 3,7-dimethyl-, (R)-</t>
  </si>
  <si>
    <t>1117-61-9</t>
  </si>
  <si>
    <t>Benzene, [(methylsulfonyl)methyl]-</t>
  </si>
  <si>
    <t>C8H10O2S</t>
  </si>
  <si>
    <t>3112-90-1</t>
  </si>
  <si>
    <t>Decanoic acid, ethyl ester</t>
  </si>
  <si>
    <t>C12H24O2</t>
  </si>
  <si>
    <t>110-38-3</t>
  </si>
  <si>
    <t>Decane, 2,5,9-trimethyl-</t>
  </si>
  <si>
    <t>62108-22-9</t>
  </si>
  <si>
    <t>1-Propanol, 2-methyl-</t>
  </si>
  <si>
    <t>C4H10O</t>
  </si>
  <si>
    <t>78-83-1</t>
  </si>
  <si>
    <t>2,4-Decadienoic acid, ethyl ester, (E,Z)-</t>
  </si>
  <si>
    <t>C12H20O2</t>
  </si>
  <si>
    <t>3025-30-7</t>
  </si>
  <si>
    <t>Di-tert-butyl peroxide</t>
  </si>
  <si>
    <t>C8H18O2</t>
  </si>
  <si>
    <t>110-05-4</t>
  </si>
  <si>
    <t>Butane</t>
  </si>
  <si>
    <t>C4H10</t>
  </si>
  <si>
    <t>106-97-8</t>
  </si>
  <si>
    <t>Acetic acid, anhydride with formic acid</t>
  </si>
  <si>
    <t>C3H4O3</t>
  </si>
  <si>
    <t>2258-42-6</t>
  </si>
  <si>
    <t>1-Butyne, 3-methyl-</t>
  </si>
  <si>
    <t>C5H8</t>
  </si>
  <si>
    <t>598-23-2</t>
  </si>
  <si>
    <t>4-Penten-2-ol, 3-methyl-</t>
  </si>
  <si>
    <t>1569-59-1</t>
  </si>
  <si>
    <t>4,6-Octadiyn-3-one, 2-methyl-</t>
  </si>
  <si>
    <t>29743-33-7</t>
  </si>
  <si>
    <t>Cyclopropane, 1,1,2-trimethyl-</t>
  </si>
  <si>
    <t>4127-45-1</t>
  </si>
  <si>
    <t>1,5-Hexadiene, 3,3,4,4-tetrafluoro-</t>
  </si>
  <si>
    <t>C6H6F4</t>
  </si>
  <si>
    <t>1763-21-9</t>
  </si>
  <si>
    <t>Diazirine</t>
  </si>
  <si>
    <t>CH2N2</t>
  </si>
  <si>
    <t>Butane, 2-cyclopropyl-</t>
  </si>
  <si>
    <t>1-Octene, 6-methyl-</t>
  </si>
  <si>
    <t>C9H18</t>
  </si>
  <si>
    <t>13151-10-5</t>
  </si>
  <si>
    <t>Isopropoxycarbamic acid, ethyl ester</t>
  </si>
  <si>
    <t>C6H13NO3</t>
  </si>
  <si>
    <t>Cyclobutanone, 2,2,3-trimethyl-</t>
  </si>
  <si>
    <t>1449-49-6</t>
  </si>
  <si>
    <t>1-Hepten-3-ol</t>
  </si>
  <si>
    <t>4938-52-7</t>
  </si>
  <si>
    <t>2-Hexanone, 6-bromo-</t>
  </si>
  <si>
    <t>C6H11BrO</t>
  </si>
  <si>
    <t>10226-29-6</t>
  </si>
  <si>
    <t>Acetic acid, 1,1-dimethylethyl ester</t>
  </si>
  <si>
    <t>540-88-5</t>
  </si>
  <si>
    <t>Propanoic acid, 2-oxo-</t>
  </si>
  <si>
    <t>127-17-3</t>
  </si>
  <si>
    <t>Toluene</t>
    <phoneticPr fontId="1" type="noConversion"/>
  </si>
  <si>
    <t>4-Methyl-1,5-Heptadiene</t>
  </si>
  <si>
    <t>C8H14</t>
  </si>
  <si>
    <t>998-94-7</t>
  </si>
  <si>
    <t>2-Decen-1-ol, (E)-</t>
  </si>
  <si>
    <t>18409-18-2</t>
  </si>
  <si>
    <t>Butanoic acid, 2-methyl-, ethyl ester</t>
  </si>
  <si>
    <t>7452-79-1</t>
  </si>
  <si>
    <t>4-Methyl-6-hepten-4-olide</t>
  </si>
  <si>
    <t>C8H12O2</t>
  </si>
  <si>
    <t>1-Azabicyclo[3.1.0]hexane</t>
  </si>
  <si>
    <t>C5H9N</t>
  </si>
  <si>
    <t>285-76-7</t>
  </si>
  <si>
    <t>Hydroxylamine</t>
  </si>
  <si>
    <t>H3NO</t>
  </si>
  <si>
    <t>7803-49-8</t>
  </si>
  <si>
    <t>Azetidine</t>
  </si>
  <si>
    <t>C3H7N</t>
  </si>
  <si>
    <t>503-29-7</t>
  </si>
  <si>
    <t>5-Amino-2-methyl-2H-tetrazole</t>
  </si>
  <si>
    <t>1,3-Dimethyldiaziridine</t>
  </si>
  <si>
    <t>C3H8N2</t>
  </si>
  <si>
    <t>26177-36-6</t>
  </si>
  <si>
    <t>Hexane, 3,4-bis(1,1-dimethylethyl)-2,2,5,5-tetramethyl-</t>
  </si>
  <si>
    <t>C18H38</t>
  </si>
  <si>
    <t>62850-21-9</t>
  </si>
  <si>
    <t>o-Cymene</t>
    <phoneticPr fontId="1" type="noConversion"/>
  </si>
  <si>
    <t>Spiro[bicyclo[3.1.0]hexane-2,1'-cyclopropane]</t>
  </si>
  <si>
    <t>2,5-Diamino-2-methylpentanoic acid</t>
  </si>
  <si>
    <t>C6H14N2O2</t>
  </si>
  <si>
    <t>Dimethylketene</t>
  </si>
  <si>
    <t>598-26-5</t>
  </si>
  <si>
    <t>2-Octen-1-ol, (Z)-</t>
  </si>
  <si>
    <t>26001-58-1</t>
  </si>
  <si>
    <t>Acetonitrile</t>
  </si>
  <si>
    <t>C2H3N</t>
  </si>
  <si>
    <t>Arsenous acid, tris(trimethylsilyl) ester</t>
  </si>
  <si>
    <t>C9H27AsO3Si3</t>
  </si>
  <si>
    <t>55429-29-3</t>
  </si>
  <si>
    <t>2,7-Nonadien-5-one, 4,6-dimethyl-</t>
  </si>
  <si>
    <t>C11H18O</t>
  </si>
  <si>
    <t>74630-80-1</t>
  </si>
  <si>
    <t>2-Decenal, (Z)-</t>
  </si>
  <si>
    <t>2497-25-8</t>
  </si>
  <si>
    <t>Octane, 2,4,6-trimethyl-</t>
  </si>
  <si>
    <t>62016-37-9</t>
  </si>
  <si>
    <t>Benzene, (1-methylethyl)-</t>
  </si>
  <si>
    <t>C9H12</t>
  </si>
  <si>
    <t>98-82-8</t>
  </si>
  <si>
    <t>Octanal</t>
  </si>
  <si>
    <t>124-13-0</t>
  </si>
  <si>
    <t>1,3-Butadiene, 2-(bromomethyl)-</t>
  </si>
  <si>
    <t>C5H7Br</t>
  </si>
  <si>
    <t>23691-13-6</t>
  </si>
  <si>
    <t>Furan, 2-propyl-</t>
  </si>
  <si>
    <t>4229-91-8</t>
  </si>
  <si>
    <t>Heptanoic acid, ethyl ester</t>
  </si>
  <si>
    <t>C9H18O2</t>
  </si>
  <si>
    <t>106-30-9</t>
  </si>
  <si>
    <t>Methanamine, N,N-difluoro-</t>
  </si>
  <si>
    <t>CH3F2N</t>
  </si>
  <si>
    <t>753-58-2</t>
  </si>
  <si>
    <t>Butanoic acid, 3-hexenyl ester, (E)-</t>
  </si>
  <si>
    <t>53398-84-8</t>
  </si>
  <si>
    <t>Butenyl tiglate, 3-methyl-3-</t>
  </si>
  <si>
    <t>C10H16O2</t>
  </si>
  <si>
    <t>Benzeneethanamine, N-(2-phenylethyl)-</t>
  </si>
  <si>
    <t>C16H19N</t>
  </si>
  <si>
    <t>6308-98-1</t>
  </si>
  <si>
    <t>1-Hexanamine, N-propyl-</t>
  </si>
  <si>
    <t>C9H21N</t>
  </si>
  <si>
    <t>20193-23-1</t>
  </si>
  <si>
    <t>Pentane, 3-methoxy-</t>
  </si>
  <si>
    <t>36839-67-5</t>
  </si>
  <si>
    <t>Acetamide, 2-fluoro-</t>
  </si>
  <si>
    <t>C2H4FNO</t>
  </si>
  <si>
    <t>640-19-7</t>
  </si>
  <si>
    <t>3-Buten-1-one, 2,2-dimethyl-1-phenyl-</t>
  </si>
  <si>
    <t>C12H14O</t>
  </si>
  <si>
    <t>62894-04-6</t>
  </si>
  <si>
    <t>1-Cyclohexyldimethylsilyloxy-3-phenylpropane</t>
  </si>
  <si>
    <t>C17H28OSi</t>
  </si>
  <si>
    <t>Methyl vinyl ketone</t>
  </si>
  <si>
    <t>78-94-4</t>
  </si>
  <si>
    <t>Pentane</t>
    <phoneticPr fontId="1" type="noConversion"/>
  </si>
  <si>
    <t>C5H12</t>
  </si>
  <si>
    <t>109-66-0</t>
  </si>
  <si>
    <t>Methylal</t>
  </si>
  <si>
    <t>C3H8O2</t>
  </si>
  <si>
    <t>109-87-5</t>
  </si>
  <si>
    <t>2-Chloropropionamide</t>
  </si>
  <si>
    <t>C3H6ClNO</t>
  </si>
  <si>
    <t>27816-36-0</t>
  </si>
  <si>
    <t>2-Propanol, 2-methyl-</t>
  </si>
  <si>
    <t>75-65-0</t>
  </si>
  <si>
    <t>Furan, tetrahydro-2,5-dimethyl-, cis-</t>
  </si>
  <si>
    <t>2144-41-4</t>
  </si>
  <si>
    <t>Disiloxane, hexamethyl-</t>
  </si>
  <si>
    <t>C6H18OSi2</t>
  </si>
  <si>
    <t>107-46-0</t>
  </si>
  <si>
    <t>Isobutane</t>
  </si>
  <si>
    <t>75-28-5</t>
  </si>
  <si>
    <t>Propiolic acid</t>
  </si>
  <si>
    <t>C3H2O2</t>
  </si>
  <si>
    <t>471-25-0</t>
  </si>
  <si>
    <t>Cyclopropane, octyl-</t>
  </si>
  <si>
    <t>C11H22</t>
  </si>
  <si>
    <t>1472-09-9</t>
  </si>
  <si>
    <t>Diethyl carbonate</t>
  </si>
  <si>
    <t>C5H10O3</t>
  </si>
  <si>
    <t>105-58-8</t>
  </si>
  <si>
    <t>2-Butenal, (Z)-</t>
  </si>
  <si>
    <t>15798-64-8</t>
  </si>
  <si>
    <t>4H-1,2,4-Triazole, 4-methyl-</t>
  </si>
  <si>
    <t>10570-40-8</t>
  </si>
  <si>
    <t>15356-70-4</t>
  </si>
  <si>
    <t>2-Methylthiolane, S,S-dioxide</t>
  </si>
  <si>
    <t>C5H10O2S</t>
  </si>
  <si>
    <t>1003-46-9</t>
  </si>
  <si>
    <t>Crotonyl isothiocyanate</t>
  </si>
  <si>
    <t>C5H5NOS</t>
  </si>
  <si>
    <t>60034-28-8</t>
  </si>
  <si>
    <t>Benzaldehyde, 3,4-dimethyl-</t>
  </si>
  <si>
    <t>5973-71-7</t>
  </si>
  <si>
    <t>2-Pentene, 5-(pentyloxy)-, (E)-</t>
  </si>
  <si>
    <t>56052-85-8</t>
  </si>
  <si>
    <t>Propiolamide</t>
  </si>
  <si>
    <t>7341-96-0</t>
  </si>
  <si>
    <t>Geranic acid</t>
  </si>
  <si>
    <t>459-80-3</t>
  </si>
  <si>
    <t>1-Octanol</t>
  </si>
  <si>
    <t>111-87-5</t>
  </si>
  <si>
    <t>trans-.beta.-Ionone</t>
    <phoneticPr fontId="1" type="noConversion"/>
  </si>
  <si>
    <t>2-Buten-1-one, 1-(2,6,6-trimethyl-1,3-cyclohexadien-1-yl)-, (E)-</t>
  </si>
  <si>
    <t>C13H18O</t>
  </si>
  <si>
    <t>23726-93-4</t>
  </si>
  <si>
    <t>2-Methyl-3-phenylpyridine</t>
  </si>
  <si>
    <t>3256-89-1</t>
  </si>
  <si>
    <t>2-Pentene, 4-methyl-, (Z)-</t>
  </si>
  <si>
    <t>691-38-3</t>
  </si>
  <si>
    <t>1,4-Pentadiene</t>
  </si>
  <si>
    <t>591-93-5</t>
  </si>
  <si>
    <t>Propane, 2-nitro-</t>
  </si>
  <si>
    <t>C3H7NO2</t>
  </si>
  <si>
    <t>79-46-9</t>
  </si>
  <si>
    <t>3,3'-Bifuran, 2,2',3,3'-tetrahydro-</t>
  </si>
  <si>
    <t>C8H10O2</t>
  </si>
  <si>
    <t>98869-94-4</t>
  </si>
  <si>
    <t>Trimethyl(3,3-difluoro-2-propenyl)silane</t>
  </si>
  <si>
    <t>C6H12F2Si</t>
  </si>
  <si>
    <t>40207-81-6</t>
  </si>
  <si>
    <t>1-Propanone, 1-cyclopropyl-</t>
  </si>
  <si>
    <t>6704-19-4</t>
  </si>
  <si>
    <t>Diacetyl sulphide</t>
  </si>
  <si>
    <t>C4H6O2S</t>
  </si>
  <si>
    <t>3232-39-1</t>
  </si>
  <si>
    <t>CH3NHCH2CN</t>
  </si>
  <si>
    <t>5616-32-0</t>
  </si>
  <si>
    <t>Methane, diethoxy-</t>
  </si>
  <si>
    <t>C5H12O2</t>
  </si>
  <si>
    <t>462-95-3</t>
  </si>
  <si>
    <t>Propanal, 2,2-dimethyl-</t>
  </si>
  <si>
    <t>630-19-3</t>
  </si>
  <si>
    <t>Hydroperoxide, heptyl</t>
  </si>
  <si>
    <t>C7H16O2</t>
  </si>
  <si>
    <t>764-81-8</t>
  </si>
  <si>
    <t>1H-Pyrrole, 2,5-dihydro-</t>
  </si>
  <si>
    <t>C4H7N</t>
  </si>
  <si>
    <t>109-96-6</t>
  </si>
  <si>
    <t>Propanoic acid, 2-hydroxy-, ethyl ester, (L)-</t>
  </si>
  <si>
    <t>687-47-8</t>
  </si>
  <si>
    <t>1H-Pyrrole-3-carbonitrile</t>
  </si>
  <si>
    <t>C5H4N2</t>
  </si>
  <si>
    <t>7126-38-7</t>
  </si>
  <si>
    <t>2,4,6-Octatriene, 2,6-dimethyl-, (E,E)-</t>
  </si>
  <si>
    <t>3016-19-1</t>
  </si>
  <si>
    <t>2-Aminocyanoacetamide</t>
  </si>
  <si>
    <t>C3H5N3O</t>
  </si>
  <si>
    <t>6719-21-7</t>
  </si>
  <si>
    <t>Cyclobutaneacetonitrile, 1-methyl-2-(1-methylethenyl)-</t>
  </si>
  <si>
    <t>C10H15N</t>
  </si>
  <si>
    <t>55760-15-1</t>
  </si>
  <si>
    <t>2-Decen-1-ol</t>
  </si>
  <si>
    <t>22104-80-9</t>
  </si>
  <si>
    <t>1-Oxaspiro[4.5]dec-6-ene, 2,6,10,10-tetramethyl-</t>
  </si>
  <si>
    <t>36431-72-8</t>
  </si>
  <si>
    <t>Bicyclo[3.1.0]hex-2-ene, 2-methyl-5-(1-methylethyl)-</t>
  </si>
  <si>
    <t>2,6-Octadiene, 4,5-dimethyl-</t>
  </si>
  <si>
    <t>18476-57-8</t>
  </si>
  <si>
    <t>1,5,9-Undecatriene, 2,6,10-trimethyl-, (Z)-</t>
  </si>
  <si>
    <t>C14H24</t>
  </si>
  <si>
    <t>62951-96-6</t>
  </si>
  <si>
    <t>1,4-Hexadiene, 3-ethyl-</t>
  </si>
  <si>
    <t>2080-89-9</t>
  </si>
  <si>
    <t>Isopropyl acrylate</t>
  </si>
  <si>
    <t>689-12-3</t>
  </si>
  <si>
    <t>Methoxyacetyl chloride</t>
  </si>
  <si>
    <t>C3H5ClO2</t>
  </si>
  <si>
    <t>38870-89-2</t>
  </si>
  <si>
    <t>Isoprene</t>
  </si>
  <si>
    <t>78-79-5</t>
  </si>
  <si>
    <t>Butanenitrile, 2,3-bis(benzoyloxyimino)-</t>
  </si>
  <si>
    <t>C18H13N3O4</t>
  </si>
  <si>
    <t>Decane, 2,3,5-trimethyl-</t>
  </si>
  <si>
    <t>62238-11-3</t>
  </si>
  <si>
    <t>Ethylenimine</t>
  </si>
  <si>
    <t>C2H5N</t>
  </si>
  <si>
    <t>151-56-4</t>
  </si>
  <si>
    <t>Undecane, 3,8-dimethyl-</t>
  </si>
  <si>
    <t>17301-30-3</t>
  </si>
  <si>
    <t>Pentanoic acid, 5-hydroxy-, 2,4-di-t-butylphenyl esters</t>
  </si>
  <si>
    <t>C19H30O3</t>
  </si>
  <si>
    <t>166273-38-7</t>
  </si>
  <si>
    <t>Butanenitrile, 2-hydroxy-3-methyl-</t>
  </si>
  <si>
    <t>10021-64-4</t>
  </si>
  <si>
    <t>Cyclopentane</t>
  </si>
  <si>
    <t>287-92-3</t>
  </si>
  <si>
    <t>Butyl isocyanatoacetate</t>
  </si>
  <si>
    <t>C7H11NO3</t>
  </si>
  <si>
    <t>17046-22-9</t>
  </si>
  <si>
    <t>2,2'-Bipyrrolidine</t>
  </si>
  <si>
    <t>C8H16N2</t>
  </si>
  <si>
    <t>Formamide</t>
  </si>
  <si>
    <t>CH3NO</t>
  </si>
  <si>
    <t>3-Trimethylsilyl-2-trimethylsiloxypropene</t>
  </si>
  <si>
    <t>C9H22OSi2</t>
  </si>
  <si>
    <t>Cyclopropane, 1,1,2,2-tetramethyl-</t>
  </si>
  <si>
    <t>4127-47-3</t>
  </si>
  <si>
    <t>Furan, 2,5-dihydro-</t>
  </si>
  <si>
    <t>1708-29-8</t>
  </si>
  <si>
    <t>Neopentane</t>
  </si>
  <si>
    <t>463-82-1</t>
  </si>
  <si>
    <t>2,4-Pentadienoic acid, 1-cyclopenten-3-on-1-yl ester</t>
  </si>
  <si>
    <t>C10H10O3</t>
  </si>
  <si>
    <t>1-Butanol</t>
  </si>
  <si>
    <t>71-36-3</t>
  </si>
  <si>
    <t>Cyclopentane, 1-ethyl-2-methyl-</t>
  </si>
  <si>
    <t>3726-46-3</t>
  </si>
  <si>
    <t>2,2'-Bioxirane</t>
  </si>
  <si>
    <t>C4H6O2</t>
  </si>
  <si>
    <t>1464-53-5</t>
  </si>
  <si>
    <t>(1H)Pyrrole-2-carbonitrile, 5-methyl-</t>
  </si>
  <si>
    <t>C6H6N2</t>
  </si>
  <si>
    <t>26173-92-2</t>
  </si>
  <si>
    <t>2-Octene, 2-methyl-6-methylene-</t>
  </si>
  <si>
    <t>10054-09-8</t>
  </si>
  <si>
    <t>Cyclopropane, 1,1-dimethyl-</t>
  </si>
  <si>
    <t>1630-94-0</t>
  </si>
  <si>
    <t>2-Butanone, 3-methoxy-3-methyl-</t>
  </si>
  <si>
    <t>36687-98-6</t>
  </si>
  <si>
    <t>Methyl-2,3,4-tri-O-methyl.beta.l-arabinopyranoside</t>
  </si>
  <si>
    <t>C9H18O5</t>
  </si>
  <si>
    <t>2296-43-7</t>
  </si>
  <si>
    <t>2,5-Cyclohexadiene-1,4-dione, 2,6-bis(1,1-dimethylethyl)-</t>
  </si>
  <si>
    <t>C14H20O2</t>
  </si>
  <si>
    <t>719-22-2</t>
  </si>
  <si>
    <t>2-Pentyne</t>
  </si>
  <si>
    <t>627-21-4</t>
  </si>
  <si>
    <t>2,6-Di-tert-butyl-4-hydroxy-4-methylcyclohexa-2,5-dien-1-one</t>
  </si>
  <si>
    <t>C15H24O2</t>
  </si>
  <si>
    <t>10396-80-2</t>
  </si>
  <si>
    <t>Oxalic acid, isobutyl nonyl ester</t>
  </si>
  <si>
    <t>C15H28O4</t>
  </si>
  <si>
    <t>Cyclohexene, 1-methyl-4-(1-methylethylidene)-</t>
  </si>
  <si>
    <t>586-62-9</t>
  </si>
  <si>
    <t>Butylated Hydroxytoluene</t>
  </si>
  <si>
    <t>C15H24O</t>
  </si>
  <si>
    <t>128-37-0</t>
  </si>
  <si>
    <t>2-Ethyltetrahydrofuran</t>
  </si>
  <si>
    <t>Cyclopentene, 3-ethylidene-1-methyl-</t>
  </si>
  <si>
    <t>62338-00-5</t>
  </si>
  <si>
    <t>Acetaldehyde, methoxy-</t>
  </si>
  <si>
    <t>C3H6O2</t>
  </si>
  <si>
    <t>10312-83-1</t>
  </si>
  <si>
    <t>Oxirane, methyl-, (S)-</t>
  </si>
  <si>
    <t>16088-62-3</t>
  </si>
  <si>
    <t>Terpinen-4-ol</t>
  </si>
  <si>
    <t>562-74-3</t>
  </si>
  <si>
    <t>2-Benzyloxyethylamine</t>
  </si>
  <si>
    <t>C9H13NO</t>
  </si>
  <si>
    <t>38336-04-8</t>
  </si>
  <si>
    <t>Decane, 2,4-dimethyl-</t>
  </si>
  <si>
    <t>C12H26</t>
  </si>
  <si>
    <t>2801-84-5</t>
  </si>
  <si>
    <t>Aziridine, 2-methyl-</t>
  </si>
  <si>
    <t>75-55-8</t>
  </si>
  <si>
    <t>Acetic acid, methyl ester</t>
  </si>
  <si>
    <t>79-20-9</t>
  </si>
  <si>
    <t>7-Oxabicyclo[4.1.0]heptane</t>
  </si>
  <si>
    <t>286-20-4</t>
  </si>
  <si>
    <t>Methanamine, N-pentylidene-</t>
  </si>
  <si>
    <t>C6H13N</t>
  </si>
  <si>
    <t>10599-75-4</t>
  </si>
  <si>
    <t>Dimethylamine</t>
  </si>
  <si>
    <t>C2H7N</t>
  </si>
  <si>
    <t>124-40-3</t>
  </si>
  <si>
    <t>Acetone</t>
  </si>
  <si>
    <t>67-64-1</t>
  </si>
  <si>
    <t>(1H)Pyrrole-3-carbonitrile, 2-methyl-</t>
  </si>
  <si>
    <t>26187-27-9</t>
  </si>
  <si>
    <t>Acetamide, 2-amino-</t>
  </si>
  <si>
    <t>C2H6N2O</t>
  </si>
  <si>
    <t>598-41-4</t>
  </si>
  <si>
    <t>Cyclohexene, 4-bromo-</t>
  </si>
  <si>
    <t>C6H9Br</t>
  </si>
  <si>
    <t>3540-84-9</t>
  </si>
  <si>
    <t>Urea, (phenylmethoxy)-</t>
  </si>
  <si>
    <t>C8H10N2O2</t>
  </si>
  <si>
    <t>2048-50-2</t>
  </si>
  <si>
    <t>2-Butenoic acid, ethyl ester, (E)-</t>
  </si>
  <si>
    <t>623-70-1</t>
  </si>
  <si>
    <t>Nitric acid, pentyl ester</t>
  </si>
  <si>
    <t>C5H11NO3</t>
  </si>
  <si>
    <t>1002-16-0</t>
  </si>
  <si>
    <t>3-Heptanol, 6-methyl-</t>
  </si>
  <si>
    <t>18720-66-6</t>
  </si>
  <si>
    <t>Oxalic acid, butyl cyclobutyl ester</t>
  </si>
  <si>
    <t>C10H16O4</t>
  </si>
  <si>
    <t>Octane, 6-ethyl-2-methyl-</t>
  </si>
  <si>
    <t>62016-19-7</t>
  </si>
  <si>
    <t>Acetamide</t>
  </si>
  <si>
    <t>C2H5NO</t>
  </si>
  <si>
    <t>60-35-5</t>
  </si>
  <si>
    <t>1-Pentanone, 1-(4-methylphenyl)-</t>
  </si>
  <si>
    <t>C12H16O</t>
  </si>
  <si>
    <t>1671-77-8</t>
  </si>
  <si>
    <t>Cyclobutane, 1,2-diethyl-</t>
  </si>
  <si>
    <t>61141-83-1</t>
  </si>
  <si>
    <t>Cyclobutylamine</t>
  </si>
  <si>
    <t>C4H9N</t>
  </si>
  <si>
    <t>2516-34-9</t>
  </si>
  <si>
    <t>Ethanone, 2-(formyloxy)-1-phenyl-</t>
  </si>
  <si>
    <t>C9H8O3</t>
  </si>
  <si>
    <t>55153-12-3</t>
  </si>
  <si>
    <t>Propane</t>
    <phoneticPr fontId="1" type="noConversion"/>
  </si>
  <si>
    <t>2-Propanone, 1-hydroxy-</t>
  </si>
  <si>
    <t>116-09-6</t>
  </si>
  <si>
    <t>3-Buten-2-ol, 2-methyl-</t>
  </si>
  <si>
    <t>115-18-4</t>
  </si>
  <si>
    <t>1-Propanol, 2-chloro-3-fluoro-</t>
  </si>
  <si>
    <t>C3H6ClFO</t>
  </si>
  <si>
    <t>26438-87-9</t>
  </si>
  <si>
    <t>1-Hepten-6-one, 2-methyl-</t>
  </si>
  <si>
    <t>10408-15-8</t>
  </si>
  <si>
    <t>(2S,3S)-2-Benzyloxy-4-(tert-butyldimethylsilyloxy)butan-1,3-diol</t>
  </si>
  <si>
    <t>C17H30O4Si</t>
  </si>
  <si>
    <t>Oxazole, 4,5-dihydro-2,5-dimethyl-</t>
  </si>
  <si>
    <t>6159-22-4</t>
  </si>
  <si>
    <t>2-Hexanone</t>
  </si>
  <si>
    <t>591-78-6</t>
  </si>
  <si>
    <t>Prenol</t>
  </si>
  <si>
    <t>556-82-1</t>
  </si>
  <si>
    <t>Methane, nitro-</t>
  </si>
  <si>
    <t>CH3NO2</t>
  </si>
  <si>
    <t>75-52-5</t>
  </si>
  <si>
    <t>Hydrazine, (2-methylpropyl)-</t>
  </si>
  <si>
    <t>C4H12N2</t>
  </si>
  <si>
    <t>42504-87-0</t>
  </si>
  <si>
    <t>Cyclopropane, (1-methylethylidene)-</t>
  </si>
  <si>
    <t>C6H10</t>
  </si>
  <si>
    <t>4741-86-0</t>
  </si>
  <si>
    <t>Decane, 2-methyl-</t>
  </si>
  <si>
    <t>6975-98-0</t>
  </si>
  <si>
    <t>Heptane, 2,4,6-trimethyl-</t>
  </si>
  <si>
    <t>2613-61-8</t>
  </si>
  <si>
    <t>Propanenitrile, 3-(ethylamino)-</t>
  </si>
  <si>
    <t>C5H10N2</t>
  </si>
  <si>
    <t>21539-47-9</t>
  </si>
  <si>
    <t>Propanoyl chloride, 2-methyl-</t>
  </si>
  <si>
    <t>C4H7ClO</t>
  </si>
  <si>
    <t>79-30-1</t>
  </si>
  <si>
    <t>1,3,5-Triazine</t>
  </si>
  <si>
    <t>C3H3N3</t>
  </si>
  <si>
    <t>290-87-9</t>
  </si>
  <si>
    <t>Benzyl chloride</t>
  </si>
  <si>
    <t>C7H7Cl</t>
  </si>
  <si>
    <t>100-44-7</t>
  </si>
  <si>
    <t>Pyrazine, methyl-</t>
  </si>
  <si>
    <t>C5H6N2</t>
  </si>
  <si>
    <t>109-08-0</t>
  </si>
  <si>
    <t>1,2-Propanediol, 1-phenyl-</t>
  </si>
  <si>
    <t>C9H12O2</t>
  </si>
  <si>
    <t>1855-09-0</t>
  </si>
  <si>
    <t>3(2H)-Furanone, 4-methoxy-2,5-dimethyl-</t>
  </si>
  <si>
    <t>4077-47-8</t>
  </si>
  <si>
    <t>Cyclohexene, 3-methyl-6-(1-methylethylidene)-</t>
  </si>
  <si>
    <t>586-63-0</t>
  </si>
  <si>
    <t>Cyclopentadiene, 2,5,5-trimethyl-</t>
  </si>
  <si>
    <t>7086-15-9</t>
  </si>
  <si>
    <t>2-Nitrophenol, isopropyl ether</t>
  </si>
  <si>
    <t>C9H11NO3</t>
  </si>
  <si>
    <t>4H-Pyran-4-one, 2,3-dihydro-3,5-dihydroxy-6-methyl-</t>
  </si>
  <si>
    <t>C6H8O4</t>
  </si>
  <si>
    <t>28564-83-2</t>
  </si>
  <si>
    <t>3-Ethoxy-1,1,1,5,5,5-hexamethyl-3-(trimethylsiloxy)trisiloxane</t>
  </si>
  <si>
    <t>C11H32O4Si4</t>
  </si>
  <si>
    <t>18030-67-6</t>
  </si>
  <si>
    <t>Benzenemethanol, .alpha.,.alpha.,4-trimethyl-</t>
  </si>
  <si>
    <t>C10H14O</t>
  </si>
  <si>
    <t>1197-01-9</t>
  </si>
  <si>
    <t>Methyl salicylate</t>
  </si>
  <si>
    <t>C8H8O3</t>
  </si>
  <si>
    <t>119-36-8</t>
  </si>
  <si>
    <t>Trisiloxane, 1,1,1,5,5,5-hexamethyl-3,3-bis[(trimethylsilyl)oxy]-</t>
  </si>
  <si>
    <t>C12H36O4Si5</t>
  </si>
  <si>
    <t>3555-47-3</t>
  </si>
  <si>
    <t>4-Penten-2-one</t>
  </si>
  <si>
    <t>13891-87-7</t>
  </si>
  <si>
    <t>Acetic acid, (dodecahydro-7-hydroxy-1,4b,8,8-tetramethyl-10-oxo-2(1H)-phenanthrenylidene)-,2-(dimethylamino)ethyl ester</t>
  </si>
  <si>
    <t>C24H39NO4</t>
  </si>
  <si>
    <t>Cyclopentanecarboxaldehyde</t>
  </si>
  <si>
    <t>872-53-7</t>
  </si>
  <si>
    <t>3-Penten-2-ol</t>
  </si>
  <si>
    <t>1569-50-2</t>
  </si>
  <si>
    <t>Hydrazine, 1,2-diethyl-</t>
  </si>
  <si>
    <t>1615-80-1</t>
  </si>
  <si>
    <t>Hexa-1,3,5-triyne</t>
  </si>
  <si>
    <t>C6H2</t>
  </si>
  <si>
    <t>Anisole</t>
  </si>
  <si>
    <t>100-66-3</t>
  </si>
  <si>
    <t>Bicyclo[3.1.1]hept-2-ene, 3,6,6-trimethyl-</t>
  </si>
  <si>
    <t>4889-83-2</t>
  </si>
  <si>
    <t>Bicyclo[3.1.0]hex-2-ene, 4-methylene-1-(1-methylethyl)-</t>
  </si>
  <si>
    <t>36262-09-6</t>
  </si>
  <si>
    <t>(E,E,E)-2,4,6-Octatriene</t>
  </si>
  <si>
    <t>15192-80-0</t>
  </si>
  <si>
    <t>1,5-Heptadiene, 2,3,6-trimethyl-</t>
  </si>
  <si>
    <t>33501-88-1</t>
  </si>
  <si>
    <t>3-Octen-1-ol, (Z)-</t>
  </si>
  <si>
    <t>20125-84-2</t>
  </si>
  <si>
    <t>Ethanone, 1-cyclopropyl-2-(4-pyridinyl)-</t>
  </si>
  <si>
    <t>C10H11NO</t>
  </si>
  <si>
    <t>6580-95-6</t>
  </si>
  <si>
    <t>Benzeneacetic acid, .alpha.-oxo-, methyl ester</t>
  </si>
  <si>
    <t>15206-55-0</t>
  </si>
  <si>
    <t>.alpha.-Terpineol</t>
  </si>
  <si>
    <t>98-55-5</t>
  </si>
  <si>
    <r>
      <t>Cyclohexanol, 5-methyl-2-(1-methylethyl)-, (1.alpha.,2.beta.,5.alpha.)-(</t>
    </r>
    <r>
      <rPr>
        <sz val="10"/>
        <color theme="1"/>
        <rFont val="等线"/>
        <family val="2"/>
      </rPr>
      <t>卤</t>
    </r>
    <r>
      <rPr>
        <sz val="10"/>
        <color theme="1"/>
        <rFont val="Times New Roman"/>
        <family val="1"/>
      </rPr>
      <t>)-</t>
    </r>
  </si>
  <si>
    <t>3-hydroxy-3-methylglutaryl-CoA reductase</t>
  </si>
  <si>
    <t>acetoacetyl-CoA thiolase</t>
  </si>
  <si>
    <t>mevalonate kinase</t>
  </si>
  <si>
    <t>phosphomevalonate kinase</t>
  </si>
  <si>
    <t>mevalonate diphosphate decarboxylase</t>
  </si>
  <si>
    <t>farnesyl diphosphate synthase</t>
  </si>
  <si>
    <t>1-deoxy-D-xylulose-5-phosphate synthase</t>
  </si>
  <si>
    <t>1-deoxy-D-xylulose-5-phosphate reductoisomerase</t>
  </si>
  <si>
    <t>4-diphosphocytidyl-2-Cmethyl-D-erythritol kinase</t>
  </si>
  <si>
    <t>4- diphosphocytidyl-2-C-methyl-D-erythritol synthase</t>
  </si>
  <si>
    <t>3-hydroxy-3-methylglutaryl-CoA synthase</t>
  </si>
  <si>
    <t>1-hydroxy-2-methyl-2-(E)-butenyl 4-diphosphate synthase</t>
  </si>
  <si>
    <t>1- hydroxy-2-methyl-2-(E)-butenyl 4-diphosphate reductase</t>
  </si>
  <si>
    <t>isopentenyl diphosphate isomerase</t>
  </si>
  <si>
    <t>geranylgeranyldiphosphate synthase</t>
  </si>
  <si>
    <t>phytoene synthase</t>
  </si>
  <si>
    <t>phytoene desaturase</t>
  </si>
  <si>
    <t>ζ-carotene isomerase</t>
  </si>
  <si>
    <t>ζ-carotene desaturase</t>
  </si>
  <si>
    <t>carotene isomerase</t>
  </si>
  <si>
    <t>lycopene ε-cyclase</t>
  </si>
  <si>
    <t>lycopene β-cyclase</t>
  </si>
  <si>
    <t>cytochrome P450-type monooxygenase 97C</t>
  </si>
  <si>
    <t>cytochrome P450-type monooxygenase 97A</t>
  </si>
  <si>
    <t>zeaxanthin epoxidase</t>
  </si>
  <si>
    <t>violaxanthin de-epoxidase</t>
  </si>
  <si>
    <t>neoxanthin synthase</t>
  </si>
  <si>
    <t>capsanthin-capsorubin synthase</t>
  </si>
  <si>
    <t>carotenoid cleavage dioxygenase</t>
    <phoneticPr fontId="1" type="noConversion"/>
  </si>
  <si>
    <t>9-cis-epoxycarotenoiddioxygenase</t>
  </si>
  <si>
    <t>β-carotene hydroxylase</t>
    <phoneticPr fontId="1" type="noConversion"/>
  </si>
  <si>
    <t>phenylalanine ammonia-lyase</t>
  </si>
  <si>
    <t>chalcone synthase</t>
  </si>
  <si>
    <t>chalcone isomerase</t>
  </si>
  <si>
    <t>flavanone 3-hydroxylase</t>
  </si>
  <si>
    <t>dihydroflavonol reductase</t>
  </si>
  <si>
    <t>leucoanthocyanidin dioxygenase</t>
  </si>
  <si>
    <t>GAATCAACCCTGCATCGAGT</t>
    <phoneticPr fontId="1" type="noConversion"/>
  </si>
  <si>
    <r>
      <t>UDP-glucose: flavonoid-3-</t>
    </r>
    <r>
      <rPr>
        <i/>
        <sz val="10"/>
        <color rgb="FF222222"/>
        <rFont val="Times New Roman"/>
        <family val="1"/>
      </rPr>
      <t>O</t>
    </r>
    <r>
      <rPr>
        <sz val="10"/>
        <color rgb="FF222222"/>
        <rFont val="Times New Roman"/>
        <family val="1"/>
      </rPr>
      <t>-glucosyltransferase</t>
    </r>
  </si>
  <si>
    <t>flavonol synthase</t>
  </si>
  <si>
    <t>O- methyltransferase</t>
  </si>
  <si>
    <t>CTGCCGACAGATGCTTATGA</t>
    <phoneticPr fontId="1" type="noConversion"/>
  </si>
  <si>
    <t>CCCAAGGCTAATAGGGAGAA</t>
    <phoneticPr fontId="1" type="noConversion"/>
  </si>
  <si>
    <t>Vvactin</t>
    <phoneticPr fontId="1" type="noConversion"/>
  </si>
  <si>
    <t>glutathione transferase</t>
  </si>
  <si>
    <t>actin</t>
    <phoneticPr fontId="1" type="noConversion"/>
  </si>
  <si>
    <t>Full name</t>
    <phoneticPr fontId="1" type="noConversion"/>
  </si>
  <si>
    <r>
      <t xml:space="preserve">Table S2 Information on </t>
    </r>
    <r>
      <rPr>
        <b/>
        <i/>
        <sz val="10"/>
        <color theme="1"/>
        <rFont val="Times New Roman"/>
        <family val="1"/>
      </rPr>
      <t>HMGR</t>
    </r>
    <r>
      <rPr>
        <b/>
        <sz val="10"/>
        <color theme="1"/>
        <rFont val="Times New Roman"/>
        <family val="1"/>
      </rPr>
      <t xml:space="preserve"> genes </t>
    </r>
    <phoneticPr fontId="1" type="noConversion"/>
  </si>
  <si>
    <t>Content (ng/g)</t>
  </si>
  <si>
    <t>Content (ng/g)</t>
    <phoneticPr fontId="1" type="noConversion"/>
  </si>
  <si>
    <t>Shine-Muscat berry skin</t>
  </si>
  <si>
    <t>Red Italia berry skin</t>
  </si>
  <si>
    <t>Fujiminori berry skin</t>
  </si>
  <si>
    <t>Jing Zaojing berry skin</t>
  </si>
  <si>
    <t xml:space="preserve">Wink berry skin </t>
  </si>
  <si>
    <t>Centennial Seedless berry skin</t>
  </si>
  <si>
    <t xml:space="preserve">Red Globe berry skin </t>
  </si>
  <si>
    <t>Kyoho berry skin</t>
  </si>
  <si>
    <t>Yellow Italia berry skin</t>
  </si>
  <si>
    <t>Summer Black berry skin</t>
  </si>
  <si>
    <t>Table S5: Aroma components of 10 varieties in berry skin and berry flesh.</t>
  </si>
  <si>
    <t>Shine-Muscat berry flesh</t>
  </si>
  <si>
    <t>Red Italia berry flesh</t>
  </si>
  <si>
    <t>Jing Zaojing berry flesh</t>
  </si>
  <si>
    <t xml:space="preserve"> Fujiminori berry flesh</t>
  </si>
  <si>
    <t>Wink berry flesh</t>
  </si>
  <si>
    <t>Centennial Seedless  berry flesh</t>
  </si>
  <si>
    <t>Red Globe berry flesh</t>
  </si>
  <si>
    <t xml:space="preserve">Kyoho berry flesh </t>
  </si>
  <si>
    <t xml:space="preserve">Yellow Italia berry flesh </t>
  </si>
  <si>
    <t xml:space="preserve">Summer Black berry flesh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</si>
</sst>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rgb="FF444444"/>
      <name val="Times New Roman"/>
      <family val="1"/>
    </font>
    <font>
      <sz val="11"/>
      <color indexed="8"/>
      <name val="宋体"/>
      <family val="3"/>
      <charset val="134"/>
    </font>
    <font>
      <i/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color rgb="FF231F20"/>
      <name val="Times New Roman"/>
      <family val="1"/>
    </font>
    <font>
      <sz val="10"/>
      <color theme="1"/>
      <name val="宋体"/>
      <family val="2"/>
      <scheme val="minor"/>
    </font>
    <font>
      <sz val="10"/>
      <color theme="1"/>
      <name val="等线"/>
      <family val="2"/>
    </font>
    <font>
      <sz val="10"/>
      <color rgb="FF222222"/>
      <name val="Times New Roman"/>
      <family val="1"/>
    </font>
    <font>
      <i/>
      <sz val="10"/>
      <color rgb="FF222222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fill" vertical="center"/>
    </xf>
    <xf numFmtId="0" fontId="3" fillId="0" borderId="1" xfId="0" applyFont="1" applyBorder="1" applyAlignment="1">
      <alignment horizontal="fill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</cellXfs>
  <cellStyles count="2">
    <cellStyle name="常规" xfId="0" builtinId="0"/>
    <cellStyle name="常规 3" xfId="1" xr:uid="{3FA76D7E-CE34-42E9-AD8F-77628EE573BE}"/>
  </cellStyles>
  <dxfs count="42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76A8-B3DD-416C-8F73-3491D48107B3}">
  <dimension ref="A1:D66"/>
  <sheetViews>
    <sheetView tabSelected="1" zoomScale="85" zoomScaleNormal="85" workbookViewId="0">
      <selection activeCell="B15" sqref="B15"/>
    </sheetView>
  </sheetViews>
  <sheetFormatPr defaultRowHeight="14" x14ac:dyDescent="0.25"/>
  <cols>
    <col min="1" max="1" width="51.36328125" style="40" customWidth="1"/>
    <col min="2" max="2" width="35.1796875" bestFit="1" customWidth="1"/>
    <col min="3" max="3" width="26.90625" bestFit="1" customWidth="1"/>
    <col min="4" max="4" width="27.1796875" bestFit="1" customWidth="1"/>
  </cols>
  <sheetData>
    <row r="1" spans="1:4" ht="14.5" x14ac:dyDescent="0.3">
      <c r="A1" s="51" t="s">
        <v>189</v>
      </c>
      <c r="B1" s="52"/>
      <c r="C1" s="52"/>
      <c r="D1" s="53"/>
    </row>
    <row r="2" spans="1:4" x14ac:dyDescent="0.25">
      <c r="A2" s="16" t="s">
        <v>1537</v>
      </c>
      <c r="B2" s="16" t="s">
        <v>186</v>
      </c>
      <c r="C2" s="16" t="s">
        <v>187</v>
      </c>
      <c r="D2" s="16" t="s">
        <v>188</v>
      </c>
    </row>
    <row r="3" spans="1:4" ht="14.5" x14ac:dyDescent="0.3">
      <c r="A3" s="55" t="s">
        <v>1491</v>
      </c>
      <c r="B3" s="14" t="s">
        <v>50</v>
      </c>
      <c r="C3" s="15" t="s">
        <v>180</v>
      </c>
      <c r="D3" s="15" t="s">
        <v>181</v>
      </c>
    </row>
    <row r="4" spans="1:4" ht="14.5" x14ac:dyDescent="0.3">
      <c r="A4" s="55"/>
      <c r="B4" s="14" t="s">
        <v>0</v>
      </c>
      <c r="C4" s="15" t="s">
        <v>182</v>
      </c>
      <c r="D4" s="15" t="s">
        <v>183</v>
      </c>
    </row>
    <row r="5" spans="1:4" ht="14.5" x14ac:dyDescent="0.3">
      <c r="A5" s="55"/>
      <c r="B5" s="14" t="s">
        <v>1</v>
      </c>
      <c r="C5" s="15" t="s">
        <v>184</v>
      </c>
      <c r="D5" s="15" t="s">
        <v>185</v>
      </c>
    </row>
    <row r="6" spans="1:4" ht="14.5" x14ac:dyDescent="0.3">
      <c r="A6" s="55" t="s">
        <v>1492</v>
      </c>
      <c r="B6" s="14" t="s">
        <v>192</v>
      </c>
      <c r="C6" s="15" t="s">
        <v>193</v>
      </c>
      <c r="D6" s="15" t="s">
        <v>194</v>
      </c>
    </row>
    <row r="7" spans="1:4" ht="14.5" x14ac:dyDescent="0.3">
      <c r="A7" s="55"/>
      <c r="B7" s="14" t="s">
        <v>195</v>
      </c>
      <c r="C7" s="15" t="s">
        <v>196</v>
      </c>
      <c r="D7" s="15" t="s">
        <v>197</v>
      </c>
    </row>
    <row r="8" spans="1:4" ht="14.5" x14ac:dyDescent="0.3">
      <c r="A8" s="19" t="s">
        <v>1501</v>
      </c>
      <c r="B8" s="14" t="s">
        <v>198</v>
      </c>
      <c r="C8" s="15" t="s">
        <v>199</v>
      </c>
      <c r="D8" s="15" t="s">
        <v>200</v>
      </c>
    </row>
    <row r="9" spans="1:4" ht="14.5" x14ac:dyDescent="0.3">
      <c r="A9" s="15" t="s">
        <v>1493</v>
      </c>
      <c r="B9" s="14" t="s">
        <v>201</v>
      </c>
      <c r="C9" s="15" t="s">
        <v>202</v>
      </c>
      <c r="D9" s="15" t="s">
        <v>203</v>
      </c>
    </row>
    <row r="10" spans="1:4" ht="14.5" x14ac:dyDescent="0.3">
      <c r="A10" s="15" t="s">
        <v>1494</v>
      </c>
      <c r="B10" s="14" t="s">
        <v>204</v>
      </c>
      <c r="C10" s="15" t="s">
        <v>205</v>
      </c>
      <c r="D10" s="15" t="s">
        <v>206</v>
      </c>
    </row>
    <row r="11" spans="1:4" ht="14.5" x14ac:dyDescent="0.3">
      <c r="A11" s="15" t="s">
        <v>1495</v>
      </c>
      <c r="B11" s="14" t="s">
        <v>207</v>
      </c>
      <c r="C11" s="15" t="s">
        <v>208</v>
      </c>
      <c r="D11" s="15" t="s">
        <v>209</v>
      </c>
    </row>
    <row r="12" spans="1:4" ht="14.5" x14ac:dyDescent="0.3">
      <c r="A12" s="15" t="s">
        <v>1496</v>
      </c>
      <c r="B12" s="14" t="s">
        <v>210</v>
      </c>
      <c r="C12" s="15" t="s">
        <v>211</v>
      </c>
      <c r="D12" s="15" t="s">
        <v>212</v>
      </c>
    </row>
    <row r="13" spans="1:4" ht="14.5" x14ac:dyDescent="0.3">
      <c r="A13" s="55" t="s">
        <v>1497</v>
      </c>
      <c r="B13" s="14" t="s">
        <v>213</v>
      </c>
      <c r="C13" s="15" t="s">
        <v>214</v>
      </c>
      <c r="D13" s="15" t="s">
        <v>215</v>
      </c>
    </row>
    <row r="14" spans="1:4" ht="14.5" x14ac:dyDescent="0.3">
      <c r="A14" s="56"/>
      <c r="B14" s="14" t="s">
        <v>216</v>
      </c>
      <c r="C14" s="15" t="s">
        <v>217</v>
      </c>
      <c r="D14" s="15" t="s">
        <v>218</v>
      </c>
    </row>
    <row r="15" spans="1:4" ht="14.5" x14ac:dyDescent="0.3">
      <c r="A15" s="56"/>
      <c r="B15" s="14" t="s">
        <v>219</v>
      </c>
      <c r="C15" s="15" t="s">
        <v>220</v>
      </c>
      <c r="D15" s="15" t="s">
        <v>221</v>
      </c>
    </row>
    <row r="16" spans="1:4" ht="14.5" x14ac:dyDescent="0.3">
      <c r="A16" s="56"/>
      <c r="B16" s="14" t="s">
        <v>222</v>
      </c>
      <c r="C16" s="15" t="s">
        <v>223</v>
      </c>
      <c r="D16" s="15" t="s">
        <v>218</v>
      </c>
    </row>
    <row r="17" spans="1:4" ht="14.5" x14ac:dyDescent="0.3">
      <c r="A17" s="56"/>
      <c r="B17" s="14" t="s">
        <v>224</v>
      </c>
      <c r="C17" s="15" t="s">
        <v>225</v>
      </c>
      <c r="D17" s="15" t="s">
        <v>226</v>
      </c>
    </row>
    <row r="18" spans="1:4" ht="14.5" x14ac:dyDescent="0.3">
      <c r="A18" s="56"/>
      <c r="B18" s="14" t="s">
        <v>227</v>
      </c>
      <c r="C18" s="15" t="s">
        <v>228</v>
      </c>
      <c r="D18" s="15" t="s">
        <v>229</v>
      </c>
    </row>
    <row r="19" spans="1:4" ht="14.5" x14ac:dyDescent="0.3">
      <c r="A19" s="15" t="s">
        <v>1498</v>
      </c>
      <c r="B19" s="14" t="s">
        <v>230</v>
      </c>
      <c r="C19" s="15" t="s">
        <v>231</v>
      </c>
      <c r="D19" s="15" t="s">
        <v>232</v>
      </c>
    </row>
    <row r="20" spans="1:4" ht="14.5" x14ac:dyDescent="0.3">
      <c r="A20" s="15" t="s">
        <v>1500</v>
      </c>
      <c r="B20" s="14" t="s">
        <v>233</v>
      </c>
      <c r="C20" s="15" t="s">
        <v>234</v>
      </c>
      <c r="D20" s="15" t="s">
        <v>235</v>
      </c>
    </row>
    <row r="21" spans="1:4" ht="14.5" x14ac:dyDescent="0.3">
      <c r="A21" s="15" t="s">
        <v>1499</v>
      </c>
      <c r="B21" s="14" t="s">
        <v>236</v>
      </c>
      <c r="C21" s="15" t="s">
        <v>237</v>
      </c>
      <c r="D21" s="15" t="s">
        <v>238</v>
      </c>
    </row>
    <row r="22" spans="1:4" ht="14.5" x14ac:dyDescent="0.3">
      <c r="A22" s="19" t="s">
        <v>1502</v>
      </c>
      <c r="B22" s="14" t="s">
        <v>239</v>
      </c>
      <c r="C22" s="15" t="s">
        <v>240</v>
      </c>
      <c r="D22" s="15" t="s">
        <v>241</v>
      </c>
    </row>
    <row r="23" spans="1:4" ht="14.5" x14ac:dyDescent="0.3">
      <c r="A23" s="19" t="s">
        <v>1503</v>
      </c>
      <c r="B23" s="14" t="s">
        <v>242</v>
      </c>
      <c r="C23" s="15" t="s">
        <v>243</v>
      </c>
      <c r="D23" s="15" t="s">
        <v>244</v>
      </c>
    </row>
    <row r="24" spans="1:4" ht="14.5" x14ac:dyDescent="0.3">
      <c r="A24" s="19" t="s">
        <v>1504</v>
      </c>
      <c r="B24" s="14" t="s">
        <v>245</v>
      </c>
      <c r="C24" s="19" t="s">
        <v>246</v>
      </c>
      <c r="D24" s="19" t="s">
        <v>247</v>
      </c>
    </row>
    <row r="25" spans="1:4" ht="14.5" x14ac:dyDescent="0.3">
      <c r="A25" s="50" t="s">
        <v>1505</v>
      </c>
      <c r="B25" s="14" t="s">
        <v>248</v>
      </c>
      <c r="C25" s="19" t="s">
        <v>249</v>
      </c>
      <c r="D25" s="19" t="s">
        <v>250</v>
      </c>
    </row>
    <row r="26" spans="1:4" ht="14.5" x14ac:dyDescent="0.3">
      <c r="A26" s="50"/>
      <c r="B26" s="14" t="s">
        <v>251</v>
      </c>
      <c r="C26" s="19" t="s">
        <v>252</v>
      </c>
      <c r="D26" s="19" t="s">
        <v>253</v>
      </c>
    </row>
    <row r="27" spans="1:4" ht="14.5" x14ac:dyDescent="0.3">
      <c r="A27" s="50"/>
      <c r="B27" s="14" t="s">
        <v>254</v>
      </c>
      <c r="C27" s="15" t="s">
        <v>255</v>
      </c>
      <c r="D27" s="15" t="s">
        <v>256</v>
      </c>
    </row>
    <row r="28" spans="1:4" ht="14.5" x14ac:dyDescent="0.3">
      <c r="A28" s="50"/>
      <c r="B28" s="14" t="s">
        <v>257</v>
      </c>
      <c r="C28" s="15" t="s">
        <v>258</v>
      </c>
      <c r="D28" s="15" t="s">
        <v>259</v>
      </c>
    </row>
    <row r="29" spans="1:4" ht="14.5" x14ac:dyDescent="0.3">
      <c r="A29" s="50" t="s">
        <v>1506</v>
      </c>
      <c r="B29" s="14" t="s">
        <v>260</v>
      </c>
      <c r="C29" s="15" t="s">
        <v>261</v>
      </c>
      <c r="D29" s="15" t="s">
        <v>262</v>
      </c>
    </row>
    <row r="30" spans="1:4" ht="14.5" x14ac:dyDescent="0.3">
      <c r="A30" s="50"/>
      <c r="B30" s="14" t="s">
        <v>263</v>
      </c>
      <c r="C30" s="15" t="s">
        <v>264</v>
      </c>
      <c r="D30" s="15" t="s">
        <v>265</v>
      </c>
    </row>
    <row r="31" spans="1:4" ht="14.5" x14ac:dyDescent="0.3">
      <c r="A31" s="50"/>
      <c r="B31" s="14" t="s">
        <v>266</v>
      </c>
      <c r="C31" s="15" t="s">
        <v>267</v>
      </c>
      <c r="D31" s="15" t="s">
        <v>268</v>
      </c>
    </row>
    <row r="32" spans="1:4" ht="14.5" x14ac:dyDescent="0.3">
      <c r="A32" s="19" t="s">
        <v>1507</v>
      </c>
      <c r="B32" s="14" t="s">
        <v>269</v>
      </c>
      <c r="C32" s="15" t="s">
        <v>270</v>
      </c>
      <c r="D32" s="15" t="s">
        <v>271</v>
      </c>
    </row>
    <row r="33" spans="1:4" ht="14.5" x14ac:dyDescent="0.3">
      <c r="A33" s="19" t="s">
        <v>1508</v>
      </c>
      <c r="B33" s="14" t="s">
        <v>272</v>
      </c>
      <c r="C33" s="15" t="s">
        <v>273</v>
      </c>
      <c r="D33" s="15" t="s">
        <v>274</v>
      </c>
    </row>
    <row r="34" spans="1:4" ht="14.5" x14ac:dyDescent="0.3">
      <c r="A34" s="19" t="s">
        <v>1509</v>
      </c>
      <c r="B34" s="14" t="s">
        <v>275</v>
      </c>
      <c r="C34" s="15" t="s">
        <v>276</v>
      </c>
      <c r="D34" s="15" t="s">
        <v>277</v>
      </c>
    </row>
    <row r="35" spans="1:4" ht="14.5" x14ac:dyDescent="0.3">
      <c r="A35" s="50" t="s">
        <v>1510</v>
      </c>
      <c r="B35" s="14" t="s">
        <v>278</v>
      </c>
      <c r="C35" s="15" t="s">
        <v>279</v>
      </c>
      <c r="D35" s="15" t="s">
        <v>280</v>
      </c>
    </row>
    <row r="36" spans="1:4" ht="14.5" x14ac:dyDescent="0.3">
      <c r="A36" s="54"/>
      <c r="B36" s="14" t="s">
        <v>281</v>
      </c>
      <c r="C36" s="15" t="s">
        <v>282</v>
      </c>
      <c r="D36" s="15" t="s">
        <v>283</v>
      </c>
    </row>
    <row r="37" spans="1:4" ht="14.5" x14ac:dyDescent="0.3">
      <c r="A37" s="19" t="s">
        <v>1511</v>
      </c>
      <c r="B37" s="14" t="s">
        <v>284</v>
      </c>
      <c r="C37" s="15" t="s">
        <v>285</v>
      </c>
      <c r="D37" s="15" t="s">
        <v>286</v>
      </c>
    </row>
    <row r="38" spans="1:4" ht="14.5" x14ac:dyDescent="0.3">
      <c r="A38" s="19" t="s">
        <v>1512</v>
      </c>
      <c r="B38" s="14" t="s">
        <v>287</v>
      </c>
      <c r="C38" s="20" t="s">
        <v>288</v>
      </c>
      <c r="D38" s="15" t="s">
        <v>289</v>
      </c>
    </row>
    <row r="39" spans="1:4" ht="14.5" x14ac:dyDescent="0.3">
      <c r="A39" s="50" t="s">
        <v>1521</v>
      </c>
      <c r="B39" s="14" t="s">
        <v>290</v>
      </c>
      <c r="C39" s="15" t="s">
        <v>291</v>
      </c>
      <c r="D39" s="15" t="s">
        <v>292</v>
      </c>
    </row>
    <row r="40" spans="1:4" ht="14.5" x14ac:dyDescent="0.3">
      <c r="A40" s="54"/>
      <c r="B40" s="14" t="s">
        <v>293</v>
      </c>
      <c r="C40" s="15" t="s">
        <v>294</v>
      </c>
      <c r="D40" s="15" t="s">
        <v>295</v>
      </c>
    </row>
    <row r="41" spans="1:4" ht="14.5" x14ac:dyDescent="0.3">
      <c r="A41" s="19" t="s">
        <v>1513</v>
      </c>
      <c r="B41" s="14" t="s">
        <v>296</v>
      </c>
      <c r="C41" s="15" t="s">
        <v>297</v>
      </c>
      <c r="D41" s="15" t="s">
        <v>298</v>
      </c>
    </row>
    <row r="42" spans="1:4" ht="14.5" x14ac:dyDescent="0.3">
      <c r="A42" s="19" t="s">
        <v>1514</v>
      </c>
      <c r="B42" s="14" t="s">
        <v>299</v>
      </c>
      <c r="C42" s="15" t="s">
        <v>300</v>
      </c>
      <c r="D42" s="15" t="s">
        <v>301</v>
      </c>
    </row>
    <row r="43" spans="1:4" ht="14.5" x14ac:dyDescent="0.3">
      <c r="A43" s="50" t="s">
        <v>1515</v>
      </c>
      <c r="B43" s="14" t="s">
        <v>302</v>
      </c>
      <c r="C43" s="15" t="s">
        <v>303</v>
      </c>
      <c r="D43" s="15" t="s">
        <v>304</v>
      </c>
    </row>
    <row r="44" spans="1:4" ht="14.5" x14ac:dyDescent="0.3">
      <c r="A44" s="54"/>
      <c r="B44" s="14" t="s">
        <v>305</v>
      </c>
      <c r="C44" s="15" t="s">
        <v>306</v>
      </c>
      <c r="D44" s="15" t="s">
        <v>307</v>
      </c>
    </row>
    <row r="45" spans="1:4" ht="14.5" x14ac:dyDescent="0.3">
      <c r="A45" s="54"/>
      <c r="B45" s="14" t="s">
        <v>308</v>
      </c>
      <c r="C45" s="15" t="s">
        <v>309</v>
      </c>
      <c r="D45" s="15" t="s">
        <v>310</v>
      </c>
    </row>
    <row r="46" spans="1:4" ht="14.5" x14ac:dyDescent="0.3">
      <c r="A46" s="19" t="s">
        <v>1516</v>
      </c>
      <c r="B46" s="14" t="s">
        <v>311</v>
      </c>
      <c r="C46" s="15" t="s">
        <v>312</v>
      </c>
      <c r="D46" s="15" t="s">
        <v>313</v>
      </c>
    </row>
    <row r="47" spans="1:4" ht="14.5" x14ac:dyDescent="0.3">
      <c r="A47" s="19" t="s">
        <v>1517</v>
      </c>
      <c r="B47" s="14" t="s">
        <v>314</v>
      </c>
      <c r="C47" s="15" t="s">
        <v>315</v>
      </c>
      <c r="D47" s="15" t="s">
        <v>316</v>
      </c>
    </row>
    <row r="48" spans="1:4" ht="14.5" x14ac:dyDescent="0.3">
      <c r="A48" s="19" t="s">
        <v>1518</v>
      </c>
      <c r="B48" s="14" t="s">
        <v>317</v>
      </c>
      <c r="C48" s="15" t="s">
        <v>318</v>
      </c>
      <c r="D48" s="15" t="s">
        <v>319</v>
      </c>
    </row>
    <row r="49" spans="1:4" ht="14.5" x14ac:dyDescent="0.3">
      <c r="A49" s="50" t="s">
        <v>1519</v>
      </c>
      <c r="B49" s="14" t="s">
        <v>320</v>
      </c>
      <c r="C49" s="15" t="s">
        <v>321</v>
      </c>
      <c r="D49" s="15" t="s">
        <v>322</v>
      </c>
    </row>
    <row r="50" spans="1:4" ht="14.5" x14ac:dyDescent="0.3">
      <c r="A50" s="54"/>
      <c r="B50" s="14" t="s">
        <v>323</v>
      </c>
      <c r="C50" s="19" t="s">
        <v>324</v>
      </c>
      <c r="D50" s="19" t="s">
        <v>325</v>
      </c>
    </row>
    <row r="51" spans="1:4" ht="14.5" x14ac:dyDescent="0.3">
      <c r="A51" s="54"/>
      <c r="B51" s="14" t="s">
        <v>326</v>
      </c>
      <c r="C51" s="19" t="s">
        <v>327</v>
      </c>
      <c r="D51" s="19" t="s">
        <v>328</v>
      </c>
    </row>
    <row r="52" spans="1:4" ht="14.5" x14ac:dyDescent="0.3">
      <c r="A52" s="54"/>
      <c r="B52" s="14" t="s">
        <v>329</v>
      </c>
      <c r="C52" s="15" t="s">
        <v>330</v>
      </c>
      <c r="D52" s="15" t="s">
        <v>331</v>
      </c>
    </row>
    <row r="53" spans="1:4" ht="14.5" x14ac:dyDescent="0.3">
      <c r="A53" s="50" t="s">
        <v>1520</v>
      </c>
      <c r="B53" s="14" t="s">
        <v>332</v>
      </c>
      <c r="C53" s="15" t="s">
        <v>333</v>
      </c>
      <c r="D53" s="15" t="s">
        <v>334</v>
      </c>
    </row>
    <row r="54" spans="1:4" ht="14.5" x14ac:dyDescent="0.3">
      <c r="A54" s="50"/>
      <c r="B54" s="14" t="s">
        <v>335</v>
      </c>
      <c r="C54" s="15" t="s">
        <v>336</v>
      </c>
      <c r="D54" s="15" t="s">
        <v>337</v>
      </c>
    </row>
    <row r="55" spans="1:4" ht="14.5" x14ac:dyDescent="0.3">
      <c r="A55" s="50"/>
      <c r="B55" s="14" t="s">
        <v>338</v>
      </c>
      <c r="C55" s="15" t="s">
        <v>339</v>
      </c>
      <c r="D55" s="15" t="s">
        <v>340</v>
      </c>
    </row>
    <row r="56" spans="1:4" ht="14.5" x14ac:dyDescent="0.3">
      <c r="A56" s="19" t="s">
        <v>1523</v>
      </c>
      <c r="B56" s="14" t="s">
        <v>341</v>
      </c>
      <c r="C56" s="15" t="s">
        <v>342</v>
      </c>
      <c r="D56" s="15" t="s">
        <v>343</v>
      </c>
    </row>
    <row r="57" spans="1:4" ht="14.5" x14ac:dyDescent="0.3">
      <c r="A57" s="19" t="s">
        <v>1524</v>
      </c>
      <c r="B57" s="14" t="s">
        <v>344</v>
      </c>
      <c r="C57" s="15" t="s">
        <v>345</v>
      </c>
      <c r="D57" s="15" t="s">
        <v>346</v>
      </c>
    </row>
    <row r="58" spans="1:4" ht="14.5" x14ac:dyDescent="0.3">
      <c r="A58" s="19" t="s">
        <v>1525</v>
      </c>
      <c r="B58" s="14" t="s">
        <v>347</v>
      </c>
      <c r="C58" s="15" t="s">
        <v>348</v>
      </c>
      <c r="D58" s="15" t="s">
        <v>349</v>
      </c>
    </row>
    <row r="59" spans="1:4" ht="14.5" x14ac:dyDescent="0.3">
      <c r="A59" s="19" t="s">
        <v>1526</v>
      </c>
      <c r="B59" s="14" t="s">
        <v>350</v>
      </c>
      <c r="C59" s="15" t="s">
        <v>351</v>
      </c>
      <c r="D59" s="15" t="s">
        <v>352</v>
      </c>
    </row>
    <row r="60" spans="1:4" ht="14.5" x14ac:dyDescent="0.3">
      <c r="A60" s="19" t="s">
        <v>1529</v>
      </c>
      <c r="B60" s="21" t="s">
        <v>353</v>
      </c>
      <c r="C60" s="15" t="s">
        <v>354</v>
      </c>
      <c r="D60" s="15" t="s">
        <v>355</v>
      </c>
    </row>
    <row r="61" spans="1:4" ht="14.5" x14ac:dyDescent="0.3">
      <c r="A61" s="19" t="s">
        <v>1522</v>
      </c>
      <c r="B61" s="21" t="s">
        <v>356</v>
      </c>
      <c r="C61" s="15" t="s">
        <v>357</v>
      </c>
      <c r="D61" s="15" t="s">
        <v>358</v>
      </c>
    </row>
    <row r="62" spans="1:4" ht="14.5" x14ac:dyDescent="0.3">
      <c r="A62" s="19" t="s">
        <v>1530</v>
      </c>
      <c r="B62" s="14" t="s">
        <v>359</v>
      </c>
      <c r="C62" s="15" t="s">
        <v>1528</v>
      </c>
      <c r="D62" s="15" t="s">
        <v>360</v>
      </c>
    </row>
    <row r="63" spans="1:4" ht="14.5" x14ac:dyDescent="0.3">
      <c r="A63" s="19" t="s">
        <v>1527</v>
      </c>
      <c r="B63" s="14" t="s">
        <v>361</v>
      </c>
      <c r="C63" s="19" t="s">
        <v>362</v>
      </c>
      <c r="D63" s="19" t="s">
        <v>363</v>
      </c>
    </row>
    <row r="64" spans="1:4" ht="14.5" x14ac:dyDescent="0.3">
      <c r="A64" s="19" t="s">
        <v>1531</v>
      </c>
      <c r="B64" s="14" t="s">
        <v>364</v>
      </c>
      <c r="C64" s="19" t="s">
        <v>365</v>
      </c>
      <c r="D64" s="19" t="s">
        <v>366</v>
      </c>
    </row>
    <row r="65" spans="1:4" ht="14.5" x14ac:dyDescent="0.3">
      <c r="A65" s="19" t="s">
        <v>1535</v>
      </c>
      <c r="B65" s="14" t="s">
        <v>367</v>
      </c>
      <c r="C65" s="15" t="s">
        <v>1532</v>
      </c>
      <c r="D65" s="15" t="s">
        <v>368</v>
      </c>
    </row>
    <row r="66" spans="1:4" ht="14.5" x14ac:dyDescent="0.3">
      <c r="A66" s="19" t="s">
        <v>1536</v>
      </c>
      <c r="B66" s="17" t="s">
        <v>1534</v>
      </c>
      <c r="C66" s="18" t="s">
        <v>1533</v>
      </c>
      <c r="D66" s="19" t="s">
        <v>190</v>
      </c>
    </row>
  </sheetData>
  <mergeCells count="11">
    <mergeCell ref="A53:A55"/>
    <mergeCell ref="A1:D1"/>
    <mergeCell ref="A29:A31"/>
    <mergeCell ref="A35:A36"/>
    <mergeCell ref="A39:A40"/>
    <mergeCell ref="A43:A45"/>
    <mergeCell ref="A49:A52"/>
    <mergeCell ref="A13:A18"/>
    <mergeCell ref="A3:A5"/>
    <mergeCell ref="A6:A7"/>
    <mergeCell ref="A25:A28"/>
  </mergeCells>
  <phoneticPr fontId="1" type="noConversion"/>
  <conditionalFormatting sqref="C3">
    <cfRule type="duplicateValues" dxfId="41" priority="50" stopIfTrue="1"/>
  </conditionalFormatting>
  <conditionalFormatting sqref="D3">
    <cfRule type="duplicateValues" dxfId="40" priority="47" stopIfTrue="1"/>
  </conditionalFormatting>
  <conditionalFormatting sqref="C4">
    <cfRule type="duplicateValues" dxfId="39" priority="49" stopIfTrue="1"/>
  </conditionalFormatting>
  <conditionalFormatting sqref="D4">
    <cfRule type="duplicateValues" dxfId="38" priority="46" stopIfTrue="1"/>
  </conditionalFormatting>
  <conditionalFormatting sqref="C5">
    <cfRule type="duplicateValues" dxfId="37" priority="48" stopIfTrue="1"/>
  </conditionalFormatting>
  <conditionalFormatting sqref="D5">
    <cfRule type="duplicateValues" dxfId="36" priority="45" stopIfTrue="1"/>
  </conditionalFormatting>
  <conditionalFormatting sqref="C6">
    <cfRule type="duplicateValues" dxfId="35" priority="40" stopIfTrue="1"/>
  </conditionalFormatting>
  <conditionalFormatting sqref="D6">
    <cfRule type="duplicateValues" dxfId="34" priority="22" stopIfTrue="1"/>
  </conditionalFormatting>
  <conditionalFormatting sqref="C7">
    <cfRule type="duplicateValues" dxfId="33" priority="39" stopIfTrue="1"/>
  </conditionalFormatting>
  <conditionalFormatting sqref="D7">
    <cfRule type="duplicateValues" dxfId="32" priority="21" stopIfTrue="1"/>
  </conditionalFormatting>
  <conditionalFormatting sqref="C8">
    <cfRule type="duplicateValues" dxfId="31" priority="38" stopIfTrue="1"/>
  </conditionalFormatting>
  <conditionalFormatting sqref="D8">
    <cfRule type="duplicateValues" dxfId="30" priority="20" stopIfTrue="1"/>
  </conditionalFormatting>
  <conditionalFormatting sqref="C9">
    <cfRule type="duplicateValues" dxfId="29" priority="34" stopIfTrue="1"/>
  </conditionalFormatting>
  <conditionalFormatting sqref="D9">
    <cfRule type="duplicateValues" dxfId="28" priority="16" stopIfTrue="1"/>
  </conditionalFormatting>
  <conditionalFormatting sqref="C10">
    <cfRule type="duplicateValues" dxfId="27" priority="33" stopIfTrue="1"/>
  </conditionalFormatting>
  <conditionalFormatting sqref="D10">
    <cfRule type="duplicateValues" dxfId="26" priority="15" stopIfTrue="1"/>
  </conditionalFormatting>
  <conditionalFormatting sqref="C11">
    <cfRule type="duplicateValues" dxfId="25" priority="32" stopIfTrue="1"/>
  </conditionalFormatting>
  <conditionalFormatting sqref="D11">
    <cfRule type="duplicateValues" dxfId="24" priority="14" stopIfTrue="1"/>
  </conditionalFormatting>
  <conditionalFormatting sqref="C12">
    <cfRule type="duplicateValues" dxfId="23" priority="31" stopIfTrue="1"/>
  </conditionalFormatting>
  <conditionalFormatting sqref="D12">
    <cfRule type="duplicateValues" dxfId="22" priority="13" stopIfTrue="1"/>
  </conditionalFormatting>
  <conditionalFormatting sqref="C13">
    <cfRule type="duplicateValues" dxfId="21" priority="30" stopIfTrue="1"/>
  </conditionalFormatting>
  <conditionalFormatting sqref="D13">
    <cfRule type="duplicateValues" dxfId="20" priority="12" stopIfTrue="1"/>
  </conditionalFormatting>
  <conditionalFormatting sqref="C14">
    <cfRule type="duplicateValues" dxfId="19" priority="29" stopIfTrue="1"/>
  </conditionalFormatting>
  <conditionalFormatting sqref="D14">
    <cfRule type="duplicateValues" dxfId="18" priority="11" stopIfTrue="1"/>
  </conditionalFormatting>
  <conditionalFormatting sqref="C15">
    <cfRule type="duplicateValues" dxfId="17" priority="28" stopIfTrue="1"/>
  </conditionalFormatting>
  <conditionalFormatting sqref="D15">
    <cfRule type="duplicateValues" dxfId="16" priority="10" stopIfTrue="1"/>
  </conditionalFormatting>
  <conditionalFormatting sqref="C16">
    <cfRule type="duplicateValues" dxfId="15" priority="27" stopIfTrue="1"/>
  </conditionalFormatting>
  <conditionalFormatting sqref="D16">
    <cfRule type="duplicateValues" dxfId="14" priority="9" stopIfTrue="1"/>
  </conditionalFormatting>
  <conditionalFormatting sqref="C17">
    <cfRule type="duplicateValues" dxfId="13" priority="26" stopIfTrue="1"/>
  </conditionalFormatting>
  <conditionalFormatting sqref="D17">
    <cfRule type="duplicateValues" dxfId="12" priority="8" stopIfTrue="1"/>
  </conditionalFormatting>
  <conditionalFormatting sqref="C18">
    <cfRule type="duplicateValues" dxfId="11" priority="25" stopIfTrue="1"/>
  </conditionalFormatting>
  <conditionalFormatting sqref="D18">
    <cfRule type="duplicateValues" dxfId="10" priority="7" stopIfTrue="1"/>
  </conditionalFormatting>
  <conditionalFormatting sqref="C19">
    <cfRule type="duplicateValues" dxfId="9" priority="24" stopIfTrue="1"/>
  </conditionalFormatting>
  <conditionalFormatting sqref="D19">
    <cfRule type="duplicateValues" dxfId="8" priority="6" stopIfTrue="1"/>
  </conditionalFormatting>
  <conditionalFormatting sqref="C20">
    <cfRule type="duplicateValues" dxfId="7" priority="23" stopIfTrue="1"/>
  </conditionalFormatting>
  <conditionalFormatting sqref="D20">
    <cfRule type="duplicateValues" dxfId="6" priority="5" stopIfTrue="1"/>
  </conditionalFormatting>
  <conditionalFormatting sqref="C66:D66">
    <cfRule type="duplicateValues" dxfId="5" priority="41" stopIfTrue="1"/>
  </conditionalFormatting>
  <conditionalFormatting sqref="B66">
    <cfRule type="duplicateValues" dxfId="4" priority="42" stopIfTrue="1"/>
  </conditionalFormatting>
  <conditionalFormatting sqref="A3">
    <cfRule type="duplicateValues" dxfId="3" priority="4" stopIfTrue="1"/>
  </conditionalFormatting>
  <conditionalFormatting sqref="A6">
    <cfRule type="duplicateValues" dxfId="2" priority="3" stopIfTrue="1"/>
  </conditionalFormatting>
  <conditionalFormatting sqref="A9:A13">
    <cfRule type="duplicateValues" dxfId="1" priority="2" stopIfTrue="1"/>
  </conditionalFormatting>
  <conditionalFormatting sqref="A19:A21">
    <cfRule type="duplicateValues" dxfId="0" priority="1" stopIfTrue="1"/>
  </conditionalFormatting>
  <dataValidations count="1">
    <dataValidation type="textLength" operator="lessThanOrEqual" allowBlank="1" showInputMessage="1" showErrorMessage="1" error="您的引物名称过长，请重新输入！" promptTitle="Primer名称" prompt="请输入Primer名称，长度在15个字符以内。" sqref="B66" xr:uid="{EDB89310-2206-4BB3-ACB6-0C3E443D483A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M2" activeCellId="1" sqref="A1:A1048576 M1:M1048576"/>
    </sheetView>
  </sheetViews>
  <sheetFormatPr defaultColWidth="8.90625" defaultRowHeight="14" x14ac:dyDescent="0.3"/>
  <cols>
    <col min="1" max="1" width="11.54296875" style="1" customWidth="1"/>
    <col min="2" max="2" width="15" style="1" customWidth="1"/>
    <col min="3" max="3" width="13.6328125" style="1" customWidth="1"/>
    <col min="4" max="4" width="9" style="1" customWidth="1"/>
    <col min="5" max="5" width="11.90625" style="1" customWidth="1"/>
    <col min="6" max="6" width="10" style="1" bestFit="1" customWidth="1"/>
    <col min="7" max="8" width="8.453125" style="1" bestFit="1" customWidth="1"/>
    <col min="9" max="9" width="13.90625" style="1" customWidth="1"/>
    <col min="10" max="10" width="12" style="1" customWidth="1"/>
    <col min="11" max="12" width="8.90625" style="1"/>
    <col min="13" max="13" width="11.36328125" style="1" customWidth="1"/>
    <col min="14" max="16384" width="8.90625" style="1"/>
  </cols>
  <sheetData>
    <row r="1" spans="1:13" ht="14.5" x14ac:dyDescent="0.35">
      <c r="A1" s="51" t="s">
        <v>1538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ht="30.65" customHeight="1" x14ac:dyDescent="0.3">
      <c r="A2" s="41" t="s">
        <v>172</v>
      </c>
      <c r="B2" s="41" t="s">
        <v>163</v>
      </c>
      <c r="C2" s="41" t="s">
        <v>164</v>
      </c>
      <c r="D2" s="41" t="s">
        <v>169</v>
      </c>
      <c r="E2" s="41" t="s">
        <v>165</v>
      </c>
      <c r="F2" s="41" t="s">
        <v>170</v>
      </c>
      <c r="G2" s="41" t="s">
        <v>166</v>
      </c>
      <c r="H2" s="41" t="s">
        <v>167</v>
      </c>
      <c r="I2" s="41" t="s">
        <v>177</v>
      </c>
      <c r="J2" s="41" t="s">
        <v>168</v>
      </c>
      <c r="K2" s="41" t="s">
        <v>171</v>
      </c>
      <c r="L2" s="41" t="s">
        <v>176</v>
      </c>
      <c r="M2" s="41" t="s">
        <v>173</v>
      </c>
    </row>
    <row r="3" spans="1:13" x14ac:dyDescent="0.3">
      <c r="A3" s="4" t="s">
        <v>50</v>
      </c>
      <c r="B3" s="3" t="s">
        <v>40</v>
      </c>
      <c r="C3" s="5">
        <v>2239</v>
      </c>
      <c r="D3" s="5">
        <v>1926</v>
      </c>
      <c r="E3" s="5">
        <v>641</v>
      </c>
      <c r="F3" s="5">
        <v>159127.1</v>
      </c>
      <c r="G3" s="5">
        <v>4.9000000000000004</v>
      </c>
      <c r="H3" s="5">
        <v>20.92</v>
      </c>
      <c r="I3" s="5">
        <v>0.74199999999999999</v>
      </c>
      <c r="J3" s="5" t="s">
        <v>129</v>
      </c>
      <c r="K3" s="8" t="s">
        <v>80</v>
      </c>
      <c r="L3" s="9" t="s">
        <v>51</v>
      </c>
      <c r="M3" s="8" t="s">
        <v>191</v>
      </c>
    </row>
    <row r="4" spans="1:13" x14ac:dyDescent="0.3">
      <c r="A4" s="4" t="s">
        <v>0</v>
      </c>
      <c r="B4" s="3" t="s">
        <v>41</v>
      </c>
      <c r="C4" s="5">
        <v>2292</v>
      </c>
      <c r="D4" s="5">
        <v>1719</v>
      </c>
      <c r="E4" s="5">
        <v>572</v>
      </c>
      <c r="F4" s="3">
        <v>141273.31</v>
      </c>
      <c r="G4" s="3">
        <v>4.9400000000000004</v>
      </c>
      <c r="H4" s="3">
        <v>21.12</v>
      </c>
      <c r="I4" s="3">
        <v>0.71</v>
      </c>
      <c r="J4" s="5" t="s">
        <v>44</v>
      </c>
      <c r="K4" s="8" t="s">
        <v>58</v>
      </c>
      <c r="L4" s="9" t="s">
        <v>54</v>
      </c>
      <c r="M4" s="8" t="s">
        <v>59</v>
      </c>
    </row>
    <row r="5" spans="1:13" x14ac:dyDescent="0.3">
      <c r="A5" s="4" t="s">
        <v>1</v>
      </c>
      <c r="B5" s="3" t="s">
        <v>42</v>
      </c>
      <c r="C5" s="5">
        <v>2559</v>
      </c>
      <c r="D5" s="5">
        <v>1782</v>
      </c>
      <c r="E5" s="5">
        <v>594</v>
      </c>
      <c r="F5" s="3">
        <v>147491.41</v>
      </c>
      <c r="G5" s="3">
        <v>4.9400000000000004</v>
      </c>
      <c r="H5" s="3">
        <v>23.06</v>
      </c>
      <c r="I5" s="3">
        <v>0.73399999999999999</v>
      </c>
      <c r="J5" s="5" t="s">
        <v>130</v>
      </c>
      <c r="K5" s="8" t="s">
        <v>81</v>
      </c>
      <c r="L5" s="9" t="s">
        <v>52</v>
      </c>
      <c r="M5" s="8" t="s">
        <v>53</v>
      </c>
    </row>
    <row r="6" spans="1:13" x14ac:dyDescent="0.3">
      <c r="A6" s="6" t="s">
        <v>3</v>
      </c>
      <c r="B6" s="3" t="s">
        <v>36</v>
      </c>
      <c r="C6" s="5">
        <v>2616</v>
      </c>
      <c r="D6" s="5">
        <v>1929</v>
      </c>
      <c r="E6" s="5">
        <v>642</v>
      </c>
      <c r="F6" s="3">
        <v>161592.51</v>
      </c>
      <c r="G6" s="3">
        <v>4.92</v>
      </c>
      <c r="H6" s="3">
        <v>24.11</v>
      </c>
      <c r="I6" s="3">
        <v>0.746</v>
      </c>
      <c r="J6" s="5" t="s">
        <v>131</v>
      </c>
      <c r="K6" s="8" t="s">
        <v>55</v>
      </c>
      <c r="L6" s="9" t="s">
        <v>56</v>
      </c>
      <c r="M6" s="8" t="s">
        <v>57</v>
      </c>
    </row>
    <row r="7" spans="1:13" x14ac:dyDescent="0.3">
      <c r="A7" s="6" t="s">
        <v>4</v>
      </c>
      <c r="B7" s="3" t="s">
        <v>37</v>
      </c>
      <c r="C7" s="5">
        <v>2273</v>
      </c>
      <c r="D7" s="5">
        <v>1689</v>
      </c>
      <c r="E7" s="5">
        <v>562</v>
      </c>
      <c r="F7" s="3">
        <v>140733.07999999999</v>
      </c>
      <c r="G7" s="3">
        <v>4.9800000000000004</v>
      </c>
      <c r="H7" s="3">
        <v>24.16</v>
      </c>
      <c r="I7" s="3">
        <v>0.63200000000000001</v>
      </c>
      <c r="J7" s="5" t="s">
        <v>45</v>
      </c>
      <c r="K7" s="8" t="s">
        <v>62</v>
      </c>
      <c r="L7" s="9" t="s">
        <v>63</v>
      </c>
      <c r="M7" s="8" t="s">
        <v>64</v>
      </c>
    </row>
    <row r="8" spans="1:13" x14ac:dyDescent="0.3">
      <c r="A8" s="6" t="s">
        <v>132</v>
      </c>
      <c r="B8" s="3" t="s">
        <v>39</v>
      </c>
      <c r="C8" s="5">
        <v>2366</v>
      </c>
      <c r="D8" s="5">
        <v>1653</v>
      </c>
      <c r="E8" s="5">
        <v>550</v>
      </c>
      <c r="F8" s="3">
        <v>137615.5</v>
      </c>
      <c r="G8" s="3">
        <v>4.95</v>
      </c>
      <c r="H8" s="3">
        <v>23.59</v>
      </c>
      <c r="I8" s="3">
        <v>0.74299999999999999</v>
      </c>
      <c r="J8" s="5" t="s">
        <v>133</v>
      </c>
      <c r="K8" s="8" t="s">
        <v>65</v>
      </c>
      <c r="L8" s="9" t="s">
        <v>66</v>
      </c>
      <c r="M8" s="8" t="s">
        <v>67</v>
      </c>
    </row>
    <row r="9" spans="1:13" x14ac:dyDescent="0.3">
      <c r="A9" s="6" t="s">
        <v>2</v>
      </c>
      <c r="B9" s="3" t="s">
        <v>38</v>
      </c>
      <c r="C9" s="5">
        <v>2170</v>
      </c>
      <c r="D9" s="7">
        <v>1752</v>
      </c>
      <c r="E9" s="5">
        <v>583</v>
      </c>
      <c r="F9" s="3">
        <v>145300.51999999999</v>
      </c>
      <c r="G9" s="3">
        <v>4.9400000000000004</v>
      </c>
      <c r="H9" s="3">
        <v>22.37</v>
      </c>
      <c r="I9" s="3">
        <v>0.69699999999999995</v>
      </c>
      <c r="J9" s="5" t="s">
        <v>134</v>
      </c>
      <c r="K9" s="8" t="s">
        <v>68</v>
      </c>
      <c r="L9" s="9" t="s">
        <v>69</v>
      </c>
      <c r="M9" s="8" t="s">
        <v>70</v>
      </c>
    </row>
    <row r="10" spans="1:13" x14ac:dyDescent="0.3">
      <c r="A10" s="6" t="s">
        <v>135</v>
      </c>
      <c r="B10" s="3" t="s">
        <v>30</v>
      </c>
      <c r="C10" s="5">
        <v>2001</v>
      </c>
      <c r="D10" s="7">
        <v>1632</v>
      </c>
      <c r="E10" s="5">
        <v>543</v>
      </c>
      <c r="F10" s="3">
        <v>137412.29</v>
      </c>
      <c r="G10" s="3">
        <v>4.92</v>
      </c>
      <c r="H10" s="3">
        <v>22.3</v>
      </c>
      <c r="I10" s="3">
        <v>0.83899999999999997</v>
      </c>
      <c r="J10" s="5" t="s">
        <v>136</v>
      </c>
      <c r="K10" s="8" t="s">
        <v>71</v>
      </c>
      <c r="L10" s="9" t="s">
        <v>72</v>
      </c>
      <c r="M10" s="8" t="s">
        <v>73</v>
      </c>
    </row>
    <row r="11" spans="1:13" x14ac:dyDescent="0.3">
      <c r="A11" s="6" t="s">
        <v>5</v>
      </c>
      <c r="B11" s="3" t="s">
        <v>31</v>
      </c>
      <c r="C11" s="5">
        <v>2203</v>
      </c>
      <c r="D11" s="5">
        <v>1671</v>
      </c>
      <c r="E11" s="5">
        <v>556</v>
      </c>
      <c r="F11" s="3">
        <v>139890.95000000001</v>
      </c>
      <c r="G11" s="3">
        <v>4.93</v>
      </c>
      <c r="H11" s="3">
        <v>20.95</v>
      </c>
      <c r="I11" s="3">
        <v>0.75700000000000001</v>
      </c>
      <c r="J11" s="5" t="s">
        <v>49</v>
      </c>
      <c r="K11" s="8" t="s">
        <v>74</v>
      </c>
      <c r="L11" s="9" t="s">
        <v>75</v>
      </c>
      <c r="M11" s="8" t="s">
        <v>76</v>
      </c>
    </row>
    <row r="12" spans="1:13" x14ac:dyDescent="0.3">
      <c r="A12" s="6" t="s">
        <v>6</v>
      </c>
      <c r="B12" s="3" t="s">
        <v>33</v>
      </c>
      <c r="C12" s="5">
        <v>904</v>
      </c>
      <c r="D12" s="5">
        <v>243</v>
      </c>
      <c r="E12" s="5">
        <v>80</v>
      </c>
      <c r="F12" s="3">
        <v>20477.97</v>
      </c>
      <c r="G12" s="3">
        <v>5.31</v>
      </c>
      <c r="H12" s="3">
        <v>24.69</v>
      </c>
      <c r="I12" s="3">
        <v>0.73599999999999999</v>
      </c>
      <c r="J12" s="5" t="s">
        <v>137</v>
      </c>
      <c r="K12" s="8" t="s">
        <v>77</v>
      </c>
      <c r="L12" s="9" t="s">
        <v>78</v>
      </c>
      <c r="M12" s="8" t="s">
        <v>79</v>
      </c>
    </row>
    <row r="13" spans="1:13" x14ac:dyDescent="0.3">
      <c r="A13" s="6" t="s">
        <v>7</v>
      </c>
      <c r="B13" s="3" t="s">
        <v>28</v>
      </c>
      <c r="C13" s="5">
        <v>2535</v>
      </c>
      <c r="D13" s="5">
        <v>1782</v>
      </c>
      <c r="E13" s="5">
        <v>593</v>
      </c>
      <c r="F13" s="3">
        <v>149748.34</v>
      </c>
      <c r="G13" s="3">
        <v>4.9000000000000004</v>
      </c>
      <c r="H13" s="3">
        <v>21.21</v>
      </c>
      <c r="I13" s="3">
        <v>0.82799999999999996</v>
      </c>
      <c r="J13" s="5" t="s">
        <v>138</v>
      </c>
      <c r="K13" s="8" t="s">
        <v>82</v>
      </c>
      <c r="L13" s="9" t="s">
        <v>84</v>
      </c>
      <c r="M13" s="8" t="s">
        <v>83</v>
      </c>
    </row>
    <row r="14" spans="1:13" x14ac:dyDescent="0.3">
      <c r="A14" s="6" t="s">
        <v>8</v>
      </c>
      <c r="B14" s="3" t="s">
        <v>29</v>
      </c>
      <c r="C14" s="5">
        <v>2014</v>
      </c>
      <c r="D14" s="5">
        <v>1668</v>
      </c>
      <c r="E14" s="5">
        <v>555</v>
      </c>
      <c r="F14" s="3">
        <v>140515.72</v>
      </c>
      <c r="G14" s="3">
        <v>4.92</v>
      </c>
      <c r="H14" s="3">
        <v>21.7</v>
      </c>
      <c r="I14" s="3">
        <v>0.82399999999999995</v>
      </c>
      <c r="J14" s="5" t="s">
        <v>139</v>
      </c>
      <c r="K14" s="8" t="s">
        <v>85</v>
      </c>
      <c r="L14" s="9" t="s">
        <v>86</v>
      </c>
      <c r="M14" s="8" t="s">
        <v>87</v>
      </c>
    </row>
    <row r="15" spans="1:13" x14ac:dyDescent="0.3">
      <c r="A15" s="6" t="s">
        <v>9</v>
      </c>
      <c r="B15" s="3" t="s">
        <v>34</v>
      </c>
      <c r="C15" s="5">
        <v>408</v>
      </c>
      <c r="D15" s="5">
        <v>408</v>
      </c>
      <c r="E15" s="5">
        <v>135</v>
      </c>
      <c r="F15" s="3">
        <v>33420.870000000003</v>
      </c>
      <c r="G15" s="3">
        <v>5.28</v>
      </c>
      <c r="H15" s="3">
        <v>29.66</v>
      </c>
      <c r="I15" s="3">
        <v>0.67900000000000005</v>
      </c>
      <c r="J15" s="5" t="s">
        <v>140</v>
      </c>
      <c r="K15" s="8" t="s">
        <v>88</v>
      </c>
      <c r="L15" s="9" t="s">
        <v>88</v>
      </c>
      <c r="M15" s="8" t="s">
        <v>89</v>
      </c>
    </row>
    <row r="16" spans="1:13" x14ac:dyDescent="0.3">
      <c r="A16" s="6" t="s">
        <v>10</v>
      </c>
      <c r="B16" s="3" t="s">
        <v>32</v>
      </c>
      <c r="C16" s="5">
        <v>2277</v>
      </c>
      <c r="D16" s="5">
        <v>1698</v>
      </c>
      <c r="E16" s="5">
        <v>565</v>
      </c>
      <c r="F16" s="3">
        <v>142701.57</v>
      </c>
      <c r="G16" s="3">
        <v>4.92</v>
      </c>
      <c r="H16" s="3">
        <v>20.97</v>
      </c>
      <c r="I16" s="3">
        <v>0.78</v>
      </c>
      <c r="J16" s="5" t="s">
        <v>140</v>
      </c>
      <c r="K16" s="8" t="s">
        <v>90</v>
      </c>
      <c r="L16" s="9" t="s">
        <v>91</v>
      </c>
      <c r="M16" s="8" t="s">
        <v>92</v>
      </c>
    </row>
    <row r="17" spans="1:13" x14ac:dyDescent="0.3">
      <c r="A17" s="6" t="s">
        <v>11</v>
      </c>
      <c r="B17" s="3" t="s">
        <v>27</v>
      </c>
      <c r="C17" s="5">
        <v>2562</v>
      </c>
      <c r="D17" s="5">
        <v>1764</v>
      </c>
      <c r="E17" s="5">
        <v>587</v>
      </c>
      <c r="F17" s="3">
        <v>147880.51</v>
      </c>
      <c r="G17" s="3">
        <v>4.9000000000000004</v>
      </c>
      <c r="H17" s="3">
        <v>21.94</v>
      </c>
      <c r="I17" s="3">
        <v>0.85799999999999998</v>
      </c>
      <c r="J17" s="5" t="s">
        <v>141</v>
      </c>
      <c r="K17" s="8" t="s">
        <v>94</v>
      </c>
      <c r="L17" s="9" t="s">
        <v>95</v>
      </c>
      <c r="M17" s="8" t="s">
        <v>93</v>
      </c>
    </row>
    <row r="18" spans="1:13" x14ac:dyDescent="0.3">
      <c r="A18" s="6" t="s">
        <v>43</v>
      </c>
      <c r="B18" s="3" t="s">
        <v>35</v>
      </c>
      <c r="C18" s="5">
        <v>2507</v>
      </c>
      <c r="D18" s="5">
        <v>1827</v>
      </c>
      <c r="E18" s="5">
        <v>608</v>
      </c>
      <c r="F18" s="3">
        <v>151826.04999999999</v>
      </c>
      <c r="G18" s="3">
        <v>4.92</v>
      </c>
      <c r="H18" s="3">
        <v>22.39</v>
      </c>
      <c r="I18" s="3">
        <v>0.76300000000000001</v>
      </c>
      <c r="J18" s="5" t="s">
        <v>142</v>
      </c>
      <c r="K18" s="8" t="s">
        <v>96</v>
      </c>
      <c r="L18" s="9" t="s">
        <v>97</v>
      </c>
      <c r="M18" s="8" t="s">
        <v>98</v>
      </c>
    </row>
    <row r="19" spans="1:13" x14ac:dyDescent="0.3">
      <c r="A19" s="6" t="s">
        <v>143</v>
      </c>
      <c r="B19" s="3" t="s">
        <v>22</v>
      </c>
      <c r="C19" s="5">
        <v>2341</v>
      </c>
      <c r="D19" s="5">
        <v>1734</v>
      </c>
      <c r="E19" s="5">
        <v>577</v>
      </c>
      <c r="F19" s="3">
        <v>143316.94</v>
      </c>
      <c r="G19" s="3">
        <v>4.9800000000000004</v>
      </c>
      <c r="H19" s="3">
        <v>25.55</v>
      </c>
      <c r="I19" s="3">
        <v>0.66100000000000003</v>
      </c>
      <c r="J19" s="5" t="s">
        <v>47</v>
      </c>
      <c r="K19" s="8" t="s">
        <v>99</v>
      </c>
      <c r="L19" s="9" t="s">
        <v>100</v>
      </c>
      <c r="M19" s="8" t="s">
        <v>101</v>
      </c>
    </row>
    <row r="20" spans="1:13" x14ac:dyDescent="0.3">
      <c r="A20" s="6" t="s">
        <v>12</v>
      </c>
      <c r="B20" s="3" t="s">
        <v>25</v>
      </c>
      <c r="C20" s="5">
        <v>2273</v>
      </c>
      <c r="D20" s="5">
        <v>1767</v>
      </c>
      <c r="E20" s="5">
        <v>588</v>
      </c>
      <c r="F20" s="3">
        <v>147828.94</v>
      </c>
      <c r="G20" s="3">
        <v>4.9400000000000004</v>
      </c>
      <c r="H20" s="3">
        <v>24.62</v>
      </c>
      <c r="I20" s="3">
        <v>0.748</v>
      </c>
      <c r="J20" s="5" t="s">
        <v>144</v>
      </c>
      <c r="K20" s="8" t="s">
        <v>102</v>
      </c>
      <c r="L20" s="9" t="s">
        <v>103</v>
      </c>
      <c r="M20" s="8" t="s">
        <v>104</v>
      </c>
    </row>
    <row r="21" spans="1:13" x14ac:dyDescent="0.3">
      <c r="A21" s="6" t="s">
        <v>13</v>
      </c>
      <c r="B21" s="3" t="s">
        <v>23</v>
      </c>
      <c r="C21" s="5">
        <v>2252</v>
      </c>
      <c r="D21" s="5">
        <v>1785</v>
      </c>
      <c r="E21" s="5">
        <v>594</v>
      </c>
      <c r="F21" s="3">
        <v>149071.28</v>
      </c>
      <c r="G21" s="3">
        <v>4.95</v>
      </c>
      <c r="H21" s="3">
        <v>23.47</v>
      </c>
      <c r="I21" s="3">
        <v>0.67500000000000004</v>
      </c>
      <c r="J21" s="5" t="s">
        <v>46</v>
      </c>
      <c r="K21" s="8" t="s">
        <v>105</v>
      </c>
      <c r="L21" s="9" t="s">
        <v>106</v>
      </c>
      <c r="M21" s="8" t="s">
        <v>107</v>
      </c>
    </row>
    <row r="22" spans="1:13" x14ac:dyDescent="0.3">
      <c r="A22" s="6" t="s">
        <v>14</v>
      </c>
      <c r="B22" s="3" t="s">
        <v>24</v>
      </c>
      <c r="C22" s="5">
        <v>2086</v>
      </c>
      <c r="D22" s="5">
        <v>1767</v>
      </c>
      <c r="E22" s="5">
        <v>588</v>
      </c>
      <c r="F22" s="3">
        <v>147686.54999999999</v>
      </c>
      <c r="G22" s="3">
        <v>4.9400000000000004</v>
      </c>
      <c r="H22" s="3">
        <v>24.45</v>
      </c>
      <c r="I22" s="3">
        <v>0.73399999999999999</v>
      </c>
      <c r="J22" s="5" t="s">
        <v>145</v>
      </c>
      <c r="K22" s="8" t="s">
        <v>108</v>
      </c>
      <c r="L22" s="9" t="s">
        <v>109</v>
      </c>
      <c r="M22" s="8" t="s">
        <v>110</v>
      </c>
    </row>
    <row r="23" spans="1:13" x14ac:dyDescent="0.3">
      <c r="A23" s="6" t="s">
        <v>15</v>
      </c>
      <c r="B23" s="3" t="s">
        <v>26</v>
      </c>
      <c r="C23" s="5">
        <v>2173</v>
      </c>
      <c r="D23" s="5">
        <v>1770</v>
      </c>
      <c r="E23" s="5">
        <v>589</v>
      </c>
      <c r="F23" s="3">
        <v>148109.45000000001</v>
      </c>
      <c r="G23" s="3">
        <v>4.95</v>
      </c>
      <c r="H23" s="3">
        <v>23.39</v>
      </c>
      <c r="I23" s="3">
        <v>0.68600000000000005</v>
      </c>
      <c r="J23" s="5" t="s">
        <v>146</v>
      </c>
      <c r="K23" s="8" t="s">
        <v>111</v>
      </c>
      <c r="L23" s="9" t="s">
        <v>112</v>
      </c>
      <c r="M23" s="8" t="s">
        <v>113</v>
      </c>
    </row>
    <row r="24" spans="1:13" x14ac:dyDescent="0.3">
      <c r="A24" s="6" t="s">
        <v>16</v>
      </c>
      <c r="B24" s="3" t="s">
        <v>21</v>
      </c>
      <c r="C24" s="5">
        <v>2566</v>
      </c>
      <c r="D24" s="5">
        <v>1767</v>
      </c>
      <c r="E24" s="5">
        <v>588</v>
      </c>
      <c r="F24" s="3">
        <v>146003.35</v>
      </c>
      <c r="G24" s="3">
        <v>4.97</v>
      </c>
      <c r="H24" s="3">
        <v>24.73</v>
      </c>
      <c r="I24" s="3">
        <v>0.67600000000000005</v>
      </c>
      <c r="J24" s="5" t="s">
        <v>147</v>
      </c>
      <c r="K24" s="8" t="s">
        <v>114</v>
      </c>
      <c r="L24" s="9" t="s">
        <v>115</v>
      </c>
      <c r="M24" s="8" t="s">
        <v>116</v>
      </c>
    </row>
    <row r="25" spans="1:13" x14ac:dyDescent="0.3">
      <c r="A25" s="6" t="s">
        <v>148</v>
      </c>
      <c r="B25" s="3" t="s">
        <v>149</v>
      </c>
      <c r="C25" s="5">
        <v>1842</v>
      </c>
      <c r="D25" s="5">
        <v>1806</v>
      </c>
      <c r="E25" s="5">
        <v>601</v>
      </c>
      <c r="F25" s="3">
        <v>149766.42000000001</v>
      </c>
      <c r="G25" s="3">
        <v>4.97</v>
      </c>
      <c r="H25" s="3">
        <v>26.14</v>
      </c>
      <c r="I25" s="3">
        <v>0.68200000000000005</v>
      </c>
      <c r="J25" s="5" t="s">
        <v>150</v>
      </c>
      <c r="K25" s="8" t="s">
        <v>117</v>
      </c>
      <c r="L25" s="9" t="s">
        <v>118</v>
      </c>
      <c r="M25" s="8" t="s">
        <v>119</v>
      </c>
    </row>
    <row r="26" spans="1:13" x14ac:dyDescent="0.3">
      <c r="A26" s="6" t="s">
        <v>17</v>
      </c>
      <c r="B26" s="3" t="s">
        <v>151</v>
      </c>
      <c r="C26" s="5">
        <v>2427</v>
      </c>
      <c r="D26" s="5">
        <v>1806</v>
      </c>
      <c r="E26" s="5">
        <v>601</v>
      </c>
      <c r="F26" s="3">
        <v>149067.5</v>
      </c>
      <c r="G26" s="3">
        <v>4.97</v>
      </c>
      <c r="H26" s="3">
        <v>26.91</v>
      </c>
      <c r="I26" s="3">
        <v>0.69</v>
      </c>
      <c r="J26" s="5" t="s">
        <v>150</v>
      </c>
      <c r="K26" s="8" t="s">
        <v>120</v>
      </c>
      <c r="L26" s="9" t="s">
        <v>121</v>
      </c>
      <c r="M26" s="8" t="s">
        <v>122</v>
      </c>
    </row>
    <row r="27" spans="1:13" x14ac:dyDescent="0.3">
      <c r="A27" s="6" t="s">
        <v>18</v>
      </c>
      <c r="B27" s="3" t="s">
        <v>152</v>
      </c>
      <c r="C27" s="5">
        <v>2145</v>
      </c>
      <c r="D27" s="5">
        <v>1725</v>
      </c>
      <c r="E27" s="5">
        <v>574</v>
      </c>
      <c r="F27" s="3">
        <v>142328.75</v>
      </c>
      <c r="G27" s="3">
        <v>4.99</v>
      </c>
      <c r="H27" s="3">
        <v>28.06</v>
      </c>
      <c r="I27" s="3">
        <v>0.68899999999999995</v>
      </c>
      <c r="J27" s="5" t="s">
        <v>48</v>
      </c>
      <c r="K27" s="8" t="s">
        <v>123</v>
      </c>
      <c r="L27" s="9" t="s">
        <v>124</v>
      </c>
      <c r="M27" s="8" t="s">
        <v>128</v>
      </c>
    </row>
    <row r="28" spans="1:13" x14ac:dyDescent="0.3">
      <c r="A28" s="6" t="s">
        <v>19</v>
      </c>
      <c r="B28" s="3" t="s">
        <v>20</v>
      </c>
      <c r="C28" s="5">
        <v>2089</v>
      </c>
      <c r="D28" s="5">
        <v>1725</v>
      </c>
      <c r="E28" s="5">
        <v>574</v>
      </c>
      <c r="F28" s="3">
        <v>142288.64000000001</v>
      </c>
      <c r="G28" s="3">
        <v>4.99</v>
      </c>
      <c r="H28" s="3">
        <v>27.71</v>
      </c>
      <c r="I28" s="3">
        <v>0.68200000000000005</v>
      </c>
      <c r="J28" s="5" t="s">
        <v>48</v>
      </c>
      <c r="K28" s="8" t="s">
        <v>125</v>
      </c>
      <c r="L28" s="9" t="s">
        <v>126</v>
      </c>
      <c r="M28" s="8" t="s">
        <v>127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selection activeCell="H11" sqref="H11"/>
    </sheetView>
  </sheetViews>
  <sheetFormatPr defaultColWidth="8.90625" defaultRowHeight="13" x14ac:dyDescent="0.25"/>
  <cols>
    <col min="1" max="1" width="16.1796875" style="10" customWidth="1"/>
    <col min="2" max="2" width="14.36328125" style="10" customWidth="1"/>
    <col min="3" max="3" width="14.08984375" style="10" customWidth="1"/>
    <col min="4" max="4" width="13.36328125" style="10" customWidth="1"/>
    <col min="5" max="5" width="18.81640625" style="10" customWidth="1"/>
    <col min="6" max="16384" width="8.90625" style="10"/>
  </cols>
  <sheetData>
    <row r="1" spans="1:14" x14ac:dyDescent="0.3">
      <c r="A1" s="57" t="s">
        <v>179</v>
      </c>
      <c r="B1" s="57"/>
      <c r="C1" s="57"/>
      <c r="D1" s="57"/>
      <c r="E1" s="57"/>
    </row>
    <row r="2" spans="1:14" x14ac:dyDescent="0.25">
      <c r="A2" s="16" t="s">
        <v>172</v>
      </c>
      <c r="B2" s="16" t="s">
        <v>60</v>
      </c>
      <c r="C2" s="16" t="s">
        <v>61</v>
      </c>
      <c r="D2" s="16" t="s">
        <v>174</v>
      </c>
      <c r="E2" s="16" t="s">
        <v>175</v>
      </c>
    </row>
    <row r="3" spans="1:14" x14ac:dyDescent="0.25">
      <c r="A3" s="4" t="s">
        <v>50</v>
      </c>
      <c r="B3" s="12">
        <v>0.41339999999999999</v>
      </c>
      <c r="C3" s="12">
        <v>0.1716</v>
      </c>
      <c r="D3" s="12">
        <v>4.6800000000000001E-2</v>
      </c>
      <c r="E3" s="12">
        <v>0.36820000000000003</v>
      </c>
      <c r="K3" s="11"/>
      <c r="L3" s="11"/>
      <c r="M3" s="11"/>
      <c r="N3" s="11"/>
    </row>
    <row r="4" spans="1:14" x14ac:dyDescent="0.25">
      <c r="A4" s="4" t="s">
        <v>0</v>
      </c>
      <c r="B4" s="12">
        <v>0.44500000000000001</v>
      </c>
      <c r="C4" s="12">
        <v>0.1434</v>
      </c>
      <c r="D4" s="12">
        <v>5.2400000000000002E-2</v>
      </c>
      <c r="E4" s="12">
        <v>0.3584</v>
      </c>
      <c r="K4" s="11"/>
      <c r="L4" s="11"/>
      <c r="M4" s="11"/>
      <c r="N4" s="11"/>
    </row>
    <row r="5" spans="1:14" x14ac:dyDescent="0.25">
      <c r="A5" s="4" t="s">
        <v>1</v>
      </c>
      <c r="B5" s="12">
        <v>0.41820000000000002</v>
      </c>
      <c r="C5" s="12">
        <v>0.14169999999999999</v>
      </c>
      <c r="D5" s="12">
        <v>5.3999999999999999E-2</v>
      </c>
      <c r="E5" s="12">
        <v>0.38619999999999999</v>
      </c>
    </row>
    <row r="6" spans="1:14" x14ac:dyDescent="0.25">
      <c r="A6" s="6" t="s">
        <v>3</v>
      </c>
      <c r="B6" s="13">
        <v>0.41589999999999999</v>
      </c>
      <c r="C6" s="13">
        <v>0.14949999999999999</v>
      </c>
      <c r="D6" s="13">
        <v>4.8300000000000003E-2</v>
      </c>
      <c r="E6" s="13">
        <v>0.38629999999999998</v>
      </c>
    </row>
    <row r="7" spans="1:14" x14ac:dyDescent="0.25">
      <c r="A7" s="6" t="s">
        <v>4</v>
      </c>
      <c r="B7" s="13">
        <v>0.46800000000000003</v>
      </c>
      <c r="C7" s="13">
        <v>0.13700000000000001</v>
      </c>
      <c r="D7" s="13">
        <v>5.16E-2</v>
      </c>
      <c r="E7" s="13">
        <v>0.34339999999999998</v>
      </c>
    </row>
    <row r="8" spans="1:14" x14ac:dyDescent="0.25">
      <c r="A8" s="6" t="s">
        <v>132</v>
      </c>
      <c r="B8" s="13">
        <v>0.46910000000000002</v>
      </c>
      <c r="C8" s="13">
        <v>0.14549999999999999</v>
      </c>
      <c r="D8" s="13">
        <v>4.7300000000000002E-2</v>
      </c>
      <c r="E8" s="13">
        <v>0.3382</v>
      </c>
    </row>
    <row r="9" spans="1:14" x14ac:dyDescent="0.25">
      <c r="A9" s="6" t="s">
        <v>2</v>
      </c>
      <c r="B9" s="13">
        <v>0.40989999999999999</v>
      </c>
      <c r="C9" s="13">
        <v>0.14410000000000001</v>
      </c>
      <c r="D9" s="13">
        <v>4.8000000000000001E-2</v>
      </c>
      <c r="E9" s="13">
        <v>0.39789999999999998</v>
      </c>
    </row>
    <row r="10" spans="1:14" x14ac:dyDescent="0.25">
      <c r="A10" s="6" t="s">
        <v>135</v>
      </c>
      <c r="B10" s="13">
        <v>0.47510000000000002</v>
      </c>
      <c r="C10" s="13">
        <v>0.14729999999999999</v>
      </c>
      <c r="D10" s="13">
        <v>4.7899999999999998E-2</v>
      </c>
      <c r="E10" s="13">
        <v>0.32969999999999999</v>
      </c>
    </row>
    <row r="11" spans="1:14" x14ac:dyDescent="0.25">
      <c r="A11" s="6" t="s">
        <v>5</v>
      </c>
      <c r="B11" s="13">
        <v>0.45679999999999998</v>
      </c>
      <c r="C11" s="13">
        <v>0.1295</v>
      </c>
      <c r="D11" s="13">
        <v>5.3999999999999999E-2</v>
      </c>
      <c r="E11" s="13">
        <v>0.35970000000000002</v>
      </c>
    </row>
    <row r="12" spans="1:14" x14ac:dyDescent="0.25">
      <c r="A12" s="6" t="s">
        <v>6</v>
      </c>
      <c r="B12" s="13">
        <v>0.46250000000000002</v>
      </c>
      <c r="C12" s="13">
        <v>0.26250000000000001</v>
      </c>
      <c r="D12" s="13">
        <v>8.7499999999999994E-2</v>
      </c>
      <c r="E12" s="13">
        <v>0.1875</v>
      </c>
    </row>
    <row r="13" spans="1:14" x14ac:dyDescent="0.25">
      <c r="A13" s="6" t="s">
        <v>7</v>
      </c>
      <c r="B13" s="13">
        <v>0.45529999999999998</v>
      </c>
      <c r="C13" s="13">
        <v>0.14169999999999999</v>
      </c>
      <c r="D13" s="13">
        <v>5.5599999999999997E-2</v>
      </c>
      <c r="E13" s="13">
        <v>0.34739999999999999</v>
      </c>
    </row>
    <row r="14" spans="1:14" x14ac:dyDescent="0.25">
      <c r="A14" s="6" t="s">
        <v>8</v>
      </c>
      <c r="B14" s="13">
        <v>0.46310000000000001</v>
      </c>
      <c r="C14" s="13">
        <v>0.14410000000000001</v>
      </c>
      <c r="D14" s="13">
        <v>5.7700000000000001E-2</v>
      </c>
      <c r="E14" s="13">
        <v>0.33510000000000001</v>
      </c>
    </row>
    <row r="15" spans="1:14" x14ac:dyDescent="0.25">
      <c r="A15" s="6" t="s">
        <v>9</v>
      </c>
      <c r="B15" s="13">
        <v>0.4667</v>
      </c>
      <c r="C15" s="13">
        <v>0.19259999999999999</v>
      </c>
      <c r="D15" s="13">
        <v>9.6299999999999997E-2</v>
      </c>
      <c r="E15" s="13">
        <v>0.24440000000000001</v>
      </c>
    </row>
    <row r="16" spans="1:14" x14ac:dyDescent="0.25">
      <c r="A16" s="6" t="s">
        <v>10</v>
      </c>
      <c r="B16" s="13">
        <v>0.43719999999999998</v>
      </c>
      <c r="C16" s="13">
        <v>0.1434</v>
      </c>
      <c r="D16" s="13">
        <v>4.4200000000000003E-2</v>
      </c>
      <c r="E16" s="13">
        <v>0.37519999999999998</v>
      </c>
    </row>
    <row r="17" spans="1:5" x14ac:dyDescent="0.25">
      <c r="A17" s="6" t="s">
        <v>11</v>
      </c>
      <c r="B17" s="13">
        <v>0.43780000000000002</v>
      </c>
      <c r="C17" s="13">
        <v>0.14480000000000001</v>
      </c>
      <c r="D17" s="13">
        <v>5.79E-2</v>
      </c>
      <c r="E17" s="13">
        <v>0.35949999999999999</v>
      </c>
    </row>
    <row r="18" spans="1:5" x14ac:dyDescent="0.25">
      <c r="A18" s="6" t="s">
        <v>43</v>
      </c>
      <c r="B18" s="13">
        <v>0.46879999999999999</v>
      </c>
      <c r="C18" s="13">
        <v>0.1414</v>
      </c>
      <c r="D18" s="13">
        <v>5.4300000000000001E-2</v>
      </c>
      <c r="E18" s="13">
        <v>0.33550000000000002</v>
      </c>
    </row>
    <row r="19" spans="1:5" x14ac:dyDescent="0.25">
      <c r="A19" s="6" t="s">
        <v>143</v>
      </c>
      <c r="B19" s="13">
        <v>0.4385</v>
      </c>
      <c r="C19" s="13">
        <v>0.1265</v>
      </c>
      <c r="D19" s="13">
        <v>5.1999999999999998E-2</v>
      </c>
      <c r="E19" s="13">
        <v>0.38300000000000001</v>
      </c>
    </row>
    <row r="20" spans="1:5" x14ac:dyDescent="0.25">
      <c r="A20" s="6" t="s">
        <v>12</v>
      </c>
      <c r="B20" s="13">
        <v>0.4456</v>
      </c>
      <c r="C20" s="13">
        <v>0.12239999999999999</v>
      </c>
      <c r="D20" s="13">
        <v>4.9299999999999997E-2</v>
      </c>
      <c r="E20" s="13">
        <v>0.38269999999999998</v>
      </c>
    </row>
    <row r="21" spans="1:5" x14ac:dyDescent="0.25">
      <c r="A21" s="6" t="s">
        <v>13</v>
      </c>
      <c r="B21" s="13">
        <v>0.4259</v>
      </c>
      <c r="C21" s="13">
        <v>0.13639999999999999</v>
      </c>
      <c r="D21" s="13">
        <v>4.3799999999999999E-2</v>
      </c>
      <c r="E21" s="13">
        <v>0.39389999999999997</v>
      </c>
    </row>
    <row r="22" spans="1:5" x14ac:dyDescent="0.25">
      <c r="A22" s="6" t="s">
        <v>14</v>
      </c>
      <c r="B22" s="13">
        <v>0.45069999999999999</v>
      </c>
      <c r="C22" s="13">
        <v>0.13270000000000001</v>
      </c>
      <c r="D22" s="13">
        <v>4.7600000000000003E-2</v>
      </c>
      <c r="E22" s="13">
        <v>0.36899999999999999</v>
      </c>
    </row>
    <row r="23" spans="1:5" x14ac:dyDescent="0.25">
      <c r="A23" s="6" t="s">
        <v>15</v>
      </c>
      <c r="B23" s="13">
        <v>0.44650000000000001</v>
      </c>
      <c r="C23" s="13">
        <v>0.13919999999999999</v>
      </c>
      <c r="D23" s="13">
        <v>6.1100000000000002E-2</v>
      </c>
      <c r="E23" s="13">
        <v>0.35310000000000002</v>
      </c>
    </row>
    <row r="24" spans="1:5" x14ac:dyDescent="0.25">
      <c r="A24" s="6" t="s">
        <v>16</v>
      </c>
      <c r="B24" s="13">
        <v>0.4456</v>
      </c>
      <c r="C24" s="13">
        <v>0.13950000000000001</v>
      </c>
      <c r="D24" s="13">
        <v>6.9699999999999998E-2</v>
      </c>
      <c r="E24" s="13">
        <v>0.34520000000000001</v>
      </c>
    </row>
    <row r="25" spans="1:5" x14ac:dyDescent="0.25">
      <c r="A25" s="6" t="s">
        <v>148</v>
      </c>
      <c r="B25" s="13">
        <v>0.41099999999999998</v>
      </c>
      <c r="C25" s="13">
        <v>0.1414</v>
      </c>
      <c r="D25" s="13">
        <v>4.4900000000000002E-2</v>
      </c>
      <c r="E25" s="13">
        <v>0.4027</v>
      </c>
    </row>
    <row r="26" spans="1:5" x14ac:dyDescent="0.25">
      <c r="A26" s="6" t="s">
        <v>17</v>
      </c>
      <c r="B26" s="13">
        <v>0.4143</v>
      </c>
      <c r="C26" s="13">
        <v>0.14810000000000001</v>
      </c>
      <c r="D26" s="13">
        <v>4.99E-2</v>
      </c>
      <c r="E26" s="13">
        <v>0.38769999999999999</v>
      </c>
    </row>
    <row r="27" spans="1:5" x14ac:dyDescent="0.25">
      <c r="A27" s="6" t="s">
        <v>18</v>
      </c>
      <c r="B27" s="13">
        <v>0.42509999999999998</v>
      </c>
      <c r="C27" s="13">
        <v>0.1429</v>
      </c>
      <c r="D27" s="13">
        <v>5.2299999999999999E-2</v>
      </c>
      <c r="E27" s="13">
        <v>0.37980000000000003</v>
      </c>
    </row>
    <row r="28" spans="1:5" x14ac:dyDescent="0.25">
      <c r="A28" s="6" t="s">
        <v>19</v>
      </c>
      <c r="B28" s="13">
        <v>0.42859999999999998</v>
      </c>
      <c r="C28" s="13">
        <v>0.13589999999999999</v>
      </c>
      <c r="D28" s="13">
        <v>5.3999999999999999E-2</v>
      </c>
      <c r="E28" s="13">
        <v>0.38150000000000001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4048-1298-4CDC-84EF-EA574E48E9B8}">
  <dimension ref="A1:K28"/>
  <sheetViews>
    <sheetView workbookViewId="0">
      <selection activeCell="L9" sqref="L9"/>
    </sheetView>
  </sheetViews>
  <sheetFormatPr defaultColWidth="13.1796875" defaultRowHeight="14" x14ac:dyDescent="0.3"/>
  <cols>
    <col min="1" max="16384" width="13.1796875" style="2"/>
  </cols>
  <sheetData>
    <row r="1" spans="1:11" x14ac:dyDescent="0.3">
      <c r="A1" s="57" t="s">
        <v>178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30" customHeight="1" x14ac:dyDescent="0.3">
      <c r="A2" s="41" t="s">
        <v>172</v>
      </c>
      <c r="B2" s="41" t="s">
        <v>153</v>
      </c>
      <c r="C2" s="41" t="s">
        <v>154</v>
      </c>
      <c r="D2" s="41" t="s">
        <v>155</v>
      </c>
      <c r="E2" s="41" t="s">
        <v>156</v>
      </c>
      <c r="F2" s="42" t="s">
        <v>157</v>
      </c>
      <c r="G2" s="42" t="s">
        <v>162</v>
      </c>
      <c r="H2" s="42" t="s">
        <v>158</v>
      </c>
      <c r="I2" s="41" t="s">
        <v>159</v>
      </c>
      <c r="J2" s="41" t="s">
        <v>160</v>
      </c>
      <c r="K2" s="41" t="s">
        <v>161</v>
      </c>
    </row>
    <row r="3" spans="1:11" x14ac:dyDescent="0.3">
      <c r="A3" s="4" t="s">
        <v>50</v>
      </c>
      <c r="B3" s="3">
        <v>0.91</v>
      </c>
      <c r="C3" s="3">
        <v>0.08</v>
      </c>
      <c r="D3" s="3">
        <v>0.7</v>
      </c>
      <c r="E3" s="3">
        <v>0</v>
      </c>
      <c r="F3" s="3">
        <v>0.67</v>
      </c>
      <c r="G3" s="3">
        <v>7.62</v>
      </c>
      <c r="H3" s="3">
        <v>0.02</v>
      </c>
      <c r="I3" s="3">
        <v>0</v>
      </c>
      <c r="J3" s="3">
        <v>0</v>
      </c>
      <c r="K3" s="3">
        <v>0</v>
      </c>
    </row>
    <row r="4" spans="1:11" x14ac:dyDescent="0.3">
      <c r="A4" s="4" t="s">
        <v>0</v>
      </c>
      <c r="B4" s="3">
        <v>0.89</v>
      </c>
      <c r="C4" s="3">
        <v>0.1</v>
      </c>
      <c r="D4" s="3">
        <v>0.7</v>
      </c>
      <c r="E4" s="3">
        <v>0</v>
      </c>
      <c r="F4" s="3">
        <v>0.66</v>
      </c>
      <c r="G4" s="3">
        <v>7.62</v>
      </c>
      <c r="H4" s="3">
        <v>0.02</v>
      </c>
      <c r="I4" s="3">
        <v>0</v>
      </c>
      <c r="J4" s="3">
        <v>0</v>
      </c>
      <c r="K4" s="3">
        <v>0</v>
      </c>
    </row>
    <row r="5" spans="1:11" x14ac:dyDescent="0.3">
      <c r="A5" s="4" t="s">
        <v>1</v>
      </c>
      <c r="B5" s="3">
        <v>0.9</v>
      </c>
      <c r="C5" s="3">
        <v>0.1</v>
      </c>
      <c r="D5" s="3">
        <v>0.7</v>
      </c>
      <c r="E5" s="3">
        <v>0</v>
      </c>
      <c r="F5" s="3">
        <v>0.66</v>
      </c>
      <c r="G5" s="3">
        <v>7.62</v>
      </c>
      <c r="H5" s="3">
        <v>0.02</v>
      </c>
      <c r="I5" s="3">
        <v>0</v>
      </c>
      <c r="J5" s="3">
        <v>0</v>
      </c>
      <c r="K5" s="3">
        <v>0</v>
      </c>
    </row>
    <row r="6" spans="1:11" x14ac:dyDescent="0.3">
      <c r="A6" s="6" t="s">
        <v>3</v>
      </c>
      <c r="B6" s="3">
        <v>0.9</v>
      </c>
      <c r="C6" s="3">
        <v>0.1</v>
      </c>
      <c r="D6" s="3">
        <v>0.7</v>
      </c>
      <c r="E6" s="3">
        <v>0</v>
      </c>
      <c r="F6" s="3">
        <v>0.66</v>
      </c>
      <c r="G6" s="3">
        <v>7.62</v>
      </c>
      <c r="H6" s="3">
        <v>0.02</v>
      </c>
      <c r="I6" s="3">
        <v>0</v>
      </c>
      <c r="J6" s="3">
        <v>0</v>
      </c>
      <c r="K6" s="3">
        <v>0</v>
      </c>
    </row>
    <row r="7" spans="1:11" x14ac:dyDescent="0.3">
      <c r="A7" s="6" t="s">
        <v>4</v>
      </c>
      <c r="B7" s="3">
        <v>0.9</v>
      </c>
      <c r="C7" s="3">
        <v>0.1</v>
      </c>
      <c r="D7" s="3">
        <v>0.7</v>
      </c>
      <c r="E7" s="3">
        <v>0</v>
      </c>
      <c r="F7" s="3">
        <v>0.66</v>
      </c>
      <c r="G7" s="3">
        <v>7.61</v>
      </c>
      <c r="H7" s="3">
        <v>0.03</v>
      </c>
      <c r="I7" s="3">
        <v>0</v>
      </c>
      <c r="J7" s="3">
        <v>0</v>
      </c>
      <c r="K7" s="3">
        <v>0</v>
      </c>
    </row>
    <row r="8" spans="1:11" x14ac:dyDescent="0.3">
      <c r="A8" s="6" t="s">
        <v>132</v>
      </c>
      <c r="B8" s="3">
        <v>0.9</v>
      </c>
      <c r="C8" s="3">
        <v>0.11</v>
      </c>
      <c r="D8" s="3">
        <v>0.7</v>
      </c>
      <c r="E8" s="3">
        <v>0</v>
      </c>
      <c r="F8" s="3">
        <v>0.66</v>
      </c>
      <c r="G8" s="3">
        <v>7.6</v>
      </c>
      <c r="H8" s="3">
        <v>0.03</v>
      </c>
      <c r="I8" s="3">
        <v>0</v>
      </c>
      <c r="J8" s="3">
        <v>0</v>
      </c>
      <c r="K8" s="3">
        <v>0</v>
      </c>
    </row>
    <row r="9" spans="1:11" x14ac:dyDescent="0.3">
      <c r="A9" s="6" t="s">
        <v>2</v>
      </c>
      <c r="B9" s="3">
        <v>0.9</v>
      </c>
      <c r="C9" s="3">
        <v>0.13</v>
      </c>
      <c r="D9" s="3">
        <v>0.69</v>
      </c>
      <c r="E9" s="3">
        <v>0</v>
      </c>
      <c r="F9" s="3">
        <v>0.67</v>
      </c>
      <c r="G9" s="3">
        <v>7.6</v>
      </c>
      <c r="H9" s="3">
        <v>0.02</v>
      </c>
      <c r="I9" s="3">
        <v>0</v>
      </c>
      <c r="J9" s="3">
        <v>0</v>
      </c>
      <c r="K9" s="3">
        <v>0</v>
      </c>
    </row>
    <row r="10" spans="1:11" x14ac:dyDescent="0.3">
      <c r="A10" s="6" t="s">
        <v>135</v>
      </c>
      <c r="B10" s="3">
        <v>0.9</v>
      </c>
      <c r="C10" s="3">
        <v>0.12</v>
      </c>
      <c r="D10" s="3">
        <v>0.7</v>
      </c>
      <c r="E10" s="3">
        <v>0</v>
      </c>
      <c r="F10" s="3">
        <v>0.66</v>
      </c>
      <c r="G10" s="3">
        <v>7.6</v>
      </c>
      <c r="H10" s="3">
        <v>0.03</v>
      </c>
      <c r="I10" s="3">
        <v>0</v>
      </c>
      <c r="J10" s="3">
        <v>0</v>
      </c>
      <c r="K10" s="3">
        <v>0</v>
      </c>
    </row>
    <row r="11" spans="1:11" x14ac:dyDescent="0.3">
      <c r="A11" s="6" t="s">
        <v>5</v>
      </c>
      <c r="B11" s="3">
        <v>0.9</v>
      </c>
      <c r="C11" s="3">
        <v>0.11</v>
      </c>
      <c r="D11" s="3">
        <v>0.69</v>
      </c>
      <c r="E11" s="3">
        <v>0</v>
      </c>
      <c r="F11" s="3">
        <v>0.67</v>
      </c>
      <c r="G11" s="3">
        <v>7.6</v>
      </c>
      <c r="H11" s="3">
        <v>0.02</v>
      </c>
      <c r="I11" s="3">
        <v>0</v>
      </c>
      <c r="J11" s="3">
        <v>0</v>
      </c>
      <c r="K11" s="3">
        <v>0</v>
      </c>
    </row>
    <row r="12" spans="1:11" x14ac:dyDescent="0.3">
      <c r="A12" s="6" t="s">
        <v>6</v>
      </c>
      <c r="B12" s="3">
        <v>0</v>
      </c>
      <c r="C12" s="3">
        <v>0.31</v>
      </c>
      <c r="D12" s="3">
        <v>0.67</v>
      </c>
      <c r="E12" s="3">
        <v>0</v>
      </c>
      <c r="F12" s="3">
        <v>0.56999999999999995</v>
      </c>
      <c r="G12" s="3">
        <v>8.42</v>
      </c>
      <c r="H12" s="3">
        <v>0.03</v>
      </c>
      <c r="I12" s="3">
        <v>0</v>
      </c>
      <c r="J12" s="3">
        <v>0</v>
      </c>
      <c r="K12" s="3">
        <v>0</v>
      </c>
    </row>
    <row r="13" spans="1:11" x14ac:dyDescent="0.3">
      <c r="A13" s="6" t="s">
        <v>7</v>
      </c>
      <c r="B13" s="3">
        <v>0.9</v>
      </c>
      <c r="C13" s="3">
        <v>0.1</v>
      </c>
      <c r="D13" s="3">
        <v>0.69</v>
      </c>
      <c r="E13" s="3">
        <v>0</v>
      </c>
      <c r="F13" s="3">
        <v>0.67</v>
      </c>
      <c r="G13" s="3">
        <v>7.62</v>
      </c>
      <c r="H13" s="3">
        <v>0.02</v>
      </c>
      <c r="I13" s="3">
        <v>0</v>
      </c>
      <c r="J13" s="3">
        <v>0</v>
      </c>
      <c r="K13" s="3">
        <v>0</v>
      </c>
    </row>
    <row r="14" spans="1:11" x14ac:dyDescent="0.3">
      <c r="A14" s="6" t="s">
        <v>8</v>
      </c>
      <c r="B14" s="3">
        <v>0.87</v>
      </c>
      <c r="C14" s="3">
        <v>0.12</v>
      </c>
      <c r="D14" s="3">
        <v>0.7</v>
      </c>
      <c r="E14" s="3">
        <v>0</v>
      </c>
      <c r="F14" s="3">
        <v>0.66</v>
      </c>
      <c r="G14" s="3">
        <v>7.62</v>
      </c>
      <c r="H14" s="3">
        <v>0.03</v>
      </c>
      <c r="I14" s="3">
        <v>0</v>
      </c>
      <c r="J14" s="3">
        <v>0</v>
      </c>
      <c r="K14" s="3">
        <v>0</v>
      </c>
    </row>
    <row r="15" spans="1:11" x14ac:dyDescent="0.3">
      <c r="A15" s="6" t="s">
        <v>9</v>
      </c>
      <c r="B15" s="3">
        <v>0</v>
      </c>
      <c r="C15" s="3">
        <v>0.13</v>
      </c>
      <c r="D15" s="3">
        <v>0.63</v>
      </c>
      <c r="E15" s="3">
        <v>0</v>
      </c>
      <c r="F15" s="3">
        <v>0.56999999999999995</v>
      </c>
      <c r="G15" s="3">
        <v>8.65</v>
      </c>
      <c r="H15" s="3">
        <v>0.03</v>
      </c>
      <c r="I15" s="3">
        <v>0</v>
      </c>
      <c r="J15" s="3">
        <v>0</v>
      </c>
      <c r="K15" s="3">
        <v>0</v>
      </c>
    </row>
    <row r="16" spans="1:11" x14ac:dyDescent="0.3">
      <c r="A16" s="6" t="s">
        <v>10</v>
      </c>
      <c r="B16" s="3">
        <v>0.9</v>
      </c>
      <c r="C16" s="3">
        <v>0.11</v>
      </c>
      <c r="D16" s="3">
        <v>0.69</v>
      </c>
      <c r="E16" s="3">
        <v>0</v>
      </c>
      <c r="F16" s="3">
        <v>0.67</v>
      </c>
      <c r="G16" s="3">
        <v>7.61</v>
      </c>
      <c r="H16" s="3">
        <v>0.02</v>
      </c>
      <c r="I16" s="3">
        <v>0</v>
      </c>
      <c r="J16" s="3">
        <v>0</v>
      </c>
      <c r="K16" s="3">
        <v>0</v>
      </c>
    </row>
    <row r="17" spans="1:11" x14ac:dyDescent="0.3">
      <c r="A17" s="6" t="s">
        <v>11</v>
      </c>
      <c r="B17" s="3">
        <v>0.9</v>
      </c>
      <c r="C17" s="3">
        <v>0.13</v>
      </c>
      <c r="D17" s="3">
        <v>0.69</v>
      </c>
      <c r="E17" s="3">
        <v>0</v>
      </c>
      <c r="F17" s="3">
        <v>0.67</v>
      </c>
      <c r="G17" s="3">
        <v>7.6</v>
      </c>
      <c r="H17" s="3">
        <v>0.02</v>
      </c>
      <c r="I17" s="3">
        <v>0</v>
      </c>
      <c r="J17" s="3">
        <v>0</v>
      </c>
      <c r="K17" s="3">
        <v>0</v>
      </c>
    </row>
    <row r="18" spans="1:11" x14ac:dyDescent="0.3">
      <c r="A18" s="6" t="s">
        <v>43</v>
      </c>
      <c r="B18" s="3">
        <v>0.9</v>
      </c>
      <c r="C18" s="3">
        <v>0.1</v>
      </c>
      <c r="D18" s="3">
        <v>0.69</v>
      </c>
      <c r="E18" s="3">
        <v>0</v>
      </c>
      <c r="F18" s="3">
        <v>0.66</v>
      </c>
      <c r="G18" s="3">
        <v>7.64</v>
      </c>
      <c r="H18" s="3">
        <v>0.02</v>
      </c>
      <c r="I18" s="3">
        <v>0</v>
      </c>
      <c r="J18" s="3">
        <v>0</v>
      </c>
      <c r="K18" s="3">
        <v>0</v>
      </c>
    </row>
    <row r="19" spans="1:11" x14ac:dyDescent="0.3">
      <c r="A19" s="6" t="s">
        <v>143</v>
      </c>
      <c r="B19" s="3">
        <v>0.9</v>
      </c>
      <c r="C19" s="3">
        <v>0.1</v>
      </c>
      <c r="D19" s="3">
        <v>0.7</v>
      </c>
      <c r="E19" s="3">
        <v>0</v>
      </c>
      <c r="F19" s="3">
        <v>0.66</v>
      </c>
      <c r="G19" s="3">
        <v>7.62</v>
      </c>
      <c r="H19" s="3">
        <v>0.03</v>
      </c>
      <c r="I19" s="3">
        <v>0</v>
      </c>
      <c r="J19" s="3">
        <v>0</v>
      </c>
      <c r="K19" s="3">
        <v>0</v>
      </c>
    </row>
    <row r="20" spans="1:11" x14ac:dyDescent="0.3">
      <c r="A20" s="6" t="s">
        <v>12</v>
      </c>
      <c r="B20" s="3">
        <v>0.89</v>
      </c>
      <c r="C20" s="3">
        <v>0.1</v>
      </c>
      <c r="D20" s="3">
        <v>0.7</v>
      </c>
      <c r="E20" s="3">
        <v>0</v>
      </c>
      <c r="F20" s="3">
        <v>0.65</v>
      </c>
      <c r="G20" s="3">
        <v>7.64</v>
      </c>
      <c r="H20" s="3">
        <v>0.03</v>
      </c>
      <c r="I20" s="3">
        <v>0</v>
      </c>
      <c r="J20" s="3">
        <v>0</v>
      </c>
      <c r="K20" s="3">
        <v>0</v>
      </c>
    </row>
    <row r="21" spans="1:11" x14ac:dyDescent="0.3">
      <c r="A21" s="6" t="s">
        <v>13</v>
      </c>
      <c r="B21" s="3">
        <v>0.91</v>
      </c>
      <c r="C21" s="3">
        <v>0.1</v>
      </c>
      <c r="D21" s="3">
        <v>0.69</v>
      </c>
      <c r="E21" s="3">
        <v>0</v>
      </c>
      <c r="F21" s="3">
        <v>0.67</v>
      </c>
      <c r="G21" s="3">
        <v>7.62</v>
      </c>
      <c r="H21" s="3">
        <v>0.02</v>
      </c>
      <c r="I21" s="3">
        <v>0</v>
      </c>
      <c r="J21" s="3">
        <v>0</v>
      </c>
      <c r="K21" s="3">
        <v>0</v>
      </c>
    </row>
    <row r="22" spans="1:11" x14ac:dyDescent="0.3">
      <c r="A22" s="6" t="s">
        <v>14</v>
      </c>
      <c r="B22" s="3">
        <v>0.89</v>
      </c>
      <c r="C22" s="3">
        <v>0.1</v>
      </c>
      <c r="D22" s="3">
        <v>0.7</v>
      </c>
      <c r="E22" s="3">
        <v>0</v>
      </c>
      <c r="F22" s="3">
        <v>0.65</v>
      </c>
      <c r="G22" s="3">
        <v>7.63</v>
      </c>
      <c r="H22" s="3">
        <v>0.03</v>
      </c>
      <c r="I22" s="3">
        <v>0</v>
      </c>
      <c r="J22" s="3">
        <v>0</v>
      </c>
      <c r="K22" s="3">
        <v>0</v>
      </c>
    </row>
    <row r="23" spans="1:11" x14ac:dyDescent="0.3">
      <c r="A23" s="6" t="s">
        <v>15</v>
      </c>
      <c r="B23" s="3">
        <v>0.92</v>
      </c>
      <c r="C23" s="3">
        <v>0.12</v>
      </c>
      <c r="D23" s="3">
        <v>0.68</v>
      </c>
      <c r="E23" s="3">
        <v>0</v>
      </c>
      <c r="F23" s="3">
        <v>0.66</v>
      </c>
      <c r="G23" s="3">
        <v>7.6</v>
      </c>
      <c r="H23" s="3">
        <v>0.02</v>
      </c>
      <c r="I23" s="3">
        <v>0</v>
      </c>
      <c r="J23" s="3">
        <v>0</v>
      </c>
      <c r="K23" s="3">
        <v>0</v>
      </c>
    </row>
    <row r="24" spans="1:11" x14ac:dyDescent="0.3">
      <c r="A24" s="6" t="s">
        <v>16</v>
      </c>
      <c r="B24" s="3">
        <v>0.9</v>
      </c>
      <c r="C24" s="3">
        <v>0.09</v>
      </c>
      <c r="D24" s="3">
        <v>0.7</v>
      </c>
      <c r="E24" s="3">
        <v>0</v>
      </c>
      <c r="F24" s="3">
        <v>0.67</v>
      </c>
      <c r="G24" s="3">
        <v>7.62</v>
      </c>
      <c r="H24" s="3">
        <v>0.02</v>
      </c>
      <c r="I24" s="3">
        <v>0</v>
      </c>
      <c r="J24" s="3">
        <v>0</v>
      </c>
      <c r="K24" s="3">
        <v>0</v>
      </c>
    </row>
    <row r="25" spans="1:11" x14ac:dyDescent="0.3">
      <c r="A25" s="6" t="s">
        <v>148</v>
      </c>
      <c r="B25" s="3">
        <v>0.91</v>
      </c>
      <c r="C25" s="3">
        <v>0.08</v>
      </c>
      <c r="D25" s="3">
        <v>0.71</v>
      </c>
      <c r="E25" s="3">
        <v>0</v>
      </c>
      <c r="F25" s="3">
        <v>0.65</v>
      </c>
      <c r="G25" s="3">
        <v>7.62</v>
      </c>
      <c r="H25" s="3">
        <v>0.03</v>
      </c>
      <c r="I25" s="3">
        <v>0</v>
      </c>
      <c r="J25" s="3">
        <v>0</v>
      </c>
      <c r="K25" s="3">
        <v>0</v>
      </c>
    </row>
    <row r="26" spans="1:11" x14ac:dyDescent="0.3">
      <c r="A26" s="6" t="s">
        <v>17</v>
      </c>
      <c r="B26" s="3">
        <v>0.91</v>
      </c>
      <c r="C26" s="3">
        <v>0.1</v>
      </c>
      <c r="D26" s="3">
        <v>0.7</v>
      </c>
      <c r="E26" s="3">
        <v>0</v>
      </c>
      <c r="F26" s="3">
        <v>0.66</v>
      </c>
      <c r="G26" s="3">
        <v>7.59</v>
      </c>
      <c r="H26" s="3">
        <v>0.03</v>
      </c>
      <c r="I26" s="3">
        <v>0</v>
      </c>
      <c r="J26" s="3">
        <v>0</v>
      </c>
      <c r="K26" s="3">
        <v>0</v>
      </c>
    </row>
    <row r="27" spans="1:11" x14ac:dyDescent="0.3">
      <c r="A27" s="6" t="s">
        <v>18</v>
      </c>
      <c r="B27" s="3">
        <v>0.91</v>
      </c>
      <c r="C27" s="3">
        <v>0.1</v>
      </c>
      <c r="D27" s="3">
        <v>0.71</v>
      </c>
      <c r="E27" s="3">
        <v>0</v>
      </c>
      <c r="F27" s="3">
        <v>0.64</v>
      </c>
      <c r="G27" s="3">
        <v>7.6</v>
      </c>
      <c r="H27" s="3">
        <v>0.04</v>
      </c>
      <c r="I27" s="3">
        <v>0</v>
      </c>
      <c r="J27" s="3">
        <v>0</v>
      </c>
      <c r="K27" s="3">
        <v>0</v>
      </c>
    </row>
    <row r="28" spans="1:11" x14ac:dyDescent="0.3">
      <c r="A28" s="6" t="s">
        <v>19</v>
      </c>
      <c r="B28" s="3">
        <v>0.91</v>
      </c>
      <c r="C28" s="3">
        <v>0.1</v>
      </c>
      <c r="D28" s="3">
        <v>0.71</v>
      </c>
      <c r="E28" s="3">
        <v>0</v>
      </c>
      <c r="F28" s="3">
        <v>0.64</v>
      </c>
      <c r="G28" s="3">
        <v>7.6</v>
      </c>
      <c r="H28" s="3">
        <v>0.04</v>
      </c>
      <c r="I28" s="3">
        <v>0</v>
      </c>
      <c r="J28" s="3">
        <v>0</v>
      </c>
      <c r="K28" s="3">
        <v>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C8FA-465D-402A-972F-9E3CCC710DC9}">
  <dimension ref="A1:AC748"/>
  <sheetViews>
    <sheetView topLeftCell="A10" zoomScale="40" zoomScaleNormal="40" workbookViewId="0">
      <selection activeCell="AH27" sqref="AH27"/>
    </sheetView>
  </sheetViews>
  <sheetFormatPr defaultRowHeight="14" x14ac:dyDescent="0.25"/>
  <cols>
    <col min="1" max="1" width="35.81640625" customWidth="1"/>
    <col min="2" max="3" width="8.81640625" bestFit="1" customWidth="1"/>
    <col min="4" max="4" width="11.26953125" bestFit="1" customWidth="1"/>
    <col min="5" max="5" width="10.36328125" bestFit="1" customWidth="1"/>
    <col min="6" max="6" width="11.26953125" bestFit="1" customWidth="1"/>
    <col min="8" max="8" width="9.453125" bestFit="1" customWidth="1"/>
    <col min="9" max="11" width="8.81640625" bestFit="1" customWidth="1"/>
    <col min="13" max="13" width="13.81640625" customWidth="1"/>
    <col min="17" max="17" width="46.1796875" style="22" customWidth="1"/>
    <col min="18" max="19" width="8.81640625" bestFit="1" customWidth="1"/>
    <col min="20" max="20" width="11.26953125" bestFit="1" customWidth="1"/>
    <col min="21" max="21" width="10.36328125" bestFit="1" customWidth="1"/>
    <col min="22" max="22" width="11.26953125" bestFit="1" customWidth="1"/>
    <col min="24" max="24" width="9.453125" bestFit="1" customWidth="1"/>
    <col min="25" max="27" width="8.81640625" bestFit="1" customWidth="1"/>
    <col min="29" max="29" width="12.81640625" customWidth="1"/>
  </cols>
  <sheetData>
    <row r="1" spans="1:29" ht="14.5" x14ac:dyDescent="0.3">
      <c r="A1" s="61" t="s">
        <v>1551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9" x14ac:dyDescent="0.25">
      <c r="A2" s="58" t="s">
        <v>1541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23"/>
      <c r="O2" s="23"/>
      <c r="P2" s="23"/>
      <c r="Q2" s="63" t="s">
        <v>1542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5"/>
    </row>
    <row r="3" spans="1:29" x14ac:dyDescent="0.25">
      <c r="A3" s="24" t="s">
        <v>369</v>
      </c>
      <c r="B3" s="25" t="s">
        <v>370</v>
      </c>
      <c r="C3" s="25" t="s">
        <v>371</v>
      </c>
      <c r="D3" s="25" t="s">
        <v>372</v>
      </c>
      <c r="E3" s="25" t="s">
        <v>373</v>
      </c>
      <c r="F3" s="25" t="s">
        <v>374</v>
      </c>
      <c r="G3" s="25" t="s">
        <v>375</v>
      </c>
      <c r="H3" s="25" t="s">
        <v>376</v>
      </c>
      <c r="I3" s="25" t="s">
        <v>377</v>
      </c>
      <c r="J3" s="25" t="s">
        <v>378</v>
      </c>
      <c r="K3" s="25" t="s">
        <v>1539</v>
      </c>
      <c r="L3" s="25" t="s">
        <v>379</v>
      </c>
      <c r="M3" s="26" t="s">
        <v>380</v>
      </c>
      <c r="N3" s="10"/>
      <c r="O3" s="10"/>
      <c r="P3" s="10"/>
      <c r="Q3" s="27" t="s">
        <v>369</v>
      </c>
      <c r="R3" s="28" t="s">
        <v>370</v>
      </c>
      <c r="S3" s="28" t="s">
        <v>371</v>
      </c>
      <c r="T3" s="28" t="s">
        <v>372</v>
      </c>
      <c r="U3" s="28" t="s">
        <v>373</v>
      </c>
      <c r="V3" s="28" t="s">
        <v>374</v>
      </c>
      <c r="W3" s="28" t="s">
        <v>375</v>
      </c>
      <c r="X3" s="28" t="s">
        <v>376</v>
      </c>
      <c r="Y3" s="28" t="s">
        <v>377</v>
      </c>
      <c r="Z3" s="28" t="s">
        <v>378</v>
      </c>
      <c r="AA3" s="25" t="s">
        <v>1540</v>
      </c>
      <c r="AB3" s="28" t="s">
        <v>379</v>
      </c>
      <c r="AC3" s="29" t="s">
        <v>380</v>
      </c>
    </row>
    <row r="4" spans="1:29" x14ac:dyDescent="0.25">
      <c r="A4" s="30" t="s">
        <v>381</v>
      </c>
      <c r="B4" s="10">
        <v>1.389</v>
      </c>
      <c r="C4" s="10">
        <v>33.036999999999999</v>
      </c>
      <c r="D4" s="10">
        <v>676103</v>
      </c>
      <c r="E4" s="10">
        <v>328044</v>
      </c>
      <c r="F4" s="10">
        <v>744321</v>
      </c>
      <c r="G4" s="10" t="s">
        <v>382</v>
      </c>
      <c r="H4" s="10" t="s">
        <v>383</v>
      </c>
      <c r="I4" s="10">
        <v>953</v>
      </c>
      <c r="J4" s="10">
        <v>979</v>
      </c>
      <c r="K4" s="43">
        <v>0.2369753875525025</v>
      </c>
      <c r="L4" s="10" t="s">
        <v>384</v>
      </c>
      <c r="M4" s="31" t="s">
        <v>385</v>
      </c>
      <c r="N4" s="10"/>
      <c r="O4" s="10"/>
      <c r="P4" s="10"/>
      <c r="Q4" s="32" t="s">
        <v>386</v>
      </c>
      <c r="R4" s="10">
        <v>1.3220000000000001</v>
      </c>
      <c r="S4" s="10">
        <v>44.058</v>
      </c>
      <c r="T4" s="10">
        <v>34708279</v>
      </c>
      <c r="U4" s="10">
        <v>18711529</v>
      </c>
      <c r="V4" s="10">
        <v>24920527</v>
      </c>
      <c r="W4" s="10" t="s">
        <v>387</v>
      </c>
      <c r="X4" s="10" t="s">
        <v>388</v>
      </c>
      <c r="Y4" s="10">
        <v>869</v>
      </c>
      <c r="Z4" s="10">
        <v>999</v>
      </c>
      <c r="AA4" s="43">
        <f>1.01737901633951E-06*T4</f>
        <v>35.311474747857268</v>
      </c>
      <c r="AB4" s="10" t="s">
        <v>384</v>
      </c>
      <c r="AC4" s="31" t="s">
        <v>385</v>
      </c>
    </row>
    <row r="5" spans="1:29" x14ac:dyDescent="0.25">
      <c r="A5" s="30" t="s">
        <v>389</v>
      </c>
      <c r="B5" s="10">
        <v>1.3959999999999999</v>
      </c>
      <c r="C5" s="10">
        <v>44.046999999999997</v>
      </c>
      <c r="D5" s="10">
        <v>13652929</v>
      </c>
      <c r="E5" s="10">
        <v>6406875</v>
      </c>
      <c r="F5" s="10">
        <v>11510506</v>
      </c>
      <c r="G5" s="10" t="s">
        <v>390</v>
      </c>
      <c r="H5" s="10" t="s">
        <v>391</v>
      </c>
      <c r="I5" s="10">
        <v>968</v>
      </c>
      <c r="J5" s="10">
        <v>968</v>
      </c>
      <c r="K5" s="43">
        <v>4.7853775844831343</v>
      </c>
      <c r="L5" s="10" t="s">
        <v>384</v>
      </c>
      <c r="M5" s="31" t="s">
        <v>385</v>
      </c>
      <c r="N5" s="10"/>
      <c r="O5" s="10"/>
      <c r="P5" s="10"/>
      <c r="Q5" s="32" t="s">
        <v>389</v>
      </c>
      <c r="R5" s="10">
        <v>1.389</v>
      </c>
      <c r="S5" s="10">
        <v>44.058</v>
      </c>
      <c r="T5" s="10">
        <v>7503470</v>
      </c>
      <c r="U5" s="10">
        <v>2458633</v>
      </c>
      <c r="V5" s="10">
        <v>4241771</v>
      </c>
      <c r="W5" s="10" t="s">
        <v>390</v>
      </c>
      <c r="X5" s="10" t="s">
        <v>391</v>
      </c>
      <c r="Y5" s="10">
        <v>928</v>
      </c>
      <c r="Z5" s="10">
        <v>936</v>
      </c>
      <c r="AA5" s="43">
        <f t="shared" ref="AA5:AA68" si="0">1.01737901633951E-06*T5</f>
        <v>7.6338729277330231</v>
      </c>
      <c r="AB5" s="10" t="s">
        <v>384</v>
      </c>
      <c r="AC5" s="31" t="s">
        <v>385</v>
      </c>
    </row>
    <row r="6" spans="1:29" x14ac:dyDescent="0.25">
      <c r="A6" s="30" t="s">
        <v>392</v>
      </c>
      <c r="B6" s="10">
        <v>1.4530000000000001</v>
      </c>
      <c r="C6" s="10">
        <v>45.058</v>
      </c>
      <c r="D6" s="10">
        <v>108546298</v>
      </c>
      <c r="E6" s="10">
        <v>46102573</v>
      </c>
      <c r="F6" s="10">
        <v>76761379</v>
      </c>
      <c r="G6" s="10" t="s">
        <v>393</v>
      </c>
      <c r="H6" s="10" t="s">
        <v>394</v>
      </c>
      <c r="I6" s="10">
        <v>881</v>
      </c>
      <c r="J6" s="10">
        <v>881</v>
      </c>
      <c r="K6" s="43">
        <v>38.045683920851452</v>
      </c>
      <c r="L6" s="10" t="s">
        <v>384</v>
      </c>
      <c r="M6" s="31" t="s">
        <v>385</v>
      </c>
      <c r="N6" s="10"/>
      <c r="O6" s="10"/>
      <c r="P6" s="10"/>
      <c r="Q6" s="32" t="s">
        <v>392</v>
      </c>
      <c r="R6" s="10">
        <v>1.446</v>
      </c>
      <c r="S6" s="10">
        <v>45.051000000000002</v>
      </c>
      <c r="T6" s="10">
        <v>46741351</v>
      </c>
      <c r="U6" s="10">
        <v>19027816</v>
      </c>
      <c r="V6" s="10">
        <v>31635579</v>
      </c>
      <c r="W6" s="10" t="s">
        <v>393</v>
      </c>
      <c r="X6" s="10" t="s">
        <v>394</v>
      </c>
      <c r="Y6" s="10">
        <v>898</v>
      </c>
      <c r="Z6" s="10">
        <v>898</v>
      </c>
      <c r="AA6" s="43">
        <f t="shared" si="0"/>
        <v>47.55366970275977</v>
      </c>
      <c r="AB6" s="10" t="s">
        <v>384</v>
      </c>
      <c r="AC6" s="31" t="s">
        <v>385</v>
      </c>
    </row>
    <row r="7" spans="1:29" x14ac:dyDescent="0.25">
      <c r="A7" s="30" t="s">
        <v>395</v>
      </c>
      <c r="B7" s="10">
        <v>1.667</v>
      </c>
      <c r="C7" s="10">
        <v>40.078000000000003</v>
      </c>
      <c r="D7" s="10">
        <v>2211087</v>
      </c>
      <c r="E7" s="10">
        <v>875923</v>
      </c>
      <c r="F7" s="10">
        <v>1094672</v>
      </c>
      <c r="G7" s="10" t="s">
        <v>396</v>
      </c>
      <c r="H7" s="10" t="s">
        <v>397</v>
      </c>
      <c r="I7" s="10">
        <v>775</v>
      </c>
      <c r="J7" s="10">
        <v>999</v>
      </c>
      <c r="K7" s="43">
        <v>0.77499019932954016</v>
      </c>
      <c r="L7" s="10" t="s">
        <v>384</v>
      </c>
      <c r="M7" s="31" t="s">
        <v>385</v>
      </c>
      <c r="N7" s="10"/>
      <c r="O7" s="10"/>
      <c r="P7" s="10"/>
      <c r="Q7" s="32" t="s">
        <v>398</v>
      </c>
      <c r="R7" s="10">
        <v>1.51</v>
      </c>
      <c r="S7" s="10">
        <v>43.09</v>
      </c>
      <c r="T7" s="10">
        <v>4703363</v>
      </c>
      <c r="U7" s="10">
        <v>1697738</v>
      </c>
      <c r="V7" s="10">
        <v>4192734</v>
      </c>
      <c r="W7" s="10" t="s">
        <v>399</v>
      </c>
      <c r="X7" s="10" t="s">
        <v>400</v>
      </c>
      <c r="Y7" s="10">
        <v>827</v>
      </c>
      <c r="Z7" s="10">
        <v>938</v>
      </c>
      <c r="AA7" s="43">
        <f t="shared" si="0"/>
        <v>4.7851028224276471</v>
      </c>
      <c r="AB7" s="10" t="s">
        <v>384</v>
      </c>
      <c r="AC7" s="31" t="s">
        <v>385</v>
      </c>
    </row>
    <row r="8" spans="1:29" x14ac:dyDescent="0.25">
      <c r="A8" s="30" t="s">
        <v>401</v>
      </c>
      <c r="B8" s="10">
        <v>1.7110000000000001</v>
      </c>
      <c r="C8" s="10">
        <v>39.04</v>
      </c>
      <c r="D8" s="10">
        <v>769819</v>
      </c>
      <c r="E8" s="10">
        <v>268721</v>
      </c>
      <c r="F8" s="10">
        <v>797183</v>
      </c>
      <c r="G8" s="10" t="s">
        <v>402</v>
      </c>
      <c r="H8" s="10" t="s">
        <v>403</v>
      </c>
      <c r="I8" s="10">
        <v>848</v>
      </c>
      <c r="J8" s="10">
        <v>848</v>
      </c>
      <c r="K8" s="43">
        <v>0.26982302381483286</v>
      </c>
      <c r="L8" s="10" t="s">
        <v>384</v>
      </c>
      <c r="M8" s="31" t="s">
        <v>385</v>
      </c>
      <c r="N8" s="10"/>
      <c r="O8" s="10"/>
      <c r="P8" s="10"/>
      <c r="Q8" s="32" t="s">
        <v>404</v>
      </c>
      <c r="R8" s="10">
        <v>1.57</v>
      </c>
      <c r="S8" s="10">
        <v>62.015000000000001</v>
      </c>
      <c r="T8" s="10">
        <v>552583</v>
      </c>
      <c r="U8" s="10">
        <v>226392</v>
      </c>
      <c r="V8" s="10">
        <v>592208</v>
      </c>
      <c r="W8" s="10" t="s">
        <v>405</v>
      </c>
      <c r="X8" s="10" t="s">
        <v>406</v>
      </c>
      <c r="Y8" s="10">
        <v>807</v>
      </c>
      <c r="Z8" s="10">
        <v>807</v>
      </c>
      <c r="AA8" s="43">
        <f t="shared" si="0"/>
        <v>0.56218634898593545</v>
      </c>
      <c r="AB8" s="10" t="s">
        <v>384</v>
      </c>
      <c r="AC8" s="31" t="s">
        <v>385</v>
      </c>
    </row>
    <row r="9" spans="1:29" x14ac:dyDescent="0.25">
      <c r="A9" s="30" t="s">
        <v>407</v>
      </c>
      <c r="B9" s="10">
        <v>1.8819999999999999</v>
      </c>
      <c r="C9" s="10">
        <v>43.070999999999998</v>
      </c>
      <c r="D9" s="10">
        <v>10954223</v>
      </c>
      <c r="E9" s="10">
        <v>3642163</v>
      </c>
      <c r="F9" s="10">
        <v>5812534</v>
      </c>
      <c r="G9" s="10" t="s">
        <v>408</v>
      </c>
      <c r="H9" s="10" t="s">
        <v>409</v>
      </c>
      <c r="I9" s="10">
        <v>866</v>
      </c>
      <c r="J9" s="10">
        <v>882</v>
      </c>
      <c r="K9" s="43">
        <v>3.8394759981268192</v>
      </c>
      <c r="L9" s="10" t="s">
        <v>384</v>
      </c>
      <c r="M9" s="31" t="s">
        <v>385</v>
      </c>
      <c r="N9" s="10"/>
      <c r="O9" s="10"/>
      <c r="P9" s="10"/>
      <c r="Q9" s="32" t="s">
        <v>410</v>
      </c>
      <c r="R9" s="10">
        <v>1.6</v>
      </c>
      <c r="S9" s="10">
        <v>49.017000000000003</v>
      </c>
      <c r="T9" s="10">
        <v>184249</v>
      </c>
      <c r="U9" s="10">
        <v>76778</v>
      </c>
      <c r="V9" s="10">
        <v>232847</v>
      </c>
      <c r="W9" s="10" t="s">
        <v>411</v>
      </c>
      <c r="X9" s="33">
        <v>27639</v>
      </c>
      <c r="Y9" s="10">
        <v>790</v>
      </c>
      <c r="Z9" s="10">
        <v>960</v>
      </c>
      <c r="AA9" s="43">
        <f t="shared" si="0"/>
        <v>0.18745106638153838</v>
      </c>
      <c r="AB9" s="10" t="s">
        <v>384</v>
      </c>
      <c r="AC9" s="31" t="s">
        <v>385</v>
      </c>
    </row>
    <row r="10" spans="1:29" x14ac:dyDescent="0.25">
      <c r="A10" s="30" t="s">
        <v>412</v>
      </c>
      <c r="B10" s="10">
        <v>1.909</v>
      </c>
      <c r="C10" s="10">
        <v>83.036000000000001</v>
      </c>
      <c r="D10" s="10">
        <v>9094511</v>
      </c>
      <c r="E10" s="10">
        <v>3998893</v>
      </c>
      <c r="F10" s="10">
        <v>10329380</v>
      </c>
      <c r="G10" s="10" t="s">
        <v>413</v>
      </c>
      <c r="H10" s="10" t="s">
        <v>414</v>
      </c>
      <c r="I10" s="10">
        <v>940</v>
      </c>
      <c r="J10" s="10">
        <v>940</v>
      </c>
      <c r="K10" s="43">
        <v>3.1876434046668884</v>
      </c>
      <c r="L10" s="10" t="s">
        <v>384</v>
      </c>
      <c r="M10" s="31" t="s">
        <v>385</v>
      </c>
      <c r="N10" s="10"/>
      <c r="O10" s="10"/>
      <c r="P10" s="10"/>
      <c r="Q10" s="32" t="s">
        <v>415</v>
      </c>
      <c r="R10" s="10">
        <v>1.6639999999999999</v>
      </c>
      <c r="S10" s="10">
        <v>43.09</v>
      </c>
      <c r="T10" s="10">
        <v>4611383</v>
      </c>
      <c r="U10" s="10">
        <v>2280421</v>
      </c>
      <c r="V10" s="10">
        <v>6916773</v>
      </c>
      <c r="W10" s="10" t="s">
        <v>416</v>
      </c>
      <c r="X10" s="10" t="s">
        <v>417</v>
      </c>
      <c r="Y10" s="10">
        <v>929</v>
      </c>
      <c r="Z10" s="10">
        <v>933</v>
      </c>
      <c r="AA10" s="43">
        <f t="shared" si="0"/>
        <v>4.6915243005047387</v>
      </c>
      <c r="AB10" s="10" t="s">
        <v>384</v>
      </c>
      <c r="AC10" s="31" t="s">
        <v>385</v>
      </c>
    </row>
    <row r="11" spans="1:29" x14ac:dyDescent="0.25">
      <c r="A11" s="30" t="s">
        <v>418</v>
      </c>
      <c r="B11" s="10">
        <v>2.1269999999999998</v>
      </c>
      <c r="C11" s="10">
        <v>41.064</v>
      </c>
      <c r="D11" s="10">
        <v>2066069</v>
      </c>
      <c r="E11" s="10">
        <v>612653</v>
      </c>
      <c r="F11" s="10">
        <v>2681353</v>
      </c>
      <c r="G11" s="10" t="s">
        <v>419</v>
      </c>
      <c r="H11" s="10" t="s">
        <v>420</v>
      </c>
      <c r="I11" s="10">
        <v>892</v>
      </c>
      <c r="J11" s="10">
        <v>892</v>
      </c>
      <c r="K11" s="43">
        <v>0.72416111448286924</v>
      </c>
      <c r="L11" s="10" t="s">
        <v>384</v>
      </c>
      <c r="M11" s="31" t="s">
        <v>385</v>
      </c>
      <c r="N11" s="10"/>
      <c r="O11" s="10"/>
      <c r="P11" s="10"/>
      <c r="Q11" s="32" t="s">
        <v>401</v>
      </c>
      <c r="R11" s="10">
        <v>1.708</v>
      </c>
      <c r="S11" s="10">
        <v>39.018999999999998</v>
      </c>
      <c r="T11" s="10">
        <v>2174466</v>
      </c>
      <c r="U11" s="10">
        <v>604251</v>
      </c>
      <c r="V11" s="10">
        <v>1735468</v>
      </c>
      <c r="W11" s="10" t="s">
        <v>402</v>
      </c>
      <c r="X11" s="10" t="s">
        <v>403</v>
      </c>
      <c r="Y11" s="10">
        <v>848</v>
      </c>
      <c r="Z11" s="10">
        <v>848</v>
      </c>
      <c r="AA11" s="43">
        <f t="shared" si="0"/>
        <v>2.212256080143709</v>
      </c>
      <c r="AB11" s="10" t="s">
        <v>384</v>
      </c>
      <c r="AC11" s="31" t="s">
        <v>385</v>
      </c>
    </row>
    <row r="12" spans="1:29" x14ac:dyDescent="0.25">
      <c r="A12" s="30" t="s">
        <v>421</v>
      </c>
      <c r="B12" s="10">
        <v>2.1970000000000001</v>
      </c>
      <c r="C12" s="10">
        <v>41.064</v>
      </c>
      <c r="D12" s="10">
        <v>511952</v>
      </c>
      <c r="E12" s="10">
        <v>235429</v>
      </c>
      <c r="F12" s="10">
        <v>671946</v>
      </c>
      <c r="G12" s="10" t="s">
        <v>419</v>
      </c>
      <c r="H12" s="10" t="s">
        <v>422</v>
      </c>
      <c r="I12" s="10">
        <v>827</v>
      </c>
      <c r="J12" s="10">
        <v>827</v>
      </c>
      <c r="K12" s="43">
        <v>0.17944014981190554</v>
      </c>
      <c r="L12" s="10" t="s">
        <v>384</v>
      </c>
      <c r="M12" s="31" t="s">
        <v>385</v>
      </c>
      <c r="N12" s="10"/>
      <c r="O12" s="10"/>
      <c r="P12" s="10"/>
      <c r="Q12" s="32" t="s">
        <v>423</v>
      </c>
      <c r="R12" s="10">
        <v>1.748</v>
      </c>
      <c r="S12" s="10">
        <v>43.09</v>
      </c>
      <c r="T12" s="10">
        <v>7030806</v>
      </c>
      <c r="U12" s="10">
        <v>2113165</v>
      </c>
      <c r="V12" s="10">
        <v>5897399</v>
      </c>
      <c r="W12" s="10" t="s">
        <v>424</v>
      </c>
      <c r="X12" s="10" t="s">
        <v>425</v>
      </c>
      <c r="Y12" s="10">
        <v>852</v>
      </c>
      <c r="Z12" s="10">
        <v>852</v>
      </c>
      <c r="AA12" s="43">
        <f t="shared" si="0"/>
        <v>7.1529944923539244</v>
      </c>
      <c r="AB12" s="10" t="s">
        <v>384</v>
      </c>
      <c r="AC12" s="31" t="s">
        <v>385</v>
      </c>
    </row>
    <row r="13" spans="1:29" x14ac:dyDescent="0.25">
      <c r="A13" s="30" t="s">
        <v>426</v>
      </c>
      <c r="B13" s="10">
        <v>2.2040000000000002</v>
      </c>
      <c r="C13" s="10">
        <v>78.078999999999994</v>
      </c>
      <c r="D13" s="10">
        <v>1001928</v>
      </c>
      <c r="E13" s="10">
        <v>261321</v>
      </c>
      <c r="F13" s="10">
        <v>609057</v>
      </c>
      <c r="G13" s="10" t="s">
        <v>427</v>
      </c>
      <c r="H13" s="10" t="s">
        <v>428</v>
      </c>
      <c r="I13" s="10">
        <v>909</v>
      </c>
      <c r="J13" s="10">
        <v>932</v>
      </c>
      <c r="K13" s="43">
        <v>0.35117766982205928</v>
      </c>
      <c r="L13" s="10" t="s">
        <v>384</v>
      </c>
      <c r="M13" s="31" t="s">
        <v>385</v>
      </c>
      <c r="N13" s="10"/>
      <c r="O13" s="10"/>
      <c r="P13" s="10"/>
      <c r="Q13" s="32" t="s">
        <v>407</v>
      </c>
      <c r="R13" s="10">
        <v>1.8819999999999999</v>
      </c>
      <c r="S13" s="10">
        <v>43.09</v>
      </c>
      <c r="T13" s="10">
        <v>12359004</v>
      </c>
      <c r="U13" s="10">
        <v>3559860</v>
      </c>
      <c r="V13" s="10">
        <v>6671074</v>
      </c>
      <c r="W13" s="10" t="s">
        <v>408</v>
      </c>
      <c r="X13" s="10" t="s">
        <v>409</v>
      </c>
      <c r="Y13" s="10">
        <v>798</v>
      </c>
      <c r="Z13" s="10">
        <v>865</v>
      </c>
      <c r="AA13" s="43">
        <f t="shared" si="0"/>
        <v>12.57379133245607</v>
      </c>
      <c r="AB13" s="10" t="s">
        <v>384</v>
      </c>
      <c r="AC13" s="31" t="s">
        <v>385</v>
      </c>
    </row>
    <row r="14" spans="1:29" x14ac:dyDescent="0.25">
      <c r="A14" s="30" t="s">
        <v>429</v>
      </c>
      <c r="B14" s="10">
        <v>2.331</v>
      </c>
      <c r="C14" s="10">
        <v>57.07</v>
      </c>
      <c r="D14" s="10">
        <v>8046762</v>
      </c>
      <c r="E14" s="10">
        <v>2492240</v>
      </c>
      <c r="F14" s="10">
        <v>3026866</v>
      </c>
      <c r="G14" s="10" t="s">
        <v>430</v>
      </c>
      <c r="H14" s="10" t="s">
        <v>431</v>
      </c>
      <c r="I14" s="10">
        <v>847</v>
      </c>
      <c r="J14" s="10">
        <v>870</v>
      </c>
      <c r="K14" s="43">
        <v>2.8204053871861983</v>
      </c>
      <c r="L14" s="10" t="s">
        <v>384</v>
      </c>
      <c r="M14" s="31" t="s">
        <v>385</v>
      </c>
      <c r="N14" s="10"/>
      <c r="O14" s="10"/>
      <c r="P14" s="10"/>
      <c r="Q14" s="32" t="s">
        <v>412</v>
      </c>
      <c r="R14" s="10">
        <v>1.909</v>
      </c>
      <c r="S14" s="10">
        <v>83.015000000000001</v>
      </c>
      <c r="T14" s="10">
        <v>10201335</v>
      </c>
      <c r="U14" s="10">
        <v>4331399</v>
      </c>
      <c r="V14" s="10">
        <v>10669100</v>
      </c>
      <c r="W14" s="10" t="s">
        <v>413</v>
      </c>
      <c r="X14" s="10" t="s">
        <v>414</v>
      </c>
      <c r="Y14" s="10">
        <v>938</v>
      </c>
      <c r="Z14" s="10">
        <v>938</v>
      </c>
      <c r="AA14" s="43">
        <f t="shared" si="0"/>
        <v>10.378624167649814</v>
      </c>
      <c r="AB14" s="10" t="s">
        <v>384</v>
      </c>
      <c r="AC14" s="31" t="s">
        <v>385</v>
      </c>
    </row>
    <row r="15" spans="1:29" x14ac:dyDescent="0.25">
      <c r="A15" s="30" t="s">
        <v>432</v>
      </c>
      <c r="B15" s="10">
        <v>2.3679999999999999</v>
      </c>
      <c r="C15" s="10">
        <v>77.028000000000006</v>
      </c>
      <c r="D15" s="10">
        <v>1456791</v>
      </c>
      <c r="E15" s="10">
        <v>342605</v>
      </c>
      <c r="F15" s="10">
        <v>730610</v>
      </c>
      <c r="G15" s="10" t="s">
        <v>433</v>
      </c>
      <c r="H15" s="10" t="s">
        <v>434</v>
      </c>
      <c r="I15" s="10">
        <v>779</v>
      </c>
      <c r="J15" s="10">
        <v>836</v>
      </c>
      <c r="K15" s="43">
        <v>0.51060801654185484</v>
      </c>
      <c r="L15" s="10" t="s">
        <v>384</v>
      </c>
      <c r="M15" s="31" t="s">
        <v>385</v>
      </c>
      <c r="N15" s="10"/>
      <c r="O15" s="10"/>
      <c r="P15" s="10"/>
      <c r="Q15" s="32" t="s">
        <v>435</v>
      </c>
      <c r="R15" s="10">
        <v>2.11</v>
      </c>
      <c r="S15" s="10">
        <v>62.015000000000001</v>
      </c>
      <c r="T15" s="10">
        <v>344951</v>
      </c>
      <c r="U15" s="10">
        <v>118276</v>
      </c>
      <c r="V15" s="10">
        <v>231848</v>
      </c>
      <c r="W15" s="10" t="s">
        <v>436</v>
      </c>
      <c r="X15" s="10" t="s">
        <v>437</v>
      </c>
      <c r="Y15" s="10">
        <v>805</v>
      </c>
      <c r="Z15" s="10">
        <v>805</v>
      </c>
      <c r="AA15" s="43">
        <f t="shared" si="0"/>
        <v>0.3509459090653303</v>
      </c>
      <c r="AB15" s="10" t="s">
        <v>384</v>
      </c>
      <c r="AC15" s="31" t="s">
        <v>385</v>
      </c>
    </row>
    <row r="16" spans="1:29" x14ac:dyDescent="0.25">
      <c r="A16" s="30" t="s">
        <v>438</v>
      </c>
      <c r="B16" s="10">
        <v>2.375</v>
      </c>
      <c r="C16" s="10">
        <v>55.045999999999999</v>
      </c>
      <c r="D16" s="10">
        <v>19635344</v>
      </c>
      <c r="E16" s="10">
        <v>4311239</v>
      </c>
      <c r="F16" s="10">
        <v>5546365</v>
      </c>
      <c r="G16" s="10" t="s">
        <v>439</v>
      </c>
      <c r="H16" s="10" t="s">
        <v>440</v>
      </c>
      <c r="I16" s="10">
        <v>767</v>
      </c>
      <c r="J16" s="10">
        <v>827</v>
      </c>
      <c r="K16" s="43">
        <v>6.8822254214619738</v>
      </c>
      <c r="L16" s="10" t="s">
        <v>384</v>
      </c>
      <c r="M16" s="31" t="s">
        <v>385</v>
      </c>
      <c r="N16" s="10"/>
      <c r="O16" s="10"/>
      <c r="P16" s="10"/>
      <c r="Q16" s="32" t="s">
        <v>418</v>
      </c>
      <c r="R16" s="10">
        <v>2.1230000000000002</v>
      </c>
      <c r="S16" s="10">
        <v>41.066000000000003</v>
      </c>
      <c r="T16" s="10">
        <v>23723806</v>
      </c>
      <c r="U16" s="10">
        <v>11257698</v>
      </c>
      <c r="V16" s="10">
        <v>53190412</v>
      </c>
      <c r="W16" s="10" t="s">
        <v>419</v>
      </c>
      <c r="X16" s="10" t="s">
        <v>420</v>
      </c>
      <c r="Y16" s="10">
        <v>918</v>
      </c>
      <c r="Z16" s="10">
        <v>918</v>
      </c>
      <c r="AA16" s="43">
        <f t="shared" si="0"/>
        <v>24.136102412109366</v>
      </c>
      <c r="AB16" s="10" t="s">
        <v>384</v>
      </c>
      <c r="AC16" s="31" t="s">
        <v>385</v>
      </c>
    </row>
    <row r="17" spans="1:29" x14ac:dyDescent="0.25">
      <c r="A17" s="30" t="s">
        <v>441</v>
      </c>
      <c r="B17" s="10">
        <v>2.472</v>
      </c>
      <c r="C17" s="10">
        <v>44.046999999999997</v>
      </c>
      <c r="D17" s="10">
        <v>5884573</v>
      </c>
      <c r="E17" s="10">
        <v>2001059</v>
      </c>
      <c r="F17" s="10">
        <v>6408204</v>
      </c>
      <c r="G17" s="10" t="s">
        <v>419</v>
      </c>
      <c r="H17" s="10" t="s">
        <v>442</v>
      </c>
      <c r="I17" s="10">
        <v>875</v>
      </c>
      <c r="J17" s="10">
        <v>876</v>
      </c>
      <c r="K17" s="43">
        <v>2.062554029868219</v>
      </c>
      <c r="L17" s="10" t="s">
        <v>384</v>
      </c>
      <c r="M17" s="31" t="s">
        <v>385</v>
      </c>
      <c r="N17" s="10"/>
      <c r="O17" s="10"/>
      <c r="P17" s="10"/>
      <c r="Q17" s="32" t="s">
        <v>421</v>
      </c>
      <c r="R17" s="10">
        <v>2.194</v>
      </c>
      <c r="S17" s="10">
        <v>41.066000000000003</v>
      </c>
      <c r="T17" s="10">
        <v>25525492</v>
      </c>
      <c r="U17" s="10">
        <v>9523649</v>
      </c>
      <c r="V17" s="10">
        <v>32862482</v>
      </c>
      <c r="W17" s="10" t="s">
        <v>419</v>
      </c>
      <c r="X17" s="10" t="s">
        <v>422</v>
      </c>
      <c r="Y17" s="10">
        <v>906</v>
      </c>
      <c r="Z17" s="10">
        <v>908</v>
      </c>
      <c r="AA17" s="43">
        <f t="shared" si="0"/>
        <v>25.96909994254203</v>
      </c>
      <c r="AB17" s="10" t="s">
        <v>384</v>
      </c>
      <c r="AC17" s="31" t="s">
        <v>385</v>
      </c>
    </row>
    <row r="18" spans="1:29" x14ac:dyDescent="0.25">
      <c r="A18" s="30" t="s">
        <v>443</v>
      </c>
      <c r="B18" s="10">
        <v>2.5219999999999998</v>
      </c>
      <c r="C18" s="10">
        <v>81.103999999999999</v>
      </c>
      <c r="D18" s="10">
        <v>24387486</v>
      </c>
      <c r="E18" s="10">
        <v>4940952</v>
      </c>
      <c r="F18" s="10">
        <v>13816138</v>
      </c>
      <c r="G18" s="10" t="s">
        <v>444</v>
      </c>
      <c r="H18" s="10" t="s">
        <v>445</v>
      </c>
      <c r="I18" s="10">
        <v>935</v>
      </c>
      <c r="J18" s="10">
        <v>935</v>
      </c>
      <c r="K18" s="43">
        <v>8.5478602317712387</v>
      </c>
      <c r="L18" s="10" t="s">
        <v>384</v>
      </c>
      <c r="M18" s="31" t="s">
        <v>385</v>
      </c>
      <c r="N18" s="10"/>
      <c r="O18" s="10"/>
      <c r="P18" s="10"/>
      <c r="Q18" s="32" t="s">
        <v>446</v>
      </c>
      <c r="R18" s="10">
        <v>2.2040000000000002</v>
      </c>
      <c r="S18" s="10">
        <v>78.090999999999994</v>
      </c>
      <c r="T18" s="10">
        <v>1562218</v>
      </c>
      <c r="U18" s="10">
        <v>406200</v>
      </c>
      <c r="V18" s="10">
        <v>590202</v>
      </c>
      <c r="W18" s="10" t="s">
        <v>447</v>
      </c>
      <c r="X18" s="10" t="s">
        <v>448</v>
      </c>
      <c r="Y18" s="10">
        <v>871</v>
      </c>
      <c r="Z18" s="10">
        <v>940</v>
      </c>
      <c r="AA18" s="43">
        <f t="shared" si="0"/>
        <v>1.5893678121478765</v>
      </c>
      <c r="AB18" s="10" t="s">
        <v>384</v>
      </c>
      <c r="AC18" s="31" t="s">
        <v>385</v>
      </c>
    </row>
    <row r="19" spans="1:29" x14ac:dyDescent="0.25">
      <c r="A19" s="30" t="s">
        <v>449</v>
      </c>
      <c r="B19" s="10">
        <v>3.2330000000000001</v>
      </c>
      <c r="C19" s="10">
        <v>55.045999999999999</v>
      </c>
      <c r="D19" s="10">
        <v>13649651</v>
      </c>
      <c r="E19" s="10">
        <v>2478877</v>
      </c>
      <c r="F19" s="10">
        <v>9834468</v>
      </c>
      <c r="G19" s="10" t="s">
        <v>450</v>
      </c>
      <c r="H19" s="10" t="s">
        <v>451</v>
      </c>
      <c r="I19" s="10">
        <v>886</v>
      </c>
      <c r="J19" s="10">
        <v>886</v>
      </c>
      <c r="K19" s="43">
        <v>4.7842286392478712</v>
      </c>
      <c r="L19" s="10" t="s">
        <v>384</v>
      </c>
      <c r="M19" s="31" t="s">
        <v>385</v>
      </c>
      <c r="N19" s="10"/>
      <c r="O19" s="10"/>
      <c r="P19" s="10"/>
      <c r="Q19" s="32" t="s">
        <v>432</v>
      </c>
      <c r="R19" s="10">
        <v>2.3679999999999999</v>
      </c>
      <c r="S19" s="10">
        <v>77.007000000000005</v>
      </c>
      <c r="T19" s="10">
        <v>5002925</v>
      </c>
      <c r="U19" s="10">
        <v>1455179</v>
      </c>
      <c r="V19" s="10">
        <v>2185395</v>
      </c>
      <c r="W19" s="10" t="s">
        <v>433</v>
      </c>
      <c r="X19" s="10" t="s">
        <v>434</v>
      </c>
      <c r="Y19" s="10">
        <v>940</v>
      </c>
      <c r="Z19" s="10">
        <v>943</v>
      </c>
      <c r="AA19" s="43">
        <f t="shared" si="0"/>
        <v>5.0898709153203425</v>
      </c>
      <c r="AB19" s="10" t="s">
        <v>384</v>
      </c>
      <c r="AC19" s="31" t="s">
        <v>385</v>
      </c>
    </row>
    <row r="20" spans="1:29" x14ac:dyDescent="0.25">
      <c r="A20" s="30" t="s">
        <v>452</v>
      </c>
      <c r="B20" s="10">
        <v>3.4380000000000002</v>
      </c>
      <c r="C20" s="10">
        <v>55.045999999999999</v>
      </c>
      <c r="D20" s="10">
        <v>3925179</v>
      </c>
      <c r="E20" s="10">
        <v>766916</v>
      </c>
      <c r="F20" s="10">
        <v>2033499</v>
      </c>
      <c r="G20" s="10" t="s">
        <v>453</v>
      </c>
      <c r="H20" s="10" t="s">
        <v>454</v>
      </c>
      <c r="I20" s="10">
        <v>871</v>
      </c>
      <c r="J20" s="10">
        <v>871</v>
      </c>
      <c r="K20" s="43">
        <v>1.3757827057977028</v>
      </c>
      <c r="L20" s="10" t="s">
        <v>384</v>
      </c>
      <c r="M20" s="31" t="s">
        <v>385</v>
      </c>
      <c r="N20" s="10"/>
      <c r="O20" s="10"/>
      <c r="P20" s="10"/>
      <c r="Q20" s="32" t="s">
        <v>441</v>
      </c>
      <c r="R20" s="10">
        <v>2.4820000000000002</v>
      </c>
      <c r="S20" s="10">
        <v>44.058</v>
      </c>
      <c r="T20" s="10">
        <v>6958047</v>
      </c>
      <c r="U20" s="10">
        <v>2275373</v>
      </c>
      <c r="V20" s="10">
        <v>7442551</v>
      </c>
      <c r="W20" s="10" t="s">
        <v>419</v>
      </c>
      <c r="X20" s="10" t="s">
        <v>442</v>
      </c>
      <c r="Y20" s="10">
        <v>844</v>
      </c>
      <c r="Z20" s="10">
        <v>870</v>
      </c>
      <c r="AA20" s="43">
        <f t="shared" si="0"/>
        <v>7.0789710125040779</v>
      </c>
      <c r="AB20" s="10" t="s">
        <v>384</v>
      </c>
      <c r="AC20" s="31" t="s">
        <v>385</v>
      </c>
    </row>
    <row r="21" spans="1:29" x14ac:dyDescent="0.25">
      <c r="A21" s="30" t="s">
        <v>455</v>
      </c>
      <c r="B21" s="10">
        <v>3.4580000000000002</v>
      </c>
      <c r="C21" s="10">
        <v>91.063000000000002</v>
      </c>
      <c r="D21" s="10">
        <v>81436779</v>
      </c>
      <c r="E21" s="10">
        <v>14240453</v>
      </c>
      <c r="F21" s="10">
        <v>34871438</v>
      </c>
      <c r="G21" s="10" t="s">
        <v>456</v>
      </c>
      <c r="H21" s="10" t="s">
        <v>457</v>
      </c>
      <c r="I21" s="10">
        <v>933</v>
      </c>
      <c r="J21" s="10">
        <v>933</v>
      </c>
      <c r="K21" s="43">
        <v>28.543745944852333</v>
      </c>
      <c r="L21" s="10" t="s">
        <v>384</v>
      </c>
      <c r="M21" s="31" t="s">
        <v>385</v>
      </c>
      <c r="N21" s="10"/>
      <c r="O21" s="10"/>
      <c r="P21" s="10"/>
      <c r="Q21" s="32" t="s">
        <v>443</v>
      </c>
      <c r="R21" s="10">
        <v>2.536</v>
      </c>
      <c r="S21" s="10">
        <v>81.072000000000003</v>
      </c>
      <c r="T21" s="10">
        <v>5191432</v>
      </c>
      <c r="U21" s="10">
        <v>1248007</v>
      </c>
      <c r="V21" s="10">
        <v>2807901</v>
      </c>
      <c r="W21" s="10" t="s">
        <v>444</v>
      </c>
      <c r="X21" s="10" t="s">
        <v>445</v>
      </c>
      <c r="Y21" s="10">
        <v>896</v>
      </c>
      <c r="Z21" s="10">
        <v>897</v>
      </c>
      <c r="AA21" s="43">
        <f t="shared" si="0"/>
        <v>5.2816539815534549</v>
      </c>
      <c r="AB21" s="10" t="s">
        <v>384</v>
      </c>
      <c r="AC21" s="31" t="s">
        <v>385</v>
      </c>
    </row>
    <row r="22" spans="1:29" x14ac:dyDescent="0.25">
      <c r="A22" s="30" t="s">
        <v>458</v>
      </c>
      <c r="B22" s="10">
        <v>3.5049999999999999</v>
      </c>
      <c r="C22" s="10">
        <v>57.07</v>
      </c>
      <c r="D22" s="10">
        <v>2854845</v>
      </c>
      <c r="E22" s="10">
        <v>759904</v>
      </c>
      <c r="F22" s="10">
        <v>1407030</v>
      </c>
      <c r="G22" s="10" t="s">
        <v>419</v>
      </c>
      <c r="H22" s="10" t="s">
        <v>459</v>
      </c>
      <c r="I22" s="10">
        <v>800</v>
      </c>
      <c r="J22" s="10">
        <v>800</v>
      </c>
      <c r="K22" s="43">
        <v>1.0006286028568487</v>
      </c>
      <c r="L22" s="10" t="s">
        <v>384</v>
      </c>
      <c r="M22" s="31" t="s">
        <v>385</v>
      </c>
      <c r="N22" s="10"/>
      <c r="O22" s="10"/>
      <c r="P22" s="10"/>
      <c r="Q22" s="32" t="s">
        <v>460</v>
      </c>
      <c r="R22" s="10">
        <v>2.9319999999999999</v>
      </c>
      <c r="S22" s="10">
        <v>55.024000000000001</v>
      </c>
      <c r="T22" s="10">
        <v>805975</v>
      </c>
      <c r="U22" s="10">
        <v>231030</v>
      </c>
      <c r="V22" s="10">
        <v>846466</v>
      </c>
      <c r="W22" s="10" t="s">
        <v>461</v>
      </c>
      <c r="X22" s="10" t="s">
        <v>462</v>
      </c>
      <c r="Y22" s="10">
        <v>811</v>
      </c>
      <c r="Z22" s="10">
        <v>818</v>
      </c>
      <c r="AA22" s="43">
        <f t="shared" si="0"/>
        <v>0.81998205269423652</v>
      </c>
      <c r="AB22" s="10" t="s">
        <v>384</v>
      </c>
      <c r="AC22" s="31" t="s">
        <v>385</v>
      </c>
    </row>
    <row r="23" spans="1:29" x14ac:dyDescent="0.25">
      <c r="A23" s="30" t="s">
        <v>463</v>
      </c>
      <c r="B23" s="10">
        <v>4.0890000000000004</v>
      </c>
      <c r="C23" s="10">
        <v>69.061000000000007</v>
      </c>
      <c r="D23" s="10">
        <v>131217516</v>
      </c>
      <c r="E23" s="10">
        <v>21509700</v>
      </c>
      <c r="F23" s="10">
        <v>41340878</v>
      </c>
      <c r="G23" s="10" t="s">
        <v>464</v>
      </c>
      <c r="H23" s="10" t="s">
        <v>465</v>
      </c>
      <c r="I23" s="10">
        <v>789</v>
      </c>
      <c r="J23" s="10">
        <v>802</v>
      </c>
      <c r="K23" s="43">
        <v>45.99198895401544</v>
      </c>
      <c r="L23" s="10" t="s">
        <v>384</v>
      </c>
      <c r="M23" s="31" t="s">
        <v>385</v>
      </c>
      <c r="N23" s="10"/>
      <c r="O23" s="10"/>
      <c r="P23" s="10"/>
      <c r="Q23" s="32" t="s">
        <v>466</v>
      </c>
      <c r="R23" s="10">
        <v>3.254</v>
      </c>
      <c r="S23" s="10">
        <v>42.055</v>
      </c>
      <c r="T23" s="10">
        <v>804509</v>
      </c>
      <c r="U23" s="10">
        <v>212000</v>
      </c>
      <c r="V23" s="10">
        <v>684871</v>
      </c>
      <c r="W23" s="10" t="s">
        <v>461</v>
      </c>
      <c r="X23" s="10" t="s">
        <v>467</v>
      </c>
      <c r="Y23" s="10">
        <v>831</v>
      </c>
      <c r="Z23" s="10">
        <v>865</v>
      </c>
      <c r="AA23" s="43">
        <f t="shared" si="0"/>
        <v>0.81849057505628287</v>
      </c>
      <c r="AB23" s="10" t="s">
        <v>384</v>
      </c>
      <c r="AC23" s="31" t="s">
        <v>385</v>
      </c>
    </row>
    <row r="24" spans="1:29" x14ac:dyDescent="0.25">
      <c r="A24" s="30" t="s">
        <v>468</v>
      </c>
      <c r="B24" s="10">
        <v>4.1349999999999998</v>
      </c>
      <c r="C24" s="10">
        <v>44.046999999999997</v>
      </c>
      <c r="D24" s="10">
        <v>1936677134</v>
      </c>
      <c r="E24" s="10">
        <v>427043735</v>
      </c>
      <c r="F24" s="10">
        <v>1779513377</v>
      </c>
      <c r="G24" s="10" t="s">
        <v>469</v>
      </c>
      <c r="H24" s="10" t="s">
        <v>470</v>
      </c>
      <c r="I24" s="10">
        <v>764</v>
      </c>
      <c r="J24" s="10">
        <v>797</v>
      </c>
      <c r="K24" s="43">
        <v>678.8090193265225</v>
      </c>
      <c r="L24" s="10" t="s">
        <v>384</v>
      </c>
      <c r="M24" s="31" t="s">
        <v>385</v>
      </c>
      <c r="N24" s="10"/>
      <c r="O24" s="10"/>
      <c r="P24" s="10"/>
      <c r="Q24" s="32" t="s">
        <v>471</v>
      </c>
      <c r="R24" s="10">
        <v>3.472</v>
      </c>
      <c r="S24" s="10">
        <v>55.024000000000001</v>
      </c>
      <c r="T24" s="10">
        <v>1099683</v>
      </c>
      <c r="U24" s="10">
        <v>412928</v>
      </c>
      <c r="V24" s="10">
        <v>1225827</v>
      </c>
      <c r="W24" s="10" t="s">
        <v>472</v>
      </c>
      <c r="X24" s="10" t="s">
        <v>473</v>
      </c>
      <c r="Y24" s="10">
        <v>791</v>
      </c>
      <c r="Z24" s="10">
        <v>822</v>
      </c>
      <c r="AA24" s="43">
        <f t="shared" si="0"/>
        <v>1.1187944088252813</v>
      </c>
      <c r="AB24" s="10" t="s">
        <v>384</v>
      </c>
      <c r="AC24" s="31" t="s">
        <v>385</v>
      </c>
    </row>
    <row r="25" spans="1:29" x14ac:dyDescent="0.25">
      <c r="A25" s="30" t="s">
        <v>474</v>
      </c>
      <c r="B25" s="10">
        <v>4.702</v>
      </c>
      <c r="C25" s="10">
        <v>207.04400000000001</v>
      </c>
      <c r="D25" s="10">
        <v>16155723</v>
      </c>
      <c r="E25" s="10">
        <v>3898111</v>
      </c>
      <c r="F25" s="10">
        <v>9237923</v>
      </c>
      <c r="G25" s="10" t="s">
        <v>475</v>
      </c>
      <c r="H25" s="10" t="s">
        <v>476</v>
      </c>
      <c r="I25" s="10">
        <v>926</v>
      </c>
      <c r="J25" s="10">
        <v>931</v>
      </c>
      <c r="K25" s="43">
        <v>5.6626116421845172</v>
      </c>
      <c r="L25" s="10" t="s">
        <v>384</v>
      </c>
      <c r="M25" s="31" t="s">
        <v>385</v>
      </c>
      <c r="N25" s="10"/>
      <c r="O25" s="10"/>
      <c r="P25" s="10"/>
      <c r="Q25" s="32" t="s">
        <v>455</v>
      </c>
      <c r="R25" s="10">
        <v>3.4820000000000002</v>
      </c>
      <c r="S25" s="10">
        <v>91.037999999999997</v>
      </c>
      <c r="T25" s="10">
        <v>131992422</v>
      </c>
      <c r="U25" s="10">
        <v>22018206</v>
      </c>
      <c r="V25" s="10">
        <v>52831307</v>
      </c>
      <c r="W25" s="10" t="s">
        <v>456</v>
      </c>
      <c r="X25" s="10" t="s">
        <v>457</v>
      </c>
      <c r="Y25" s="10">
        <v>926</v>
      </c>
      <c r="Z25" s="10">
        <v>926</v>
      </c>
      <c r="AA25" s="43">
        <f t="shared" si="0"/>
        <v>134.28632045862949</v>
      </c>
      <c r="AB25" s="10" t="s">
        <v>384</v>
      </c>
      <c r="AC25" s="31" t="s">
        <v>385</v>
      </c>
    </row>
    <row r="26" spans="1:29" x14ac:dyDescent="0.25">
      <c r="A26" s="30" t="s">
        <v>477</v>
      </c>
      <c r="B26" s="10">
        <v>5.4569999999999999</v>
      </c>
      <c r="C26" s="10">
        <v>44.046999999999997</v>
      </c>
      <c r="D26" s="10">
        <v>6275623</v>
      </c>
      <c r="E26" s="10">
        <v>1442072</v>
      </c>
      <c r="F26" s="10">
        <v>2382371</v>
      </c>
      <c r="G26" s="10" t="s">
        <v>478</v>
      </c>
      <c r="H26" s="10" t="s">
        <v>479</v>
      </c>
      <c r="I26" s="10">
        <v>772</v>
      </c>
      <c r="J26" s="10">
        <v>934</v>
      </c>
      <c r="K26" s="43">
        <v>2.1996177987058161</v>
      </c>
      <c r="L26" s="10" t="s">
        <v>384</v>
      </c>
      <c r="M26" s="31" t="s">
        <v>385</v>
      </c>
      <c r="N26" s="10"/>
      <c r="O26" s="10"/>
      <c r="P26" s="10"/>
      <c r="Q26" s="32" t="s">
        <v>480</v>
      </c>
      <c r="R26" s="10">
        <v>4.1050000000000004</v>
      </c>
      <c r="S26" s="10">
        <v>91.037999999999997</v>
      </c>
      <c r="T26" s="10">
        <v>5627970</v>
      </c>
      <c r="U26" s="10">
        <v>1613741</v>
      </c>
      <c r="V26" s="10">
        <v>2713129</v>
      </c>
      <c r="W26" s="10" t="s">
        <v>456</v>
      </c>
      <c r="X26" s="10" t="s">
        <v>481</v>
      </c>
      <c r="Y26" s="10">
        <v>918</v>
      </c>
      <c r="Z26" s="10">
        <v>924</v>
      </c>
      <c r="AA26" s="43">
        <f t="shared" si="0"/>
        <v>5.7257785825882719</v>
      </c>
      <c r="AB26" s="10" t="s">
        <v>384</v>
      </c>
      <c r="AC26" s="31" t="s">
        <v>385</v>
      </c>
    </row>
    <row r="27" spans="1:29" x14ac:dyDescent="0.25">
      <c r="A27" s="30" t="s">
        <v>482</v>
      </c>
      <c r="B27" s="10">
        <v>5.4669999999999996</v>
      </c>
      <c r="C27" s="10">
        <v>56.079000000000001</v>
      </c>
      <c r="D27" s="10">
        <v>12140838</v>
      </c>
      <c r="E27" s="10">
        <v>2262528</v>
      </c>
      <c r="F27" s="10">
        <v>6808281</v>
      </c>
      <c r="G27" s="10" t="s">
        <v>483</v>
      </c>
      <c r="H27" s="10" t="s">
        <v>484</v>
      </c>
      <c r="I27" s="10">
        <v>783</v>
      </c>
      <c r="J27" s="10">
        <v>787</v>
      </c>
      <c r="K27" s="43">
        <v>4.2553868127521239</v>
      </c>
      <c r="L27" s="10" t="s">
        <v>384</v>
      </c>
      <c r="M27" s="31" t="s">
        <v>385</v>
      </c>
      <c r="N27" s="10"/>
      <c r="O27" s="10"/>
      <c r="P27" s="10"/>
      <c r="Q27" s="32" t="s">
        <v>474</v>
      </c>
      <c r="R27" s="10">
        <v>4.7460000000000004</v>
      </c>
      <c r="S27" s="10">
        <v>207.053</v>
      </c>
      <c r="T27" s="10">
        <v>8353916</v>
      </c>
      <c r="U27" s="10">
        <v>1822035</v>
      </c>
      <c r="V27" s="10">
        <v>4351254</v>
      </c>
      <c r="W27" s="10" t="s">
        <v>475</v>
      </c>
      <c r="X27" s="10" t="s">
        <v>476</v>
      </c>
      <c r="Y27" s="10">
        <v>934</v>
      </c>
      <c r="Z27" s="10">
        <v>939</v>
      </c>
      <c r="AA27" s="43">
        <f t="shared" si="0"/>
        <v>8.4990988426628942</v>
      </c>
      <c r="AB27" s="10" t="s">
        <v>384</v>
      </c>
      <c r="AC27" s="31" t="s">
        <v>385</v>
      </c>
    </row>
    <row r="28" spans="1:29" x14ac:dyDescent="0.25">
      <c r="A28" s="30" t="s">
        <v>485</v>
      </c>
      <c r="B28" s="10">
        <v>5.4770000000000003</v>
      </c>
      <c r="C28" s="10">
        <v>55.045999999999999</v>
      </c>
      <c r="D28" s="10">
        <v>40518925</v>
      </c>
      <c r="E28" s="10">
        <v>7006692</v>
      </c>
      <c r="F28" s="10">
        <v>44467241</v>
      </c>
      <c r="G28" s="10" t="s">
        <v>486</v>
      </c>
      <c r="H28" s="10" t="s">
        <v>487</v>
      </c>
      <c r="I28" s="10">
        <v>843</v>
      </c>
      <c r="J28" s="10">
        <v>843</v>
      </c>
      <c r="K28" s="43">
        <v>14.20196028576383</v>
      </c>
      <c r="L28" s="10" t="s">
        <v>384</v>
      </c>
      <c r="M28" s="31" t="s">
        <v>385</v>
      </c>
      <c r="N28" s="10"/>
      <c r="O28" s="10"/>
      <c r="P28" s="10"/>
      <c r="Q28" s="32" t="s">
        <v>488</v>
      </c>
      <c r="R28" s="10">
        <v>5.5170000000000003</v>
      </c>
      <c r="S28" s="10">
        <v>56.087000000000003</v>
      </c>
      <c r="T28" s="10">
        <v>12063410</v>
      </c>
      <c r="U28" s="10">
        <v>2004627</v>
      </c>
      <c r="V28" s="10">
        <v>6465257</v>
      </c>
      <c r="W28" s="10" t="s">
        <v>461</v>
      </c>
      <c r="X28" s="10" t="s">
        <v>489</v>
      </c>
      <c r="Y28" s="10">
        <v>798</v>
      </c>
      <c r="Z28" s="10">
        <v>798</v>
      </c>
      <c r="AA28" s="43">
        <f t="shared" si="0"/>
        <v>12.273060199500208</v>
      </c>
      <c r="AB28" s="10" t="s">
        <v>384</v>
      </c>
      <c r="AC28" s="31" t="s">
        <v>385</v>
      </c>
    </row>
    <row r="29" spans="1:29" x14ac:dyDescent="0.25">
      <c r="A29" s="30" t="s">
        <v>490</v>
      </c>
      <c r="B29" s="10">
        <v>5.9160000000000004</v>
      </c>
      <c r="C29" s="10">
        <v>41.064</v>
      </c>
      <c r="D29" s="10">
        <v>521001280</v>
      </c>
      <c r="E29" s="10">
        <v>65720207</v>
      </c>
      <c r="F29" s="10">
        <v>280050030</v>
      </c>
      <c r="G29" s="10" t="s">
        <v>461</v>
      </c>
      <c r="H29" s="10" t="s">
        <v>491</v>
      </c>
      <c r="I29" s="10">
        <v>837</v>
      </c>
      <c r="J29" s="10">
        <v>839</v>
      </c>
      <c r="K29" s="43">
        <v>182.61193966503606</v>
      </c>
      <c r="L29" s="10" t="s">
        <v>384</v>
      </c>
      <c r="M29" s="31" t="s">
        <v>385</v>
      </c>
      <c r="N29" s="10"/>
      <c r="O29" s="10"/>
      <c r="P29" s="10"/>
      <c r="Q29" s="32" t="s">
        <v>485</v>
      </c>
      <c r="R29" s="10">
        <v>5.5309999999999997</v>
      </c>
      <c r="S29" s="10">
        <v>41.066000000000003</v>
      </c>
      <c r="T29" s="10">
        <v>16390846</v>
      </c>
      <c r="U29" s="10">
        <v>3340626</v>
      </c>
      <c r="V29" s="10">
        <v>19763926</v>
      </c>
      <c r="W29" s="10" t="s">
        <v>486</v>
      </c>
      <c r="X29" s="10" t="s">
        <v>487</v>
      </c>
      <c r="Y29" s="10">
        <v>840</v>
      </c>
      <c r="Z29" s="10">
        <v>841</v>
      </c>
      <c r="AA29" s="43">
        <f t="shared" si="0"/>
        <v>16.67570278045239</v>
      </c>
      <c r="AB29" s="10" t="s">
        <v>384</v>
      </c>
      <c r="AC29" s="31" t="s">
        <v>385</v>
      </c>
    </row>
    <row r="30" spans="1:29" x14ac:dyDescent="0.25">
      <c r="A30" s="30" t="s">
        <v>492</v>
      </c>
      <c r="B30" s="10">
        <v>6.0910000000000002</v>
      </c>
      <c r="C30" s="10">
        <v>91.063000000000002</v>
      </c>
      <c r="D30" s="10">
        <v>3817319</v>
      </c>
      <c r="E30" s="10">
        <v>935396</v>
      </c>
      <c r="F30" s="10">
        <v>2066344</v>
      </c>
      <c r="G30" s="10" t="s">
        <v>493</v>
      </c>
      <c r="H30" s="10" t="s">
        <v>494</v>
      </c>
      <c r="I30" s="10">
        <v>817</v>
      </c>
      <c r="J30" s="10">
        <v>825</v>
      </c>
      <c r="K30" s="43">
        <v>1.3379775706312964</v>
      </c>
      <c r="L30" s="10" t="s">
        <v>384</v>
      </c>
      <c r="M30" s="31" t="s">
        <v>385</v>
      </c>
      <c r="N30" s="10"/>
      <c r="O30" s="10"/>
      <c r="P30" s="10"/>
      <c r="Q30" s="32" t="s">
        <v>495</v>
      </c>
      <c r="R30" s="10">
        <v>5.9329999999999998</v>
      </c>
      <c r="S30" s="10">
        <v>67.040000000000006</v>
      </c>
      <c r="T30" s="10">
        <v>29247715</v>
      </c>
      <c r="U30" s="10">
        <v>4539683</v>
      </c>
      <c r="V30" s="10">
        <v>6322588</v>
      </c>
      <c r="W30" s="10" t="s">
        <v>496</v>
      </c>
      <c r="X30" s="10" t="s">
        <v>497</v>
      </c>
      <c r="Y30" s="10">
        <v>832</v>
      </c>
      <c r="Z30" s="10">
        <v>860</v>
      </c>
      <c r="AA30" s="43">
        <f t="shared" si="0"/>
        <v>29.756011516878331</v>
      </c>
      <c r="AB30" s="10" t="s">
        <v>384</v>
      </c>
      <c r="AC30" s="31" t="s">
        <v>385</v>
      </c>
    </row>
    <row r="31" spans="1:29" x14ac:dyDescent="0.25">
      <c r="A31" s="30" t="s">
        <v>498</v>
      </c>
      <c r="B31" s="10">
        <v>6.2919999999999998</v>
      </c>
      <c r="C31" s="10">
        <v>69.061000000000007</v>
      </c>
      <c r="D31" s="10">
        <v>33908373</v>
      </c>
      <c r="E31" s="10">
        <v>6643563</v>
      </c>
      <c r="F31" s="10">
        <v>13039023</v>
      </c>
      <c r="G31" s="10" t="s">
        <v>499</v>
      </c>
      <c r="H31" s="10" t="s">
        <v>500</v>
      </c>
      <c r="I31" s="10">
        <v>834</v>
      </c>
      <c r="J31" s="10">
        <v>999</v>
      </c>
      <c r="K31" s="43">
        <v>11.884949235471241</v>
      </c>
      <c r="L31" s="10" t="s">
        <v>384</v>
      </c>
      <c r="M31" s="31" t="s">
        <v>385</v>
      </c>
      <c r="N31" s="10"/>
      <c r="O31" s="10"/>
      <c r="P31" s="10"/>
      <c r="Q31" s="32" t="s">
        <v>492</v>
      </c>
      <c r="R31" s="10">
        <v>6.1310000000000002</v>
      </c>
      <c r="S31" s="10">
        <v>91.037999999999997</v>
      </c>
      <c r="T31" s="10">
        <v>9704493</v>
      </c>
      <c r="U31" s="10">
        <v>1900298</v>
      </c>
      <c r="V31" s="10">
        <v>4685136</v>
      </c>
      <c r="W31" s="10" t="s">
        <v>493</v>
      </c>
      <c r="X31" s="10" t="s">
        <v>494</v>
      </c>
      <c r="Y31" s="10">
        <v>874</v>
      </c>
      <c r="Z31" s="10">
        <v>874</v>
      </c>
      <c r="AA31" s="43">
        <f t="shared" si="0"/>
        <v>9.8731475424136601</v>
      </c>
      <c r="AB31" s="10" t="s">
        <v>384</v>
      </c>
      <c r="AC31" s="31" t="s">
        <v>385</v>
      </c>
    </row>
    <row r="32" spans="1:29" x14ac:dyDescent="0.25">
      <c r="A32" s="30" t="s">
        <v>501</v>
      </c>
      <c r="B32" s="10">
        <v>6.3120000000000003</v>
      </c>
      <c r="C32" s="10">
        <v>57.07</v>
      </c>
      <c r="D32" s="10">
        <v>72082511</v>
      </c>
      <c r="E32" s="10">
        <v>19668500</v>
      </c>
      <c r="F32" s="10">
        <v>44038564</v>
      </c>
      <c r="G32" s="10" t="s">
        <v>461</v>
      </c>
      <c r="H32" s="10"/>
      <c r="I32" s="10">
        <v>852</v>
      </c>
      <c r="J32" s="10">
        <v>858</v>
      </c>
      <c r="K32" s="43">
        <v>25.265057217587447</v>
      </c>
      <c r="L32" s="10" t="s">
        <v>384</v>
      </c>
      <c r="M32" s="31" t="s">
        <v>385</v>
      </c>
      <c r="N32" s="10"/>
      <c r="O32" s="10"/>
      <c r="P32" s="10"/>
      <c r="Q32" s="32" t="s">
        <v>502</v>
      </c>
      <c r="R32" s="10">
        <v>6.3419999999999996</v>
      </c>
      <c r="S32" s="10">
        <v>69.031000000000006</v>
      </c>
      <c r="T32" s="10">
        <v>26781855</v>
      </c>
      <c r="U32" s="10">
        <v>5510775</v>
      </c>
      <c r="V32" s="10">
        <v>11840917</v>
      </c>
      <c r="W32" s="10" t="s">
        <v>486</v>
      </c>
      <c r="X32" s="10" t="s">
        <v>503</v>
      </c>
      <c r="Y32" s="10">
        <v>812</v>
      </c>
      <c r="Z32" s="10">
        <v>814</v>
      </c>
      <c r="AA32" s="43">
        <f t="shared" si="0"/>
        <v>27.247297295647385</v>
      </c>
      <c r="AB32" s="10" t="s">
        <v>384</v>
      </c>
      <c r="AC32" s="31" t="s">
        <v>385</v>
      </c>
    </row>
    <row r="33" spans="1:29" x14ac:dyDescent="0.25">
      <c r="A33" s="30" t="s">
        <v>504</v>
      </c>
      <c r="B33" s="10">
        <v>6.4089999999999998</v>
      </c>
      <c r="C33" s="10">
        <v>56.079000000000001</v>
      </c>
      <c r="D33" s="10">
        <v>68960844</v>
      </c>
      <c r="E33" s="10">
        <v>19462338</v>
      </c>
      <c r="F33" s="10">
        <v>93735439</v>
      </c>
      <c r="G33" s="10" t="s">
        <v>505</v>
      </c>
      <c r="H33" s="10" t="s">
        <v>506</v>
      </c>
      <c r="I33" s="10">
        <v>814</v>
      </c>
      <c r="J33" s="10">
        <v>838</v>
      </c>
      <c r="K33" s="43">
        <v>24.170906996193875</v>
      </c>
      <c r="L33" s="10" t="s">
        <v>384</v>
      </c>
      <c r="M33" s="31" t="s">
        <v>385</v>
      </c>
      <c r="N33" s="10"/>
      <c r="O33" s="10"/>
      <c r="P33" s="10"/>
      <c r="Q33" s="32" t="s">
        <v>501</v>
      </c>
      <c r="R33" s="10">
        <v>6.359</v>
      </c>
      <c r="S33" s="10">
        <v>57.072000000000003</v>
      </c>
      <c r="T33" s="10">
        <v>77758443</v>
      </c>
      <c r="U33" s="10">
        <v>19526666</v>
      </c>
      <c r="V33" s="10">
        <v>71189923</v>
      </c>
      <c r="W33" s="10" t="s">
        <v>461</v>
      </c>
      <c r="X33" s="10"/>
      <c r="Y33" s="10">
        <v>880</v>
      </c>
      <c r="Z33" s="10">
        <v>892</v>
      </c>
      <c r="AA33" s="43">
        <f t="shared" si="0"/>
        <v>79.109808251431858</v>
      </c>
      <c r="AB33" s="10" t="s">
        <v>384</v>
      </c>
      <c r="AC33" s="31" t="s">
        <v>385</v>
      </c>
    </row>
    <row r="34" spans="1:29" x14ac:dyDescent="0.25">
      <c r="A34" s="30" t="s">
        <v>507</v>
      </c>
      <c r="B34" s="10">
        <v>7.4020000000000001</v>
      </c>
      <c r="C34" s="10">
        <v>91.063000000000002</v>
      </c>
      <c r="D34" s="10">
        <v>4084032</v>
      </c>
      <c r="E34" s="10">
        <v>520915</v>
      </c>
      <c r="F34" s="10">
        <v>1412577</v>
      </c>
      <c r="G34" s="10" t="s">
        <v>493</v>
      </c>
      <c r="H34" s="10" t="s">
        <v>508</v>
      </c>
      <c r="I34" s="10">
        <v>775</v>
      </c>
      <c r="J34" s="10">
        <v>890</v>
      </c>
      <c r="K34" s="43">
        <v>1.4314609844606843</v>
      </c>
      <c r="L34" s="10" t="s">
        <v>384</v>
      </c>
      <c r="M34" s="31" t="s">
        <v>385</v>
      </c>
      <c r="N34" s="10"/>
      <c r="O34" s="10"/>
      <c r="P34" s="10"/>
      <c r="Q34" s="32" t="s">
        <v>509</v>
      </c>
      <c r="R34" s="10">
        <v>6.4530000000000003</v>
      </c>
      <c r="S34" s="10">
        <v>39.018999999999998</v>
      </c>
      <c r="T34" s="10">
        <v>158504788</v>
      </c>
      <c r="U34" s="10">
        <v>9966846</v>
      </c>
      <c r="V34" s="10">
        <v>27531471</v>
      </c>
      <c r="W34" s="10" t="s">
        <v>493</v>
      </c>
      <c r="X34" s="10" t="s">
        <v>510</v>
      </c>
      <c r="Y34" s="10">
        <v>756</v>
      </c>
      <c r="Z34" s="10">
        <v>797</v>
      </c>
      <c r="AA34" s="43">
        <f t="shared" si="0"/>
        <v>161.25944530054255</v>
      </c>
      <c r="AB34" s="10" t="s">
        <v>384</v>
      </c>
      <c r="AC34" s="31" t="s">
        <v>385</v>
      </c>
    </row>
    <row r="35" spans="1:29" x14ac:dyDescent="0.25">
      <c r="A35" s="30" t="s">
        <v>511</v>
      </c>
      <c r="B35" s="10">
        <v>7.798</v>
      </c>
      <c r="C35" s="10">
        <v>41.064</v>
      </c>
      <c r="D35" s="10">
        <v>6824683</v>
      </c>
      <c r="E35" s="10">
        <v>1652046</v>
      </c>
      <c r="F35" s="10">
        <v>11695383</v>
      </c>
      <c r="G35" s="10" t="s">
        <v>512</v>
      </c>
      <c r="H35" s="10" t="s">
        <v>513</v>
      </c>
      <c r="I35" s="10">
        <v>912</v>
      </c>
      <c r="J35" s="10">
        <v>912</v>
      </c>
      <c r="K35" s="43">
        <v>2.3920643731028783</v>
      </c>
      <c r="L35" s="10" t="s">
        <v>384</v>
      </c>
      <c r="M35" s="31" t="s">
        <v>385</v>
      </c>
      <c r="N35" s="10"/>
      <c r="O35" s="10"/>
      <c r="P35" s="10"/>
      <c r="Q35" s="32" t="s">
        <v>514</v>
      </c>
      <c r="R35" s="10">
        <v>6.46</v>
      </c>
      <c r="S35" s="10">
        <v>56.087000000000003</v>
      </c>
      <c r="T35" s="10">
        <v>138194677</v>
      </c>
      <c r="U35" s="10">
        <v>29806513</v>
      </c>
      <c r="V35" s="10">
        <v>121045856</v>
      </c>
      <c r="W35" s="10" t="s">
        <v>515</v>
      </c>
      <c r="X35" s="10" t="s">
        <v>516</v>
      </c>
      <c r="Y35" s="10">
        <v>868</v>
      </c>
      <c r="Z35" s="10">
        <v>868</v>
      </c>
      <c r="AA35" s="43">
        <f t="shared" si="0"/>
        <v>140.59636454961631</v>
      </c>
      <c r="AB35" s="10" t="s">
        <v>384</v>
      </c>
      <c r="AC35" s="31" t="s">
        <v>385</v>
      </c>
    </row>
    <row r="36" spans="1:29" x14ac:dyDescent="0.25">
      <c r="A36" s="30" t="s">
        <v>517</v>
      </c>
      <c r="B36" s="10">
        <v>8.0589999999999993</v>
      </c>
      <c r="C36" s="10">
        <v>133.05099999999999</v>
      </c>
      <c r="D36" s="10">
        <v>5875446</v>
      </c>
      <c r="E36" s="10">
        <v>1042344</v>
      </c>
      <c r="F36" s="10">
        <v>3120328</v>
      </c>
      <c r="G36" s="10" t="s">
        <v>518</v>
      </c>
      <c r="H36" s="10"/>
      <c r="I36" s="10">
        <v>816</v>
      </c>
      <c r="J36" s="10">
        <v>828</v>
      </c>
      <c r="K36" s="43">
        <v>2.0593549990072528</v>
      </c>
      <c r="L36" s="10" t="s">
        <v>384</v>
      </c>
      <c r="M36" s="31" t="s">
        <v>385</v>
      </c>
      <c r="N36" s="10"/>
      <c r="O36" s="10"/>
      <c r="P36" s="10"/>
      <c r="Q36" s="32" t="s">
        <v>519</v>
      </c>
      <c r="R36" s="10">
        <v>7.4560000000000004</v>
      </c>
      <c r="S36" s="10">
        <v>91.037999999999997</v>
      </c>
      <c r="T36" s="10">
        <v>12476175</v>
      </c>
      <c r="U36" s="10">
        <v>1724423</v>
      </c>
      <c r="V36" s="10">
        <v>4480497</v>
      </c>
      <c r="W36" s="10" t="s">
        <v>493</v>
      </c>
      <c r="X36" s="10" t="s">
        <v>520</v>
      </c>
      <c r="Y36" s="10">
        <v>934</v>
      </c>
      <c r="Z36" s="10">
        <v>934</v>
      </c>
      <c r="AA36" s="43">
        <f t="shared" si="0"/>
        <v>12.692998649179586</v>
      </c>
      <c r="AB36" s="10" t="s">
        <v>384</v>
      </c>
      <c r="AC36" s="31" t="s">
        <v>385</v>
      </c>
    </row>
    <row r="37" spans="1:29" x14ac:dyDescent="0.25">
      <c r="A37" s="30" t="s">
        <v>521</v>
      </c>
      <c r="B37" s="10">
        <v>10.433</v>
      </c>
      <c r="C37" s="10">
        <v>41.064</v>
      </c>
      <c r="D37" s="10">
        <v>13064357</v>
      </c>
      <c r="E37" s="10">
        <v>2317275</v>
      </c>
      <c r="F37" s="10">
        <v>15996698</v>
      </c>
      <c r="G37" s="10" t="s">
        <v>522</v>
      </c>
      <c r="H37" s="10" t="s">
        <v>523</v>
      </c>
      <c r="I37" s="10">
        <v>902</v>
      </c>
      <c r="J37" s="10">
        <v>914</v>
      </c>
      <c r="K37" s="43">
        <v>4.5790819789281354</v>
      </c>
      <c r="L37" s="10" t="s">
        <v>384</v>
      </c>
      <c r="M37" s="31" t="s">
        <v>385</v>
      </c>
      <c r="N37" s="10"/>
      <c r="O37" s="10"/>
      <c r="P37" s="10"/>
      <c r="Q37" s="32" t="s">
        <v>511</v>
      </c>
      <c r="R37" s="10">
        <v>7.8680000000000003</v>
      </c>
      <c r="S37" s="10">
        <v>41.066000000000003</v>
      </c>
      <c r="T37" s="10">
        <v>2752388</v>
      </c>
      <c r="U37" s="10">
        <v>684406</v>
      </c>
      <c r="V37" s="10">
        <v>4679209</v>
      </c>
      <c r="W37" s="10" t="s">
        <v>512</v>
      </c>
      <c r="X37" s="10" t="s">
        <v>513</v>
      </c>
      <c r="Y37" s="10">
        <v>839</v>
      </c>
      <c r="Z37" s="10">
        <v>840</v>
      </c>
      <c r="AA37" s="43">
        <f t="shared" si="0"/>
        <v>2.8002217960246711</v>
      </c>
      <c r="AB37" s="10" t="s">
        <v>384</v>
      </c>
      <c r="AC37" s="31" t="s">
        <v>385</v>
      </c>
    </row>
    <row r="38" spans="1:29" x14ac:dyDescent="0.25">
      <c r="A38" s="30" t="s">
        <v>524</v>
      </c>
      <c r="B38" s="10">
        <v>10.651</v>
      </c>
      <c r="C38" s="10">
        <v>83.036000000000001</v>
      </c>
      <c r="D38" s="10">
        <v>27580061</v>
      </c>
      <c r="E38" s="10">
        <v>2842830</v>
      </c>
      <c r="F38" s="10">
        <v>5757566</v>
      </c>
      <c r="G38" s="10" t="s">
        <v>525</v>
      </c>
      <c r="H38" s="10" t="s">
        <v>526</v>
      </c>
      <c r="I38" s="10">
        <v>847</v>
      </c>
      <c r="J38" s="10">
        <v>847</v>
      </c>
      <c r="K38" s="43">
        <v>9.6668638420427957</v>
      </c>
      <c r="L38" s="10" t="s">
        <v>384</v>
      </c>
      <c r="M38" s="31" t="s">
        <v>385</v>
      </c>
      <c r="N38" s="10"/>
      <c r="O38" s="10"/>
      <c r="P38" s="10"/>
      <c r="Q38" s="32" t="s">
        <v>517</v>
      </c>
      <c r="R38" s="10">
        <v>8.1460000000000008</v>
      </c>
      <c r="S38" s="10">
        <v>133.011</v>
      </c>
      <c r="T38" s="10">
        <v>6679654</v>
      </c>
      <c r="U38" s="10">
        <v>1209341</v>
      </c>
      <c r="V38" s="10">
        <v>3638415</v>
      </c>
      <c r="W38" s="10" t="s">
        <v>518</v>
      </c>
      <c r="X38" s="10"/>
      <c r="Y38" s="10">
        <v>816</v>
      </c>
      <c r="Z38" s="10">
        <v>822</v>
      </c>
      <c r="AA38" s="43">
        <f t="shared" si="0"/>
        <v>6.7957398160082727</v>
      </c>
      <c r="AB38" s="10" t="s">
        <v>384</v>
      </c>
      <c r="AC38" s="31" t="s">
        <v>385</v>
      </c>
    </row>
    <row r="39" spans="1:29" x14ac:dyDescent="0.25">
      <c r="A39" s="30" t="s">
        <v>527</v>
      </c>
      <c r="B39" s="10">
        <v>11.597</v>
      </c>
      <c r="C39" s="10">
        <v>55.045999999999999</v>
      </c>
      <c r="D39" s="10">
        <v>4872812</v>
      </c>
      <c r="E39" s="10">
        <v>1533244</v>
      </c>
      <c r="F39" s="10">
        <v>4012529</v>
      </c>
      <c r="G39" s="10" t="s">
        <v>528</v>
      </c>
      <c r="H39" s="10" t="s">
        <v>529</v>
      </c>
      <c r="I39" s="10">
        <v>823</v>
      </c>
      <c r="J39" s="10">
        <v>826</v>
      </c>
      <c r="K39" s="43">
        <v>1.7079298748422724</v>
      </c>
      <c r="L39" s="10" t="s">
        <v>384</v>
      </c>
      <c r="M39" s="31" t="s">
        <v>385</v>
      </c>
      <c r="N39" s="10"/>
      <c r="O39" s="10"/>
      <c r="P39" s="10"/>
      <c r="Q39" s="32" t="s">
        <v>521</v>
      </c>
      <c r="R39" s="10">
        <v>10.523999999999999</v>
      </c>
      <c r="S39" s="10">
        <v>41.066000000000003</v>
      </c>
      <c r="T39" s="10">
        <v>1618410</v>
      </c>
      <c r="U39" s="10">
        <v>415012</v>
      </c>
      <c r="V39" s="10">
        <v>2697100</v>
      </c>
      <c r="W39" s="10" t="s">
        <v>522</v>
      </c>
      <c r="X39" s="10" t="s">
        <v>523</v>
      </c>
      <c r="Y39" s="10">
        <v>878</v>
      </c>
      <c r="Z39" s="10">
        <v>891</v>
      </c>
      <c r="AA39" s="43">
        <f t="shared" si="0"/>
        <v>1.6465363738340264</v>
      </c>
      <c r="AB39" s="10" t="s">
        <v>384</v>
      </c>
      <c r="AC39" s="31" t="s">
        <v>385</v>
      </c>
    </row>
    <row r="40" spans="1:29" x14ac:dyDescent="0.25">
      <c r="A40" s="30" t="s">
        <v>530</v>
      </c>
      <c r="B40" s="10">
        <v>11.651</v>
      </c>
      <c r="C40" s="10">
        <v>55.045999999999999</v>
      </c>
      <c r="D40" s="10">
        <v>5128732</v>
      </c>
      <c r="E40" s="10">
        <v>1283838</v>
      </c>
      <c r="F40" s="10">
        <v>1425917</v>
      </c>
      <c r="G40" s="10" t="s">
        <v>531</v>
      </c>
      <c r="H40" s="10" t="s">
        <v>532</v>
      </c>
      <c r="I40" s="10">
        <v>881</v>
      </c>
      <c r="J40" s="10">
        <v>926</v>
      </c>
      <c r="K40" s="43">
        <v>1.7976303216417044</v>
      </c>
      <c r="L40" s="10" t="s">
        <v>384</v>
      </c>
      <c r="M40" s="31" t="s">
        <v>385</v>
      </c>
      <c r="N40" s="10"/>
      <c r="O40" s="10"/>
      <c r="P40" s="10"/>
      <c r="Q40" s="32" t="s">
        <v>533</v>
      </c>
      <c r="R40" s="10">
        <v>10.651999999999999</v>
      </c>
      <c r="S40" s="10">
        <v>105.048</v>
      </c>
      <c r="T40" s="10">
        <v>2702973</v>
      </c>
      <c r="U40" s="10">
        <v>299260</v>
      </c>
      <c r="V40" s="10">
        <v>403282</v>
      </c>
      <c r="W40" s="10" t="s">
        <v>534</v>
      </c>
      <c r="X40" s="10" t="s">
        <v>535</v>
      </c>
      <c r="Y40" s="10">
        <v>819</v>
      </c>
      <c r="Z40" s="10">
        <v>883</v>
      </c>
      <c r="AA40" s="43">
        <f t="shared" si="0"/>
        <v>2.7499480119322541</v>
      </c>
      <c r="AB40" s="10" t="s">
        <v>384</v>
      </c>
      <c r="AC40" s="31" t="s">
        <v>385</v>
      </c>
    </row>
    <row r="41" spans="1:29" x14ac:dyDescent="0.25">
      <c r="A41" s="30" t="s">
        <v>536</v>
      </c>
      <c r="B41" s="10">
        <v>11.952999999999999</v>
      </c>
      <c r="C41" s="10">
        <v>43.070999999999998</v>
      </c>
      <c r="D41" s="10">
        <v>1969471</v>
      </c>
      <c r="E41" s="10">
        <v>715412</v>
      </c>
      <c r="F41" s="10">
        <v>1200551</v>
      </c>
      <c r="G41" s="10" t="s">
        <v>537</v>
      </c>
      <c r="H41" s="10" t="s">
        <v>538</v>
      </c>
      <c r="I41" s="10">
        <v>827</v>
      </c>
      <c r="J41" s="10">
        <v>827</v>
      </c>
      <c r="K41" s="43">
        <v>0.69030333173852898</v>
      </c>
      <c r="L41" s="10" t="s">
        <v>384</v>
      </c>
      <c r="M41" s="31" t="s">
        <v>385</v>
      </c>
      <c r="N41" s="10"/>
      <c r="O41" s="10"/>
      <c r="P41" s="10"/>
      <c r="Q41" s="32" t="s">
        <v>539</v>
      </c>
      <c r="R41" s="10">
        <v>10.872999999999999</v>
      </c>
      <c r="S41" s="10">
        <v>192.947</v>
      </c>
      <c r="T41" s="10">
        <v>495499</v>
      </c>
      <c r="U41" s="10">
        <v>85117</v>
      </c>
      <c r="V41" s="10">
        <v>225825</v>
      </c>
      <c r="W41" s="10" t="s">
        <v>540</v>
      </c>
      <c r="X41" s="10"/>
      <c r="Y41" s="10">
        <v>931</v>
      </c>
      <c r="Z41" s="10">
        <v>965</v>
      </c>
      <c r="AA41" s="43">
        <f t="shared" si="0"/>
        <v>0.5041102852172108</v>
      </c>
      <c r="AB41" s="10" t="s">
        <v>384</v>
      </c>
      <c r="AC41" s="31" t="s">
        <v>385</v>
      </c>
    </row>
    <row r="42" spans="1:29" x14ac:dyDescent="0.25">
      <c r="A42" s="30" t="s">
        <v>541</v>
      </c>
      <c r="B42" s="10">
        <v>12.01</v>
      </c>
      <c r="C42" s="10">
        <v>99.073999999999998</v>
      </c>
      <c r="D42" s="10">
        <v>1968214</v>
      </c>
      <c r="E42" s="10">
        <v>423962</v>
      </c>
      <c r="F42" s="10">
        <v>457628</v>
      </c>
      <c r="G42" s="10" t="s">
        <v>542</v>
      </c>
      <c r="H42" s="10" t="s">
        <v>543</v>
      </c>
      <c r="I42" s="10">
        <v>924</v>
      </c>
      <c r="J42" s="10">
        <v>999</v>
      </c>
      <c r="K42" s="43">
        <v>0.68986275084752058</v>
      </c>
      <c r="L42" s="10" t="s">
        <v>384</v>
      </c>
      <c r="M42" s="31" t="s">
        <v>385</v>
      </c>
      <c r="N42" s="10"/>
      <c r="O42" s="10"/>
      <c r="P42" s="10"/>
      <c r="Q42" s="32" t="s">
        <v>544</v>
      </c>
      <c r="R42" s="10">
        <v>11.744999999999999</v>
      </c>
      <c r="S42" s="10">
        <v>57.072000000000003</v>
      </c>
      <c r="T42" s="10">
        <v>7670065</v>
      </c>
      <c r="U42" s="10">
        <v>1358696</v>
      </c>
      <c r="V42" s="10">
        <v>2942407</v>
      </c>
      <c r="W42" s="10" t="s">
        <v>545</v>
      </c>
      <c r="X42" s="10" t="s">
        <v>546</v>
      </c>
      <c r="Y42" s="10">
        <v>843</v>
      </c>
      <c r="Z42" s="10">
        <v>843</v>
      </c>
      <c r="AA42" s="43">
        <f t="shared" si="0"/>
        <v>7.8033631849601033</v>
      </c>
      <c r="AB42" s="10" t="s">
        <v>384</v>
      </c>
      <c r="AC42" s="31" t="s">
        <v>385</v>
      </c>
    </row>
    <row r="43" spans="1:29" x14ac:dyDescent="0.25">
      <c r="A43" s="30" t="s">
        <v>547</v>
      </c>
      <c r="B43" s="10">
        <v>12.02</v>
      </c>
      <c r="C43" s="10">
        <v>60.067</v>
      </c>
      <c r="D43" s="10">
        <v>14993796</v>
      </c>
      <c r="E43" s="10">
        <v>1430684</v>
      </c>
      <c r="F43" s="10">
        <v>4662974</v>
      </c>
      <c r="G43" s="10" t="s">
        <v>548</v>
      </c>
      <c r="H43" s="10" t="s">
        <v>549</v>
      </c>
      <c r="I43" s="10">
        <v>799</v>
      </c>
      <c r="J43" s="10">
        <v>819</v>
      </c>
      <c r="K43" s="43">
        <v>5.2553540185196068</v>
      </c>
      <c r="L43" s="10" t="s">
        <v>384</v>
      </c>
      <c r="M43" s="31" t="s">
        <v>385</v>
      </c>
      <c r="N43" s="10"/>
      <c r="O43" s="10"/>
      <c r="P43" s="10"/>
      <c r="Q43" s="32" t="s">
        <v>550</v>
      </c>
      <c r="R43" s="10">
        <v>12.084</v>
      </c>
      <c r="S43" s="10">
        <v>43.09</v>
      </c>
      <c r="T43" s="10">
        <v>33516540</v>
      </c>
      <c r="U43" s="10">
        <v>6253911</v>
      </c>
      <c r="V43" s="10">
        <v>28522214</v>
      </c>
      <c r="W43" s="10" t="s">
        <v>528</v>
      </c>
      <c r="X43" s="10" t="s">
        <v>551</v>
      </c>
      <c r="Y43" s="10">
        <v>885</v>
      </c>
      <c r="Z43" s="10">
        <v>911</v>
      </c>
      <c r="AA43" s="43">
        <f t="shared" si="0"/>
        <v>34.099024496303841</v>
      </c>
      <c r="AB43" s="10" t="s">
        <v>384</v>
      </c>
      <c r="AC43" s="31" t="s">
        <v>385</v>
      </c>
    </row>
    <row r="44" spans="1:29" x14ac:dyDescent="0.25">
      <c r="A44" s="30" t="s">
        <v>550</v>
      </c>
      <c r="B44" s="10">
        <v>12.026</v>
      </c>
      <c r="C44" s="10">
        <v>43.070999999999998</v>
      </c>
      <c r="D44" s="10">
        <v>27116175</v>
      </c>
      <c r="E44" s="10">
        <v>5459418</v>
      </c>
      <c r="F44" s="10">
        <v>23812529</v>
      </c>
      <c r="G44" s="10" t="s">
        <v>528</v>
      </c>
      <c r="H44" s="10" t="s">
        <v>551</v>
      </c>
      <c r="I44" s="10">
        <v>887</v>
      </c>
      <c r="J44" s="10">
        <v>906</v>
      </c>
      <c r="K44" s="43">
        <v>9.5042709166598573</v>
      </c>
      <c r="L44" s="10" t="s">
        <v>384</v>
      </c>
      <c r="M44" s="31" t="s">
        <v>385</v>
      </c>
      <c r="N44" s="10"/>
      <c r="O44" s="10"/>
      <c r="P44" s="10"/>
      <c r="Q44" s="32" t="s">
        <v>552</v>
      </c>
      <c r="R44" s="10">
        <v>12.311999999999999</v>
      </c>
      <c r="S44" s="10">
        <v>41.066000000000003</v>
      </c>
      <c r="T44" s="10">
        <v>15827815</v>
      </c>
      <c r="U44" s="10">
        <v>2674152</v>
      </c>
      <c r="V44" s="10">
        <v>15809255</v>
      </c>
      <c r="W44" s="10" t="s">
        <v>553</v>
      </c>
      <c r="X44" s="10" t="s">
        <v>554</v>
      </c>
      <c r="Y44" s="10">
        <v>791</v>
      </c>
      <c r="Z44" s="10">
        <v>808</v>
      </c>
      <c r="AA44" s="43">
        <f t="shared" si="0"/>
        <v>16.102886855503741</v>
      </c>
      <c r="AB44" s="10" t="s">
        <v>384</v>
      </c>
      <c r="AC44" s="31" t="s">
        <v>385</v>
      </c>
    </row>
    <row r="45" spans="1:29" x14ac:dyDescent="0.25">
      <c r="A45" s="30" t="s">
        <v>555</v>
      </c>
      <c r="B45" s="10">
        <v>12.446</v>
      </c>
      <c r="C45" s="10">
        <v>93.08</v>
      </c>
      <c r="D45" s="10">
        <v>1248135</v>
      </c>
      <c r="E45" s="10">
        <v>317646</v>
      </c>
      <c r="F45" s="10">
        <v>847998</v>
      </c>
      <c r="G45" s="10" t="s">
        <v>528</v>
      </c>
      <c r="H45" s="10" t="s">
        <v>556</v>
      </c>
      <c r="I45" s="10">
        <v>786</v>
      </c>
      <c r="J45" s="10">
        <v>851</v>
      </c>
      <c r="K45" s="43">
        <v>0.43747369164586269</v>
      </c>
      <c r="L45" s="10" t="s">
        <v>384</v>
      </c>
      <c r="M45" s="31" t="s">
        <v>385</v>
      </c>
      <c r="N45" s="10"/>
      <c r="O45" s="10"/>
      <c r="P45" s="10"/>
      <c r="Q45" s="32" t="s">
        <v>557</v>
      </c>
      <c r="R45" s="10">
        <v>12.509</v>
      </c>
      <c r="S45" s="10">
        <v>93.057000000000002</v>
      </c>
      <c r="T45" s="10">
        <v>4570940</v>
      </c>
      <c r="U45" s="10">
        <v>843423</v>
      </c>
      <c r="V45" s="10">
        <v>1608559</v>
      </c>
      <c r="W45" s="10" t="s">
        <v>558</v>
      </c>
      <c r="X45" s="10" t="s">
        <v>559</v>
      </c>
      <c r="Y45" s="10">
        <v>778</v>
      </c>
      <c r="Z45" s="10">
        <v>906</v>
      </c>
      <c r="AA45" s="43">
        <f t="shared" si="0"/>
        <v>4.6503784409469198</v>
      </c>
      <c r="AB45" s="10" t="s">
        <v>384</v>
      </c>
      <c r="AC45" s="31" t="s">
        <v>385</v>
      </c>
    </row>
    <row r="46" spans="1:29" x14ac:dyDescent="0.25">
      <c r="A46" s="30" t="s">
        <v>560</v>
      </c>
      <c r="B46" s="10">
        <v>12.760999999999999</v>
      </c>
      <c r="C46" s="10">
        <v>79.067999999999998</v>
      </c>
      <c r="D46" s="10">
        <v>477797</v>
      </c>
      <c r="E46" s="10">
        <v>74818</v>
      </c>
      <c r="F46" s="10">
        <v>232617</v>
      </c>
      <c r="G46" s="10" t="s">
        <v>561</v>
      </c>
      <c r="H46" s="10" t="s">
        <v>562</v>
      </c>
      <c r="I46" s="10">
        <v>766</v>
      </c>
      <c r="J46" s="10">
        <v>781</v>
      </c>
      <c r="K46" s="43">
        <v>0.16746875734381159</v>
      </c>
      <c r="L46" s="10" t="s">
        <v>384</v>
      </c>
      <c r="M46" s="31" t="s">
        <v>385</v>
      </c>
      <c r="N46" s="10"/>
      <c r="O46" s="10"/>
      <c r="P46" s="10"/>
      <c r="Q46" s="32" t="s">
        <v>563</v>
      </c>
      <c r="R46" s="10">
        <v>12.781000000000001</v>
      </c>
      <c r="S46" s="10">
        <v>41.066000000000003</v>
      </c>
      <c r="T46" s="10">
        <v>3249267</v>
      </c>
      <c r="U46" s="10">
        <v>696732</v>
      </c>
      <c r="V46" s="10">
        <v>1302524</v>
      </c>
      <c r="W46" s="10" t="s">
        <v>564</v>
      </c>
      <c r="X46" s="33">
        <v>725772</v>
      </c>
      <c r="Y46" s="10">
        <v>832</v>
      </c>
      <c r="Z46" s="10">
        <v>875</v>
      </c>
      <c r="AA46" s="43">
        <f t="shared" si="0"/>
        <v>3.3057360642844307</v>
      </c>
      <c r="AB46" s="10" t="s">
        <v>384</v>
      </c>
      <c r="AC46" s="31" t="s">
        <v>385</v>
      </c>
    </row>
    <row r="47" spans="1:29" x14ac:dyDescent="0.25">
      <c r="A47" s="30" t="s">
        <v>565</v>
      </c>
      <c r="B47" s="10">
        <v>12.791</v>
      </c>
      <c r="C47" s="10">
        <v>101.093</v>
      </c>
      <c r="D47" s="10">
        <v>3185141</v>
      </c>
      <c r="E47" s="10">
        <v>552577</v>
      </c>
      <c r="F47" s="10">
        <v>899644</v>
      </c>
      <c r="G47" s="10" t="s">
        <v>566</v>
      </c>
      <c r="H47" s="10" t="s">
        <v>567</v>
      </c>
      <c r="I47" s="10">
        <v>775</v>
      </c>
      <c r="J47" s="10">
        <v>915</v>
      </c>
      <c r="K47" s="43">
        <v>1.1163979791309393</v>
      </c>
      <c r="L47" s="10" t="s">
        <v>384</v>
      </c>
      <c r="M47" s="31" t="s">
        <v>385</v>
      </c>
      <c r="N47" s="10"/>
      <c r="O47" s="10"/>
      <c r="P47" s="10"/>
      <c r="Q47" s="32" t="s">
        <v>568</v>
      </c>
      <c r="R47" s="10">
        <v>12.798</v>
      </c>
      <c r="S47" s="10">
        <v>88.043000000000006</v>
      </c>
      <c r="T47" s="10">
        <v>7035420</v>
      </c>
      <c r="U47" s="10">
        <v>1205814</v>
      </c>
      <c r="V47" s="10">
        <v>7472642</v>
      </c>
      <c r="W47" s="10" t="s">
        <v>569</v>
      </c>
      <c r="X47" s="10" t="s">
        <v>570</v>
      </c>
      <c r="Y47" s="10">
        <v>784</v>
      </c>
      <c r="Z47" s="10">
        <v>794</v>
      </c>
      <c r="AA47" s="43">
        <f t="shared" si="0"/>
        <v>7.1576886791353154</v>
      </c>
      <c r="AB47" s="10" t="s">
        <v>384</v>
      </c>
      <c r="AC47" s="31" t="s">
        <v>385</v>
      </c>
    </row>
    <row r="48" spans="1:29" x14ac:dyDescent="0.25">
      <c r="A48" s="30" t="s">
        <v>571</v>
      </c>
      <c r="B48" s="10">
        <v>12.922000000000001</v>
      </c>
      <c r="C48" s="10">
        <v>281.06700000000001</v>
      </c>
      <c r="D48" s="10">
        <v>53267148</v>
      </c>
      <c r="E48" s="10">
        <v>13466495</v>
      </c>
      <c r="F48" s="10">
        <v>51626541</v>
      </c>
      <c r="G48" s="10" t="s">
        <v>572</v>
      </c>
      <c r="H48" s="10" t="s">
        <v>573</v>
      </c>
      <c r="I48" s="10">
        <v>855</v>
      </c>
      <c r="J48" s="10">
        <v>881</v>
      </c>
      <c r="K48" s="43">
        <v>18.670236696356191</v>
      </c>
      <c r="L48" s="10" t="s">
        <v>384</v>
      </c>
      <c r="M48" s="31" t="s">
        <v>385</v>
      </c>
      <c r="N48" s="10"/>
      <c r="O48" s="10"/>
      <c r="P48" s="10"/>
      <c r="Q48" s="32" t="s">
        <v>571</v>
      </c>
      <c r="R48" s="10">
        <v>12.978999999999999</v>
      </c>
      <c r="S48" s="10">
        <v>281.04700000000003</v>
      </c>
      <c r="T48" s="10">
        <v>22288433</v>
      </c>
      <c r="U48" s="10">
        <v>5482410</v>
      </c>
      <c r="V48" s="10">
        <v>20716183</v>
      </c>
      <c r="W48" s="10" t="s">
        <v>572</v>
      </c>
      <c r="X48" s="10" t="s">
        <v>573</v>
      </c>
      <c r="Y48" s="10">
        <v>847</v>
      </c>
      <c r="Z48" s="10">
        <v>875</v>
      </c>
      <c r="AA48" s="43">
        <f t="shared" si="0"/>
        <v>22.675784041289074</v>
      </c>
      <c r="AB48" s="10" t="s">
        <v>384</v>
      </c>
      <c r="AC48" s="31" t="s">
        <v>385</v>
      </c>
    </row>
    <row r="49" spans="1:29" x14ac:dyDescent="0.25">
      <c r="A49" s="30" t="s">
        <v>574</v>
      </c>
      <c r="B49" s="10">
        <v>13.045999999999999</v>
      </c>
      <c r="C49" s="10">
        <v>101.093</v>
      </c>
      <c r="D49" s="10">
        <v>1632923</v>
      </c>
      <c r="E49" s="10">
        <v>293572</v>
      </c>
      <c r="F49" s="10">
        <v>320710</v>
      </c>
      <c r="G49" s="10" t="s">
        <v>575</v>
      </c>
      <c r="H49" s="10" t="s">
        <v>576</v>
      </c>
      <c r="I49" s="10">
        <v>876</v>
      </c>
      <c r="J49" s="10">
        <v>958</v>
      </c>
      <c r="K49" s="43">
        <v>0.57234261757216731</v>
      </c>
      <c r="L49" s="10" t="s">
        <v>384</v>
      </c>
      <c r="M49" s="31" t="s">
        <v>385</v>
      </c>
      <c r="N49" s="10"/>
      <c r="O49" s="10"/>
      <c r="P49" s="10"/>
      <c r="Q49" s="32" t="s">
        <v>577</v>
      </c>
      <c r="R49" s="10">
        <v>13.509</v>
      </c>
      <c r="S49" s="10">
        <v>93.057000000000002</v>
      </c>
      <c r="T49" s="10">
        <v>982705</v>
      </c>
      <c r="U49" s="10">
        <v>151626</v>
      </c>
      <c r="V49" s="10">
        <v>744802</v>
      </c>
      <c r="W49" s="10" t="s">
        <v>578</v>
      </c>
      <c r="X49" s="10" t="s">
        <v>579</v>
      </c>
      <c r="Y49" s="10">
        <v>891</v>
      </c>
      <c r="Z49" s="10">
        <v>902</v>
      </c>
      <c r="AA49" s="43">
        <f t="shared" si="0"/>
        <v>0.99978344625191817</v>
      </c>
      <c r="AB49" s="10" t="s">
        <v>384</v>
      </c>
      <c r="AC49" s="31" t="s">
        <v>385</v>
      </c>
    </row>
    <row r="50" spans="1:29" x14ac:dyDescent="0.25">
      <c r="A50" s="30" t="s">
        <v>580</v>
      </c>
      <c r="B50" s="10">
        <v>13.163</v>
      </c>
      <c r="C50" s="10">
        <v>145.94300000000001</v>
      </c>
      <c r="D50" s="10">
        <v>532255</v>
      </c>
      <c r="E50" s="10">
        <v>100370</v>
      </c>
      <c r="F50" s="10">
        <v>411629</v>
      </c>
      <c r="G50" s="10" t="s">
        <v>581</v>
      </c>
      <c r="H50" s="10" t="s">
        <v>582</v>
      </c>
      <c r="I50" s="10">
        <v>828</v>
      </c>
      <c r="J50" s="10">
        <v>873</v>
      </c>
      <c r="K50" s="43">
        <v>0.18655638993135251</v>
      </c>
      <c r="L50" s="10" t="s">
        <v>384</v>
      </c>
      <c r="M50" s="31" t="s">
        <v>385</v>
      </c>
      <c r="N50" s="10"/>
      <c r="O50" s="10"/>
      <c r="P50" s="10"/>
      <c r="Q50" s="32" t="s">
        <v>583</v>
      </c>
      <c r="R50" s="10">
        <v>13.878</v>
      </c>
      <c r="S50" s="10">
        <v>69.031000000000006</v>
      </c>
      <c r="T50" s="10">
        <v>778030</v>
      </c>
      <c r="U50" s="10">
        <v>164995</v>
      </c>
      <c r="V50" s="10">
        <v>482099</v>
      </c>
      <c r="W50" s="10" t="s">
        <v>450</v>
      </c>
      <c r="X50" s="10" t="s">
        <v>584</v>
      </c>
      <c r="Y50" s="10">
        <v>820</v>
      </c>
      <c r="Z50" s="10">
        <v>820</v>
      </c>
      <c r="AA50" s="43">
        <f t="shared" si="0"/>
        <v>0.79155139608262892</v>
      </c>
      <c r="AB50" s="10" t="s">
        <v>384</v>
      </c>
      <c r="AC50" s="31" t="s">
        <v>385</v>
      </c>
    </row>
    <row r="51" spans="1:29" x14ac:dyDescent="0.25">
      <c r="A51" s="30" t="s">
        <v>585</v>
      </c>
      <c r="B51" s="10">
        <v>13.561999999999999</v>
      </c>
      <c r="C51" s="10">
        <v>81.103999999999999</v>
      </c>
      <c r="D51" s="10">
        <v>2867095</v>
      </c>
      <c r="E51" s="10">
        <v>492989</v>
      </c>
      <c r="F51" s="10">
        <v>4277850</v>
      </c>
      <c r="G51" s="10" t="s">
        <v>586</v>
      </c>
      <c r="H51" s="10" t="s">
        <v>587</v>
      </c>
      <c r="I51" s="10">
        <v>782</v>
      </c>
      <c r="J51" s="10">
        <v>797</v>
      </c>
      <c r="K51" s="43">
        <v>1.0049222511582439</v>
      </c>
      <c r="L51" s="10" t="s">
        <v>384</v>
      </c>
      <c r="M51" s="31" t="s">
        <v>385</v>
      </c>
      <c r="N51" s="10"/>
      <c r="O51" s="10"/>
      <c r="P51" s="10"/>
      <c r="Q51" s="49" t="s">
        <v>588</v>
      </c>
      <c r="R51" s="46">
        <v>14.106</v>
      </c>
      <c r="S51" s="46">
        <v>67.040000000000006</v>
      </c>
      <c r="T51" s="46">
        <v>12576247</v>
      </c>
      <c r="U51" s="46">
        <v>1568800</v>
      </c>
      <c r="V51" s="46">
        <v>11670334</v>
      </c>
      <c r="W51" s="46" t="s">
        <v>578</v>
      </c>
      <c r="X51" s="46" t="s">
        <v>589</v>
      </c>
      <c r="Y51" s="46">
        <v>890</v>
      </c>
      <c r="Z51" s="46">
        <v>891</v>
      </c>
      <c r="AA51" s="47">
        <f t="shared" si="0"/>
        <v>12.794809802102714</v>
      </c>
      <c r="AB51" s="46" t="s">
        <v>384</v>
      </c>
      <c r="AC51" s="48" t="s">
        <v>385</v>
      </c>
    </row>
    <row r="52" spans="1:29" x14ac:dyDescent="0.25">
      <c r="A52" s="30" t="s">
        <v>590</v>
      </c>
      <c r="B52" s="10">
        <v>13.856999999999999</v>
      </c>
      <c r="C52" s="10">
        <v>119.07899999999999</v>
      </c>
      <c r="D52" s="10">
        <v>2609895</v>
      </c>
      <c r="E52" s="10">
        <v>417149</v>
      </c>
      <c r="F52" s="10">
        <v>944689</v>
      </c>
      <c r="G52" s="10" t="s">
        <v>591</v>
      </c>
      <c r="H52" s="10" t="s">
        <v>592</v>
      </c>
      <c r="I52" s="10">
        <v>890</v>
      </c>
      <c r="J52" s="10">
        <v>890</v>
      </c>
      <c r="K52" s="43">
        <v>0.91477316192405378</v>
      </c>
      <c r="L52" s="10" t="s">
        <v>384</v>
      </c>
      <c r="M52" s="31" t="s">
        <v>385</v>
      </c>
      <c r="N52" s="10"/>
      <c r="O52" s="10"/>
      <c r="P52" s="10"/>
      <c r="Q52" s="32" t="s">
        <v>593</v>
      </c>
      <c r="R52" s="10">
        <v>14.32</v>
      </c>
      <c r="S52" s="10">
        <v>57.072000000000003</v>
      </c>
      <c r="T52" s="10">
        <v>2439383</v>
      </c>
      <c r="U52" s="10">
        <v>351751</v>
      </c>
      <c r="V52" s="10">
        <v>435912</v>
      </c>
      <c r="W52" s="10" t="s">
        <v>594</v>
      </c>
      <c r="X52" s="10" t="s">
        <v>595</v>
      </c>
      <c r="Y52" s="10">
        <v>883</v>
      </c>
      <c r="Z52" s="10">
        <v>932</v>
      </c>
      <c r="AA52" s="43">
        <f t="shared" si="0"/>
        <v>2.4817770770153227</v>
      </c>
      <c r="AB52" s="10" t="s">
        <v>384</v>
      </c>
      <c r="AC52" s="31" t="s">
        <v>385</v>
      </c>
    </row>
    <row r="53" spans="1:29" x14ac:dyDescent="0.25">
      <c r="A53" s="45" t="s">
        <v>588</v>
      </c>
      <c r="B53" s="46">
        <v>14.058999999999999</v>
      </c>
      <c r="C53" s="46">
        <v>68.090999999999994</v>
      </c>
      <c r="D53" s="46">
        <v>4008685</v>
      </c>
      <c r="E53" s="46">
        <v>577174</v>
      </c>
      <c r="F53" s="46">
        <v>3600615</v>
      </c>
      <c r="G53" s="46" t="s">
        <v>578</v>
      </c>
      <c r="H53" s="46" t="s">
        <v>589</v>
      </c>
      <c r="I53" s="46">
        <v>837</v>
      </c>
      <c r="J53" s="46">
        <v>837</v>
      </c>
      <c r="K53" s="47">
        <v>1.4050517176390336</v>
      </c>
      <c r="L53" s="46" t="s">
        <v>384</v>
      </c>
      <c r="M53" s="48" t="s">
        <v>385</v>
      </c>
      <c r="N53" s="10"/>
      <c r="O53" s="10"/>
      <c r="P53" s="10"/>
      <c r="Q53" s="49" t="s">
        <v>596</v>
      </c>
      <c r="R53" s="46">
        <v>14.723000000000001</v>
      </c>
      <c r="S53" s="46">
        <v>93.057000000000002</v>
      </c>
      <c r="T53" s="46">
        <v>3146191</v>
      </c>
      <c r="U53" s="46">
        <v>819534</v>
      </c>
      <c r="V53" s="46">
        <v>3477092</v>
      </c>
      <c r="W53" s="46" t="s">
        <v>578</v>
      </c>
      <c r="X53" s="46" t="s">
        <v>597</v>
      </c>
      <c r="Y53" s="46">
        <v>837</v>
      </c>
      <c r="Z53" s="46">
        <v>838</v>
      </c>
      <c r="AA53" s="47">
        <f t="shared" si="0"/>
        <v>3.200868704796219</v>
      </c>
      <c r="AB53" s="46" t="s">
        <v>384</v>
      </c>
      <c r="AC53" s="48" t="s">
        <v>385</v>
      </c>
    </row>
    <row r="54" spans="1:29" x14ac:dyDescent="0.25">
      <c r="A54" s="30" t="s">
        <v>598</v>
      </c>
      <c r="B54" s="10">
        <v>14.696</v>
      </c>
      <c r="C54" s="10">
        <v>93.08</v>
      </c>
      <c r="D54" s="10">
        <v>272806</v>
      </c>
      <c r="E54" s="10">
        <v>66023</v>
      </c>
      <c r="F54" s="10">
        <v>213160</v>
      </c>
      <c r="G54" s="10" t="s">
        <v>578</v>
      </c>
      <c r="H54" s="10" t="s">
        <v>599</v>
      </c>
      <c r="I54" s="10">
        <v>824</v>
      </c>
      <c r="J54" s="10">
        <v>829</v>
      </c>
      <c r="K54" s="43">
        <v>9.5619021919216451E-2</v>
      </c>
      <c r="L54" s="10" t="s">
        <v>384</v>
      </c>
      <c r="M54" s="31" t="s">
        <v>385</v>
      </c>
      <c r="N54" s="10"/>
      <c r="O54" s="10"/>
      <c r="P54" s="10"/>
      <c r="Q54" s="32" t="s">
        <v>600</v>
      </c>
      <c r="R54" s="10">
        <v>14.823</v>
      </c>
      <c r="S54" s="10">
        <v>91.037999999999997</v>
      </c>
      <c r="T54" s="10">
        <v>73309471</v>
      </c>
      <c r="U54" s="10">
        <v>11673652</v>
      </c>
      <c r="V54" s="10">
        <v>25329827</v>
      </c>
      <c r="W54" s="10" t="s">
        <v>601</v>
      </c>
      <c r="X54" s="10" t="s">
        <v>602</v>
      </c>
      <c r="Y54" s="10">
        <v>904</v>
      </c>
      <c r="Z54" s="10">
        <v>905</v>
      </c>
      <c r="AA54" s="43">
        <f t="shared" si="0"/>
        <v>74.583517494349834</v>
      </c>
      <c r="AB54" s="10" t="s">
        <v>384</v>
      </c>
      <c r="AC54" s="31" t="s">
        <v>385</v>
      </c>
    </row>
    <row r="55" spans="1:29" x14ac:dyDescent="0.25">
      <c r="A55" s="30" t="s">
        <v>600</v>
      </c>
      <c r="B55" s="10">
        <v>14.792999999999999</v>
      </c>
      <c r="C55" s="10">
        <v>91.063000000000002</v>
      </c>
      <c r="D55" s="10">
        <v>19356417</v>
      </c>
      <c r="E55" s="10">
        <v>3113901</v>
      </c>
      <c r="F55" s="10">
        <v>6687713</v>
      </c>
      <c r="G55" s="10" t="s">
        <v>601</v>
      </c>
      <c r="H55" s="10" t="s">
        <v>602</v>
      </c>
      <c r="I55" s="10">
        <v>927</v>
      </c>
      <c r="J55" s="10">
        <v>927</v>
      </c>
      <c r="K55" s="43">
        <v>6.784460977399668</v>
      </c>
      <c r="L55" s="10" t="s">
        <v>384</v>
      </c>
      <c r="M55" s="31" t="s">
        <v>385</v>
      </c>
      <c r="N55" s="10"/>
      <c r="O55" s="10"/>
      <c r="P55" s="10"/>
      <c r="Q55" s="32" t="s">
        <v>603</v>
      </c>
      <c r="R55" s="10">
        <v>15.226000000000001</v>
      </c>
      <c r="S55" s="10">
        <v>91.037999999999997</v>
      </c>
      <c r="T55" s="10">
        <v>10740914</v>
      </c>
      <c r="U55" s="10">
        <v>1302435</v>
      </c>
      <c r="V55" s="10">
        <v>5425119</v>
      </c>
      <c r="W55" s="10" t="s">
        <v>578</v>
      </c>
      <c r="X55" s="10" t="s">
        <v>604</v>
      </c>
      <c r="Y55" s="10">
        <v>876</v>
      </c>
      <c r="Z55" s="10">
        <v>876</v>
      </c>
      <c r="AA55" s="43">
        <f t="shared" si="0"/>
        <v>10.927580519907272</v>
      </c>
      <c r="AB55" s="10" t="s">
        <v>384</v>
      </c>
      <c r="AC55" s="31" t="s">
        <v>385</v>
      </c>
    </row>
    <row r="56" spans="1:29" x14ac:dyDescent="0.25">
      <c r="A56" s="30" t="s">
        <v>605</v>
      </c>
      <c r="B56" s="10">
        <v>15.055</v>
      </c>
      <c r="C56" s="10">
        <v>91.063000000000002</v>
      </c>
      <c r="D56" s="10">
        <v>2297034</v>
      </c>
      <c r="E56" s="10">
        <v>406579</v>
      </c>
      <c r="F56" s="10">
        <v>626578</v>
      </c>
      <c r="G56" s="10" t="s">
        <v>601</v>
      </c>
      <c r="H56" s="10"/>
      <c r="I56" s="10">
        <v>806</v>
      </c>
      <c r="J56" s="10">
        <v>828</v>
      </c>
      <c r="K56" s="43">
        <v>0.80511478631403066</v>
      </c>
      <c r="L56" s="10" t="s">
        <v>384</v>
      </c>
      <c r="M56" s="31" t="s">
        <v>385</v>
      </c>
      <c r="N56" s="10"/>
      <c r="O56" s="10"/>
      <c r="P56" s="10"/>
      <c r="Q56" s="32" t="s">
        <v>606</v>
      </c>
      <c r="R56" s="10">
        <v>15.446999999999999</v>
      </c>
      <c r="S56" s="10">
        <v>69.031000000000006</v>
      </c>
      <c r="T56" s="10">
        <v>3993265</v>
      </c>
      <c r="U56" s="10">
        <v>701242</v>
      </c>
      <c r="V56" s="10">
        <v>2477461</v>
      </c>
      <c r="W56" s="10" t="s">
        <v>607</v>
      </c>
      <c r="X56" s="10" t="s">
        <v>608</v>
      </c>
      <c r="Y56" s="10">
        <v>781</v>
      </c>
      <c r="Z56" s="10">
        <v>803</v>
      </c>
      <c r="AA56" s="43">
        <f t="shared" si="0"/>
        <v>4.0626640176829936</v>
      </c>
      <c r="AB56" s="10" t="s">
        <v>384</v>
      </c>
      <c r="AC56" s="31" t="s">
        <v>385</v>
      </c>
    </row>
    <row r="57" spans="1:29" x14ac:dyDescent="0.25">
      <c r="A57" s="30" t="s">
        <v>609</v>
      </c>
      <c r="B57" s="10">
        <v>15.605</v>
      </c>
      <c r="C57" s="10">
        <v>41.064</v>
      </c>
      <c r="D57" s="10">
        <v>7468594</v>
      </c>
      <c r="E57" s="10">
        <v>1448040</v>
      </c>
      <c r="F57" s="10">
        <v>9113617</v>
      </c>
      <c r="G57" s="10" t="s">
        <v>528</v>
      </c>
      <c r="H57" s="10" t="s">
        <v>610</v>
      </c>
      <c r="I57" s="10">
        <v>815</v>
      </c>
      <c r="J57" s="10">
        <v>818</v>
      </c>
      <c r="K57" s="43">
        <v>2.6177564034212168</v>
      </c>
      <c r="L57" s="10" t="s">
        <v>384</v>
      </c>
      <c r="M57" s="31" t="s">
        <v>385</v>
      </c>
      <c r="N57" s="10"/>
      <c r="O57" s="10"/>
      <c r="P57" s="10"/>
      <c r="Q57" s="32" t="s">
        <v>611</v>
      </c>
      <c r="R57" s="10">
        <v>15.682</v>
      </c>
      <c r="S57" s="10">
        <v>57.072000000000003</v>
      </c>
      <c r="T57" s="10">
        <v>1343540</v>
      </c>
      <c r="U57" s="10">
        <v>254136</v>
      </c>
      <c r="V57" s="10">
        <v>262419</v>
      </c>
      <c r="W57" s="10" t="s">
        <v>612</v>
      </c>
      <c r="X57" s="10"/>
      <c r="Y57" s="10">
        <v>930</v>
      </c>
      <c r="Z57" s="10">
        <v>988</v>
      </c>
      <c r="AA57" s="43">
        <f t="shared" si="0"/>
        <v>1.3668894036127852</v>
      </c>
      <c r="AB57" s="10" t="s">
        <v>384</v>
      </c>
      <c r="AC57" s="31" t="s">
        <v>385</v>
      </c>
    </row>
    <row r="58" spans="1:29" x14ac:dyDescent="0.25">
      <c r="A58" s="30" t="s">
        <v>613</v>
      </c>
      <c r="B58" s="10">
        <v>15.762</v>
      </c>
      <c r="C58" s="10">
        <v>57.07</v>
      </c>
      <c r="D58" s="10">
        <v>44794515</v>
      </c>
      <c r="E58" s="10">
        <v>5317593</v>
      </c>
      <c r="F58" s="10">
        <v>9565597</v>
      </c>
      <c r="G58" s="10" t="s">
        <v>614</v>
      </c>
      <c r="H58" s="10" t="s">
        <v>615</v>
      </c>
      <c r="I58" s="10">
        <v>796</v>
      </c>
      <c r="J58" s="10">
        <v>808</v>
      </c>
      <c r="K58" s="43">
        <v>15.700562713597465</v>
      </c>
      <c r="L58" s="10" t="s">
        <v>384</v>
      </c>
      <c r="M58" s="31" t="s">
        <v>385</v>
      </c>
      <c r="N58" s="10"/>
      <c r="O58" s="10"/>
      <c r="P58" s="10"/>
      <c r="Q58" s="32" t="s">
        <v>616</v>
      </c>
      <c r="R58" s="10">
        <v>16.356000000000002</v>
      </c>
      <c r="S58" s="10">
        <v>59.033999999999999</v>
      </c>
      <c r="T58" s="10">
        <v>5654009</v>
      </c>
      <c r="U58" s="10">
        <v>1171009</v>
      </c>
      <c r="V58" s="10">
        <v>6505864</v>
      </c>
      <c r="W58" s="10" t="s">
        <v>617</v>
      </c>
      <c r="X58" s="10"/>
      <c r="Y58" s="10">
        <v>884</v>
      </c>
      <c r="Z58" s="10">
        <v>929</v>
      </c>
      <c r="AA58" s="43">
        <f t="shared" si="0"/>
        <v>5.7522701147947366</v>
      </c>
      <c r="AB58" s="10" t="s">
        <v>384</v>
      </c>
      <c r="AC58" s="31" t="s">
        <v>385</v>
      </c>
    </row>
    <row r="59" spans="1:29" x14ac:dyDescent="0.25">
      <c r="A59" s="30" t="s">
        <v>613</v>
      </c>
      <c r="B59" s="10">
        <v>16.181999999999999</v>
      </c>
      <c r="C59" s="10">
        <v>84.942999999999998</v>
      </c>
      <c r="D59" s="10">
        <v>1568717</v>
      </c>
      <c r="E59" s="10">
        <v>296096</v>
      </c>
      <c r="F59" s="10">
        <v>322098</v>
      </c>
      <c r="G59" s="10" t="s">
        <v>614</v>
      </c>
      <c r="H59" s="10" t="s">
        <v>615</v>
      </c>
      <c r="I59" s="10">
        <v>889</v>
      </c>
      <c r="J59" s="10">
        <v>967</v>
      </c>
      <c r="K59" s="43">
        <v>0.54983829244242233</v>
      </c>
      <c r="L59" s="10" t="s">
        <v>384</v>
      </c>
      <c r="M59" s="31" t="s">
        <v>385</v>
      </c>
      <c r="N59" s="10"/>
      <c r="O59" s="10"/>
      <c r="P59" s="10"/>
      <c r="Q59" s="32" t="s">
        <v>618</v>
      </c>
      <c r="R59" s="10">
        <v>16.425999999999998</v>
      </c>
      <c r="S59" s="10">
        <v>55.024000000000001</v>
      </c>
      <c r="T59" s="10">
        <v>2076499</v>
      </c>
      <c r="U59" s="10">
        <v>420827</v>
      </c>
      <c r="V59" s="10">
        <v>2167785</v>
      </c>
      <c r="W59" s="10" t="s">
        <v>619</v>
      </c>
      <c r="X59" s="10" t="s">
        <v>620</v>
      </c>
      <c r="Y59" s="10">
        <v>834</v>
      </c>
      <c r="Z59" s="10">
        <v>840</v>
      </c>
      <c r="AA59" s="43">
        <f t="shared" si="0"/>
        <v>2.1125865100499763</v>
      </c>
      <c r="AB59" s="10" t="s">
        <v>384</v>
      </c>
      <c r="AC59" s="31" t="s">
        <v>385</v>
      </c>
    </row>
    <row r="60" spans="1:29" x14ac:dyDescent="0.25">
      <c r="A60" s="30" t="s">
        <v>621</v>
      </c>
      <c r="B60" s="10">
        <v>16.363</v>
      </c>
      <c r="C60" s="10">
        <v>56.079000000000001</v>
      </c>
      <c r="D60" s="10">
        <v>3311373</v>
      </c>
      <c r="E60" s="10">
        <v>806722</v>
      </c>
      <c r="F60" s="10">
        <v>4779184</v>
      </c>
      <c r="G60" s="10" t="s">
        <v>619</v>
      </c>
      <c r="H60" s="10" t="s">
        <v>622</v>
      </c>
      <c r="I60" s="10">
        <v>823</v>
      </c>
      <c r="J60" s="10">
        <v>823</v>
      </c>
      <c r="K60" s="43">
        <v>1.160642535243732</v>
      </c>
      <c r="L60" s="10" t="s">
        <v>384</v>
      </c>
      <c r="M60" s="31" t="s">
        <v>385</v>
      </c>
      <c r="N60" s="10"/>
      <c r="O60" s="10"/>
      <c r="P60" s="10"/>
      <c r="Q60" s="32" t="s">
        <v>623</v>
      </c>
      <c r="R60" s="10">
        <v>17.161000000000001</v>
      </c>
      <c r="S60" s="10">
        <v>59.033999999999999</v>
      </c>
      <c r="T60" s="10">
        <v>4698845</v>
      </c>
      <c r="U60" s="10">
        <v>882475</v>
      </c>
      <c r="V60" s="10">
        <v>5394222</v>
      </c>
      <c r="W60" s="10" t="s">
        <v>617</v>
      </c>
      <c r="X60" s="10"/>
      <c r="Y60" s="10">
        <v>814</v>
      </c>
      <c r="Z60" s="10">
        <v>826</v>
      </c>
      <c r="AA60" s="43">
        <f t="shared" si="0"/>
        <v>4.7805063040318245</v>
      </c>
      <c r="AB60" s="10" t="s">
        <v>384</v>
      </c>
      <c r="AC60" s="31" t="s">
        <v>385</v>
      </c>
    </row>
    <row r="61" spans="1:29" x14ac:dyDescent="0.25">
      <c r="A61" s="30" t="s">
        <v>624</v>
      </c>
      <c r="B61" s="10">
        <v>17.184000000000001</v>
      </c>
      <c r="C61" s="10">
        <v>132.08500000000001</v>
      </c>
      <c r="D61" s="10">
        <v>517263</v>
      </c>
      <c r="E61" s="10">
        <v>90608</v>
      </c>
      <c r="F61" s="10">
        <v>235879</v>
      </c>
      <c r="G61" s="10" t="s">
        <v>625</v>
      </c>
      <c r="H61" s="10" t="s">
        <v>626</v>
      </c>
      <c r="I61" s="10">
        <v>805</v>
      </c>
      <c r="J61" s="10">
        <v>821</v>
      </c>
      <c r="K61" s="43">
        <v>0.18130166541424916</v>
      </c>
      <c r="L61" s="10" t="s">
        <v>384</v>
      </c>
      <c r="M61" s="31" t="s">
        <v>385</v>
      </c>
      <c r="N61" s="10"/>
      <c r="O61" s="10"/>
      <c r="P61" s="10"/>
      <c r="Q61" s="32" t="s">
        <v>627</v>
      </c>
      <c r="R61" s="10">
        <v>18.059999999999999</v>
      </c>
      <c r="S61" s="10">
        <v>41.066000000000003</v>
      </c>
      <c r="T61" s="10">
        <v>28638391</v>
      </c>
      <c r="U61" s="10">
        <v>6765868</v>
      </c>
      <c r="V61" s="10">
        <v>54059213</v>
      </c>
      <c r="W61" s="10" t="s">
        <v>628</v>
      </c>
      <c r="X61" s="10" t="s">
        <v>629</v>
      </c>
      <c r="Y61" s="10">
        <v>874</v>
      </c>
      <c r="Z61" s="10">
        <v>874</v>
      </c>
      <c r="AA61" s="43">
        <f t="shared" si="0"/>
        <v>29.136098065126276</v>
      </c>
      <c r="AB61" s="10" t="s">
        <v>384</v>
      </c>
      <c r="AC61" s="31" t="s">
        <v>385</v>
      </c>
    </row>
    <row r="62" spans="1:29" x14ac:dyDescent="0.25">
      <c r="A62" s="30" t="s">
        <v>630</v>
      </c>
      <c r="B62" s="10">
        <v>17.498999999999999</v>
      </c>
      <c r="C62" s="10">
        <v>71.075000000000003</v>
      </c>
      <c r="D62" s="10">
        <v>575648</v>
      </c>
      <c r="E62" s="10">
        <v>118879</v>
      </c>
      <c r="F62" s="10">
        <v>204062</v>
      </c>
      <c r="G62" s="10" t="s">
        <v>631</v>
      </c>
      <c r="H62" s="10" t="s">
        <v>632</v>
      </c>
      <c r="I62" s="10">
        <v>764</v>
      </c>
      <c r="J62" s="10">
        <v>781</v>
      </c>
      <c r="K62" s="43">
        <v>0.20176571897155163</v>
      </c>
      <c r="L62" s="10" t="s">
        <v>384</v>
      </c>
      <c r="M62" s="31" t="s">
        <v>385</v>
      </c>
      <c r="N62" s="10"/>
      <c r="O62" s="10"/>
      <c r="P62" s="10"/>
      <c r="Q62" s="32" t="s">
        <v>633</v>
      </c>
      <c r="R62" s="10">
        <v>18.347999999999999</v>
      </c>
      <c r="S62" s="10">
        <v>69.031000000000006</v>
      </c>
      <c r="T62" s="10">
        <v>1349256</v>
      </c>
      <c r="U62" s="10">
        <v>275223</v>
      </c>
      <c r="V62" s="10">
        <v>744635</v>
      </c>
      <c r="W62" s="10" t="s">
        <v>634</v>
      </c>
      <c r="X62" s="10" t="s">
        <v>635</v>
      </c>
      <c r="Y62" s="10">
        <v>880</v>
      </c>
      <c r="Z62" s="10">
        <v>907</v>
      </c>
      <c r="AA62" s="43">
        <f t="shared" si="0"/>
        <v>1.3727047420701819</v>
      </c>
      <c r="AB62" s="10" t="s">
        <v>384</v>
      </c>
      <c r="AC62" s="31" t="s">
        <v>385</v>
      </c>
    </row>
    <row r="63" spans="1:29" x14ac:dyDescent="0.25">
      <c r="A63" s="45" t="s">
        <v>636</v>
      </c>
      <c r="B63" s="46">
        <v>17.751000000000001</v>
      </c>
      <c r="C63" s="46">
        <v>71.075000000000003</v>
      </c>
      <c r="D63" s="46">
        <v>156459661</v>
      </c>
      <c r="E63" s="46">
        <v>39724227</v>
      </c>
      <c r="F63" s="46">
        <v>300350624</v>
      </c>
      <c r="G63" s="46" t="s">
        <v>634</v>
      </c>
      <c r="H63" s="46" t="s">
        <v>637</v>
      </c>
      <c r="I63" s="46">
        <v>952</v>
      </c>
      <c r="J63" s="46">
        <v>952</v>
      </c>
      <c r="K63" s="47">
        <v>54.839408790980315</v>
      </c>
      <c r="L63" s="46" t="s">
        <v>384</v>
      </c>
      <c r="M63" s="48" t="s">
        <v>385</v>
      </c>
      <c r="N63" s="10"/>
      <c r="O63" s="10"/>
      <c r="P63" s="10"/>
      <c r="Q63" s="32" t="s">
        <v>638</v>
      </c>
      <c r="R63" s="10">
        <v>18.422000000000001</v>
      </c>
      <c r="S63" s="10">
        <v>91.037999999999997</v>
      </c>
      <c r="T63" s="10">
        <v>2270317</v>
      </c>
      <c r="U63" s="10">
        <v>325326</v>
      </c>
      <c r="V63" s="10">
        <v>678501</v>
      </c>
      <c r="W63" s="10" t="s">
        <v>456</v>
      </c>
      <c r="X63" s="10" t="s">
        <v>639</v>
      </c>
      <c r="Y63" s="10">
        <v>834</v>
      </c>
      <c r="Z63" s="10">
        <v>939</v>
      </c>
      <c r="AA63" s="43">
        <f t="shared" si="0"/>
        <v>2.3097728762388674</v>
      </c>
      <c r="AB63" s="10" t="s">
        <v>384</v>
      </c>
      <c r="AC63" s="31" t="s">
        <v>385</v>
      </c>
    </row>
    <row r="64" spans="1:29" x14ac:dyDescent="0.25">
      <c r="A64" s="30" t="s">
        <v>640</v>
      </c>
      <c r="B64" s="10">
        <v>17.931999999999999</v>
      </c>
      <c r="C64" s="10">
        <v>93.08</v>
      </c>
      <c r="D64" s="10">
        <v>4766385</v>
      </c>
      <c r="E64" s="10">
        <v>875377</v>
      </c>
      <c r="F64" s="10">
        <v>2175649</v>
      </c>
      <c r="G64" s="10" t="s">
        <v>578</v>
      </c>
      <c r="H64" s="10" t="s">
        <v>641</v>
      </c>
      <c r="I64" s="10">
        <v>879</v>
      </c>
      <c r="J64" s="10">
        <v>885</v>
      </c>
      <c r="K64" s="43">
        <v>1.6706270089016535</v>
      </c>
      <c r="L64" s="10" t="s">
        <v>384</v>
      </c>
      <c r="M64" s="31" t="s">
        <v>385</v>
      </c>
      <c r="N64" s="10"/>
      <c r="O64" s="10"/>
      <c r="P64" s="10"/>
      <c r="Q64" s="32" t="s">
        <v>642</v>
      </c>
      <c r="R64" s="10">
        <v>20.719000000000001</v>
      </c>
      <c r="S64" s="10">
        <v>41.066000000000003</v>
      </c>
      <c r="T64" s="10">
        <v>670095</v>
      </c>
      <c r="U64" s="10">
        <v>207525</v>
      </c>
      <c r="V64" s="10">
        <v>1493590</v>
      </c>
      <c r="W64" s="10" t="s">
        <v>643</v>
      </c>
      <c r="X64" s="10"/>
      <c r="Y64" s="10">
        <v>799</v>
      </c>
      <c r="Z64" s="10">
        <v>800</v>
      </c>
      <c r="AA64" s="43">
        <f t="shared" si="0"/>
        <v>0.68174059195402392</v>
      </c>
      <c r="AB64" s="10" t="s">
        <v>384</v>
      </c>
      <c r="AC64" s="31" t="s">
        <v>385</v>
      </c>
    </row>
    <row r="65" spans="1:29" x14ac:dyDescent="0.25">
      <c r="A65" s="30" t="s">
        <v>627</v>
      </c>
      <c r="B65" s="10">
        <v>17.966000000000001</v>
      </c>
      <c r="C65" s="10">
        <v>41.064</v>
      </c>
      <c r="D65" s="10">
        <v>19365401</v>
      </c>
      <c r="E65" s="10">
        <v>4330911</v>
      </c>
      <c r="F65" s="10">
        <v>39228016</v>
      </c>
      <c r="G65" s="10" t="s">
        <v>628</v>
      </c>
      <c r="H65" s="10" t="s">
        <v>629</v>
      </c>
      <c r="I65" s="10">
        <v>886</v>
      </c>
      <c r="J65" s="10">
        <v>886</v>
      </c>
      <c r="K65" s="43">
        <v>6.7876098864886263</v>
      </c>
      <c r="L65" s="10" t="s">
        <v>384</v>
      </c>
      <c r="M65" s="31" t="s">
        <v>385</v>
      </c>
      <c r="N65" s="10"/>
      <c r="O65" s="10"/>
      <c r="P65" s="10"/>
      <c r="Q65" s="32" t="s">
        <v>644</v>
      </c>
      <c r="R65" s="10">
        <v>21.108000000000001</v>
      </c>
      <c r="S65" s="10">
        <v>68.072999999999993</v>
      </c>
      <c r="T65" s="10">
        <v>5248833</v>
      </c>
      <c r="U65" s="10">
        <v>1139323</v>
      </c>
      <c r="V65" s="10">
        <v>7153302</v>
      </c>
      <c r="W65" s="10" t="s">
        <v>617</v>
      </c>
      <c r="X65" s="10" t="s">
        <v>645</v>
      </c>
      <c r="Y65" s="10">
        <v>908</v>
      </c>
      <c r="Z65" s="10">
        <v>910</v>
      </c>
      <c r="AA65" s="43">
        <f t="shared" si="0"/>
        <v>5.3400525544703594</v>
      </c>
      <c r="AB65" s="10" t="s">
        <v>384</v>
      </c>
      <c r="AC65" s="31" t="s">
        <v>385</v>
      </c>
    </row>
    <row r="66" spans="1:29" x14ac:dyDescent="0.25">
      <c r="A66" s="30" t="s">
        <v>646</v>
      </c>
      <c r="B66" s="10">
        <v>18.405000000000001</v>
      </c>
      <c r="C66" s="10">
        <v>91.063000000000002</v>
      </c>
      <c r="D66" s="10">
        <v>1555199</v>
      </c>
      <c r="E66" s="10">
        <v>135663</v>
      </c>
      <c r="F66" s="10">
        <v>204897</v>
      </c>
      <c r="G66" s="10" t="s">
        <v>456</v>
      </c>
      <c r="H66" s="10" t="s">
        <v>647</v>
      </c>
      <c r="I66" s="10">
        <v>958</v>
      </c>
      <c r="J66" s="10">
        <v>982</v>
      </c>
      <c r="K66" s="43">
        <v>0.54510020772909507</v>
      </c>
      <c r="L66" s="10" t="s">
        <v>384</v>
      </c>
      <c r="M66" s="31" t="s">
        <v>385</v>
      </c>
      <c r="N66" s="10"/>
      <c r="O66" s="10"/>
      <c r="P66" s="10"/>
      <c r="Q66" s="32" t="s">
        <v>644</v>
      </c>
      <c r="R66" s="10">
        <v>21.382999999999999</v>
      </c>
      <c r="S66" s="10">
        <v>68.072999999999993</v>
      </c>
      <c r="T66" s="10">
        <v>5346370</v>
      </c>
      <c r="U66" s="10">
        <v>1128922</v>
      </c>
      <c r="V66" s="10">
        <v>6461644</v>
      </c>
      <c r="W66" s="10" t="s">
        <v>617</v>
      </c>
      <c r="X66" s="10" t="s">
        <v>645</v>
      </c>
      <c r="Y66" s="10">
        <v>871</v>
      </c>
      <c r="Z66" s="10">
        <v>872</v>
      </c>
      <c r="AA66" s="43">
        <f t="shared" si="0"/>
        <v>5.4392846515870659</v>
      </c>
      <c r="AB66" s="10" t="s">
        <v>384</v>
      </c>
      <c r="AC66" s="31" t="s">
        <v>385</v>
      </c>
    </row>
    <row r="67" spans="1:29" x14ac:dyDescent="0.25">
      <c r="A67" s="30" t="s">
        <v>648</v>
      </c>
      <c r="B67" s="10">
        <v>20.443999999999999</v>
      </c>
      <c r="C67" s="10">
        <v>67.036000000000001</v>
      </c>
      <c r="D67" s="10">
        <v>719312</v>
      </c>
      <c r="E67" s="10">
        <v>153423</v>
      </c>
      <c r="F67" s="10">
        <v>469636</v>
      </c>
      <c r="G67" s="10" t="s">
        <v>649</v>
      </c>
      <c r="H67" s="10" t="s">
        <v>650</v>
      </c>
      <c r="I67" s="10">
        <v>769</v>
      </c>
      <c r="J67" s="10">
        <v>785</v>
      </c>
      <c r="K67" s="43">
        <v>0.25212022424270514</v>
      </c>
      <c r="L67" s="10" t="s">
        <v>384</v>
      </c>
      <c r="M67" s="31" t="s">
        <v>385</v>
      </c>
      <c r="N67" s="10"/>
      <c r="O67" s="10"/>
      <c r="P67" s="10"/>
      <c r="Q67" s="32" t="s">
        <v>651</v>
      </c>
      <c r="R67" s="10">
        <v>22.114000000000001</v>
      </c>
      <c r="S67" s="10">
        <v>59.033999999999999</v>
      </c>
      <c r="T67" s="10">
        <v>28575431</v>
      </c>
      <c r="U67" s="10">
        <v>6435495</v>
      </c>
      <c r="V67" s="10">
        <v>39776348</v>
      </c>
      <c r="W67" s="10" t="s">
        <v>634</v>
      </c>
      <c r="X67" s="10" t="s">
        <v>652</v>
      </c>
      <c r="Y67" s="10">
        <v>929</v>
      </c>
      <c r="Z67" s="10">
        <v>930</v>
      </c>
      <c r="AA67" s="43">
        <f t="shared" si="0"/>
        <v>29.072043882257539</v>
      </c>
      <c r="AB67" s="10" t="s">
        <v>384</v>
      </c>
      <c r="AC67" s="31" t="s">
        <v>385</v>
      </c>
    </row>
    <row r="68" spans="1:29" x14ac:dyDescent="0.25">
      <c r="A68" s="30" t="s">
        <v>651</v>
      </c>
      <c r="B68" s="10">
        <v>22.087</v>
      </c>
      <c r="C68" s="10">
        <v>59.055</v>
      </c>
      <c r="D68" s="10">
        <v>12100463</v>
      </c>
      <c r="E68" s="10">
        <v>2311391</v>
      </c>
      <c r="F68" s="10">
        <v>13947794</v>
      </c>
      <c r="G68" s="10" t="s">
        <v>634</v>
      </c>
      <c r="H68" s="10" t="s">
        <v>652</v>
      </c>
      <c r="I68" s="10">
        <v>931</v>
      </c>
      <c r="J68" s="10">
        <v>931</v>
      </c>
      <c r="K68" s="43">
        <v>4.2412352984526285</v>
      </c>
      <c r="L68" s="10" t="s">
        <v>384</v>
      </c>
      <c r="M68" s="31" t="s">
        <v>385</v>
      </c>
      <c r="N68" s="10"/>
      <c r="O68" s="10"/>
      <c r="P68" s="10"/>
      <c r="Q68" s="32" t="s">
        <v>653</v>
      </c>
      <c r="R68" s="10">
        <v>22.931999999999999</v>
      </c>
      <c r="S68" s="10">
        <v>41.066000000000003</v>
      </c>
      <c r="T68" s="10">
        <v>2241600</v>
      </c>
      <c r="U68" s="10">
        <v>555114</v>
      </c>
      <c r="V68" s="10">
        <v>5786601</v>
      </c>
      <c r="W68" s="10" t="s">
        <v>654</v>
      </c>
      <c r="X68" s="10" t="s">
        <v>655</v>
      </c>
      <c r="Y68" s="10">
        <v>917</v>
      </c>
      <c r="Z68" s="10">
        <v>918</v>
      </c>
      <c r="AA68" s="43">
        <f t="shared" si="0"/>
        <v>2.2805568030266454</v>
      </c>
      <c r="AB68" s="10" t="s">
        <v>384</v>
      </c>
      <c r="AC68" s="31" t="s">
        <v>385</v>
      </c>
    </row>
    <row r="69" spans="1:29" x14ac:dyDescent="0.25">
      <c r="A69" s="30" t="s">
        <v>656</v>
      </c>
      <c r="B69" s="10">
        <v>22.670999999999999</v>
      </c>
      <c r="C69" s="10">
        <v>57.07</v>
      </c>
      <c r="D69" s="10">
        <v>856719</v>
      </c>
      <c r="E69" s="10">
        <v>231242</v>
      </c>
      <c r="F69" s="10">
        <v>798345</v>
      </c>
      <c r="G69" s="10" t="s">
        <v>657</v>
      </c>
      <c r="H69" s="10" t="s">
        <v>658</v>
      </c>
      <c r="I69" s="10">
        <v>765</v>
      </c>
      <c r="J69" s="10">
        <v>818</v>
      </c>
      <c r="K69" s="43">
        <v>0.30028163911207673</v>
      </c>
      <c r="L69" s="10" t="s">
        <v>384</v>
      </c>
      <c r="M69" s="31" t="s">
        <v>385</v>
      </c>
      <c r="N69" s="10"/>
      <c r="O69" s="10"/>
      <c r="P69" s="10"/>
      <c r="Q69" s="32" t="s">
        <v>659</v>
      </c>
      <c r="R69" s="10">
        <v>23.238</v>
      </c>
      <c r="S69" s="10">
        <v>133.011</v>
      </c>
      <c r="T69" s="10">
        <v>2610536</v>
      </c>
      <c r="U69" s="10">
        <v>265607</v>
      </c>
      <c r="V69" s="10">
        <v>945273</v>
      </c>
      <c r="W69" s="10" t="s">
        <v>660</v>
      </c>
      <c r="X69" s="10" t="s">
        <v>661</v>
      </c>
      <c r="Y69" s="10">
        <v>856</v>
      </c>
      <c r="Z69" s="10">
        <v>859</v>
      </c>
      <c r="AA69" s="43">
        <f t="shared" ref="AA69:AA80" si="1">1.01737901633951E-06*T69</f>
        <v>2.6559045477988792</v>
      </c>
      <c r="AB69" s="10" t="s">
        <v>384</v>
      </c>
      <c r="AC69" s="31" t="s">
        <v>385</v>
      </c>
    </row>
    <row r="70" spans="1:29" x14ac:dyDescent="0.25">
      <c r="A70" s="30" t="s">
        <v>653</v>
      </c>
      <c r="B70" s="10">
        <v>22.899000000000001</v>
      </c>
      <c r="C70" s="10">
        <v>41.064</v>
      </c>
      <c r="D70" s="10">
        <v>2693147</v>
      </c>
      <c r="E70" s="10">
        <v>630396</v>
      </c>
      <c r="F70" s="10">
        <v>6339737</v>
      </c>
      <c r="G70" s="10" t="s">
        <v>654</v>
      </c>
      <c r="H70" s="10" t="s">
        <v>655</v>
      </c>
      <c r="I70" s="10">
        <v>919</v>
      </c>
      <c r="J70" s="10">
        <v>919</v>
      </c>
      <c r="K70" s="43">
        <v>0.94395314628223725</v>
      </c>
      <c r="L70" s="10" t="s">
        <v>384</v>
      </c>
      <c r="M70" s="31" t="s">
        <v>385</v>
      </c>
      <c r="N70" s="10"/>
      <c r="O70" s="10"/>
      <c r="P70" s="10"/>
      <c r="Q70" s="32" t="s">
        <v>662</v>
      </c>
      <c r="R70" s="10">
        <v>23.515999999999998</v>
      </c>
      <c r="S70" s="10">
        <v>137.12100000000001</v>
      </c>
      <c r="T70" s="10">
        <v>534698</v>
      </c>
      <c r="U70" s="10">
        <v>95993</v>
      </c>
      <c r="V70" s="10">
        <v>744182</v>
      </c>
      <c r="W70" s="10" t="s">
        <v>663</v>
      </c>
      <c r="X70" s="10" t="s">
        <v>664</v>
      </c>
      <c r="Y70" s="10">
        <v>810</v>
      </c>
      <c r="Z70" s="10">
        <v>810</v>
      </c>
      <c r="AA70" s="43">
        <f t="shared" si="1"/>
        <v>0.54399052527870329</v>
      </c>
      <c r="AB70" s="10" t="s">
        <v>384</v>
      </c>
      <c r="AC70" s="31" t="s">
        <v>385</v>
      </c>
    </row>
    <row r="71" spans="1:29" x14ac:dyDescent="0.25">
      <c r="A71" s="45" t="s">
        <v>665</v>
      </c>
      <c r="B71" s="46">
        <v>25.193000000000001</v>
      </c>
      <c r="C71" s="46">
        <v>69.061000000000007</v>
      </c>
      <c r="D71" s="46">
        <v>1171438</v>
      </c>
      <c r="E71" s="46">
        <v>249429</v>
      </c>
      <c r="F71" s="46">
        <v>608842</v>
      </c>
      <c r="G71" s="46" t="s">
        <v>634</v>
      </c>
      <c r="H71" s="46" t="s">
        <v>666</v>
      </c>
      <c r="I71" s="46">
        <v>791</v>
      </c>
      <c r="J71" s="46">
        <v>791</v>
      </c>
      <c r="K71" s="47">
        <v>0.4105912472563033</v>
      </c>
      <c r="L71" s="46" t="s">
        <v>384</v>
      </c>
      <c r="M71" s="48" t="s">
        <v>385</v>
      </c>
      <c r="N71" s="10"/>
      <c r="O71" s="10"/>
      <c r="P71" s="10"/>
      <c r="Q71" s="32" t="s">
        <v>667</v>
      </c>
      <c r="R71" s="10">
        <v>23.945</v>
      </c>
      <c r="S71" s="10">
        <v>69.031000000000006</v>
      </c>
      <c r="T71" s="10">
        <v>29007488</v>
      </c>
      <c r="U71" s="10">
        <v>6310585</v>
      </c>
      <c r="V71" s="10">
        <v>34010506</v>
      </c>
      <c r="W71" s="10" t="s">
        <v>634</v>
      </c>
      <c r="X71" s="10" t="s">
        <v>668</v>
      </c>
      <c r="Y71" s="10">
        <v>940</v>
      </c>
      <c r="Z71" s="10">
        <v>940</v>
      </c>
      <c r="AA71" s="43">
        <f t="shared" si="1"/>
        <v>29.511609607920139</v>
      </c>
      <c r="AB71" s="10" t="s">
        <v>384</v>
      </c>
      <c r="AC71" s="31" t="s">
        <v>385</v>
      </c>
    </row>
    <row r="72" spans="1:29" x14ac:dyDescent="0.25">
      <c r="A72" s="30" t="s">
        <v>669</v>
      </c>
      <c r="B72" s="10">
        <v>27.271999999999998</v>
      </c>
      <c r="C72" s="10">
        <v>72.932000000000002</v>
      </c>
      <c r="D72" s="10">
        <v>764094</v>
      </c>
      <c r="E72" s="10">
        <v>133735</v>
      </c>
      <c r="F72" s="10">
        <v>344269</v>
      </c>
      <c r="G72" s="10" t="s">
        <v>670</v>
      </c>
      <c r="H72" s="10" t="s">
        <v>671</v>
      </c>
      <c r="I72" s="10">
        <v>757</v>
      </c>
      <c r="J72" s="10">
        <v>933</v>
      </c>
      <c r="K72" s="43">
        <v>0.26781640042499716</v>
      </c>
      <c r="L72" s="10" t="s">
        <v>384</v>
      </c>
      <c r="M72" s="31" t="s">
        <v>385</v>
      </c>
      <c r="N72" s="10"/>
      <c r="O72" s="10"/>
      <c r="P72" s="10"/>
      <c r="Q72" s="32" t="s">
        <v>672</v>
      </c>
      <c r="R72" s="10">
        <v>24.006</v>
      </c>
      <c r="S72" s="10">
        <v>81.072000000000003</v>
      </c>
      <c r="T72" s="10">
        <v>2272800</v>
      </c>
      <c r="U72" s="10">
        <v>484453</v>
      </c>
      <c r="V72" s="10">
        <v>1332383</v>
      </c>
      <c r="W72" s="10" t="s">
        <v>673</v>
      </c>
      <c r="X72" s="10" t="s">
        <v>674</v>
      </c>
      <c r="Y72" s="10">
        <v>786</v>
      </c>
      <c r="Z72" s="10">
        <v>853</v>
      </c>
      <c r="AA72" s="43">
        <f t="shared" si="1"/>
        <v>2.3122990283364384</v>
      </c>
      <c r="AB72" s="10" t="s">
        <v>384</v>
      </c>
      <c r="AC72" s="31" t="s">
        <v>385</v>
      </c>
    </row>
    <row r="73" spans="1:29" x14ac:dyDescent="0.25">
      <c r="A73" s="30" t="s">
        <v>675</v>
      </c>
      <c r="B73" s="10">
        <v>27.279</v>
      </c>
      <c r="C73" s="10">
        <v>72.058000000000007</v>
      </c>
      <c r="D73" s="10">
        <v>4241406</v>
      </c>
      <c r="E73" s="10">
        <v>866495</v>
      </c>
      <c r="F73" s="10">
        <v>1567493</v>
      </c>
      <c r="G73" s="10" t="s">
        <v>676</v>
      </c>
      <c r="H73" s="10" t="s">
        <v>677</v>
      </c>
      <c r="I73" s="10">
        <v>819</v>
      </c>
      <c r="J73" s="10">
        <v>819</v>
      </c>
      <c r="K73" s="43">
        <v>1.4866208708103787</v>
      </c>
      <c r="L73" s="10" t="s">
        <v>384</v>
      </c>
      <c r="M73" s="31" t="s">
        <v>385</v>
      </c>
      <c r="N73" s="10"/>
      <c r="O73" s="10"/>
      <c r="P73" s="10"/>
      <c r="Q73" s="49" t="s">
        <v>665</v>
      </c>
      <c r="R73" s="46">
        <v>25.186</v>
      </c>
      <c r="S73" s="46">
        <v>69.031000000000006</v>
      </c>
      <c r="T73" s="46">
        <v>85924566</v>
      </c>
      <c r="U73" s="46">
        <v>22736439</v>
      </c>
      <c r="V73" s="46">
        <v>98153870</v>
      </c>
      <c r="W73" s="46" t="s">
        <v>634</v>
      </c>
      <c r="X73" s="46" t="s">
        <v>666</v>
      </c>
      <c r="Y73" s="46">
        <v>941</v>
      </c>
      <c r="Z73" s="46">
        <v>941</v>
      </c>
      <c r="AA73" s="47">
        <f t="shared" si="1"/>
        <v>87.417850436479299</v>
      </c>
      <c r="AB73" s="46" t="s">
        <v>384</v>
      </c>
      <c r="AC73" s="48" t="s">
        <v>385</v>
      </c>
    </row>
    <row r="74" spans="1:29" x14ac:dyDescent="0.25">
      <c r="A74" s="30" t="s">
        <v>678</v>
      </c>
      <c r="B74" s="10">
        <v>33.654000000000003</v>
      </c>
      <c r="C74" s="10">
        <v>43.070999999999998</v>
      </c>
      <c r="D74" s="10">
        <v>2466464</v>
      </c>
      <c r="E74" s="10">
        <v>770410</v>
      </c>
      <c r="F74" s="10">
        <v>2286745</v>
      </c>
      <c r="G74" s="10" t="s">
        <v>679</v>
      </c>
      <c r="H74" s="10" t="s">
        <v>680</v>
      </c>
      <c r="I74" s="10">
        <v>838</v>
      </c>
      <c r="J74" s="10">
        <v>838</v>
      </c>
      <c r="K74" s="43">
        <v>0.86450032359610229</v>
      </c>
      <c r="L74" s="10" t="s">
        <v>384</v>
      </c>
      <c r="M74" s="31" t="s">
        <v>385</v>
      </c>
      <c r="N74" s="10"/>
      <c r="O74" s="10"/>
      <c r="P74" s="10"/>
      <c r="Q74" s="32" t="s">
        <v>681</v>
      </c>
      <c r="R74" s="10">
        <v>25.907</v>
      </c>
      <c r="S74" s="10">
        <v>69.031000000000006</v>
      </c>
      <c r="T74" s="10">
        <v>2744816</v>
      </c>
      <c r="U74" s="10">
        <v>570427</v>
      </c>
      <c r="V74" s="10">
        <v>2360682</v>
      </c>
      <c r="W74" s="10" t="s">
        <v>663</v>
      </c>
      <c r="X74" s="10" t="s">
        <v>682</v>
      </c>
      <c r="Y74" s="10">
        <v>860</v>
      </c>
      <c r="Z74" s="10">
        <v>860</v>
      </c>
      <c r="AA74" s="43">
        <f t="shared" si="1"/>
        <v>2.7925182021129484</v>
      </c>
      <c r="AB74" s="10" t="s">
        <v>384</v>
      </c>
      <c r="AC74" s="31" t="s">
        <v>385</v>
      </c>
    </row>
    <row r="75" spans="1:29" x14ac:dyDescent="0.25">
      <c r="A75" s="30" t="s">
        <v>683</v>
      </c>
      <c r="B75" s="10">
        <v>34.878</v>
      </c>
      <c r="C75" s="10">
        <v>57.07</v>
      </c>
      <c r="D75" s="10">
        <v>161896</v>
      </c>
      <c r="E75" s="10">
        <v>88780</v>
      </c>
      <c r="F75" s="10">
        <v>302531</v>
      </c>
      <c r="G75" s="10" t="s">
        <v>684</v>
      </c>
      <c r="H75" s="10" t="s">
        <v>685</v>
      </c>
      <c r="I75" s="10">
        <v>773</v>
      </c>
      <c r="J75" s="10">
        <v>780</v>
      </c>
      <c r="K75" s="43">
        <v>5.674485595123812E-2</v>
      </c>
      <c r="L75" s="10" t="s">
        <v>384</v>
      </c>
      <c r="M75" s="31" t="s">
        <v>385</v>
      </c>
      <c r="N75" s="10"/>
      <c r="O75" s="10"/>
      <c r="P75" s="10"/>
      <c r="Q75" s="32" t="s">
        <v>675</v>
      </c>
      <c r="R75" s="10">
        <v>27.282</v>
      </c>
      <c r="S75" s="10">
        <v>72.070999999999998</v>
      </c>
      <c r="T75" s="10">
        <v>15413654</v>
      </c>
      <c r="U75" s="10">
        <v>3239666</v>
      </c>
      <c r="V75" s="10">
        <v>9853743</v>
      </c>
      <c r="W75" s="10" t="s">
        <v>676</v>
      </c>
      <c r="X75" s="10" t="s">
        <v>677</v>
      </c>
      <c r="Y75" s="10">
        <v>857</v>
      </c>
      <c r="Z75" s="10">
        <v>862</v>
      </c>
      <c r="AA75" s="43">
        <f t="shared" si="1"/>
        <v>15.681528144717554</v>
      </c>
      <c r="AB75" s="10" t="s">
        <v>384</v>
      </c>
      <c r="AC75" s="31" t="s">
        <v>385</v>
      </c>
    </row>
    <row r="76" spans="1:29" x14ac:dyDescent="0.25">
      <c r="A76" s="58" t="s">
        <v>1552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60"/>
      <c r="N76" s="10"/>
      <c r="O76" s="10"/>
      <c r="P76" s="10"/>
      <c r="Q76" s="32" t="s">
        <v>686</v>
      </c>
      <c r="R76" s="10">
        <v>31.826000000000001</v>
      </c>
      <c r="S76" s="10">
        <v>57.072000000000003</v>
      </c>
      <c r="T76" s="10">
        <v>707534</v>
      </c>
      <c r="U76" s="10">
        <v>159180</v>
      </c>
      <c r="V76" s="10">
        <v>430700</v>
      </c>
      <c r="W76" s="10" t="s">
        <v>687</v>
      </c>
      <c r="X76" s="10"/>
      <c r="Y76" s="10">
        <v>759</v>
      </c>
      <c r="Z76" s="10">
        <v>789</v>
      </c>
      <c r="AA76" s="43">
        <f t="shared" si="1"/>
        <v>0.71983024494675885</v>
      </c>
      <c r="AB76" s="10" t="s">
        <v>384</v>
      </c>
      <c r="AC76" s="31" t="s">
        <v>385</v>
      </c>
    </row>
    <row r="77" spans="1:29" x14ac:dyDescent="0.25">
      <c r="A77" s="24" t="s">
        <v>369</v>
      </c>
      <c r="B77" s="25" t="s">
        <v>370</v>
      </c>
      <c r="C77" s="25" t="s">
        <v>371</v>
      </c>
      <c r="D77" s="25" t="s">
        <v>372</v>
      </c>
      <c r="E77" s="25" t="s">
        <v>373</v>
      </c>
      <c r="F77" s="25" t="s">
        <v>374</v>
      </c>
      <c r="G77" s="25" t="s">
        <v>375</v>
      </c>
      <c r="H77" s="25" t="s">
        <v>376</v>
      </c>
      <c r="I77" s="25" t="s">
        <v>377</v>
      </c>
      <c r="J77" s="25" t="s">
        <v>378</v>
      </c>
      <c r="K77" s="25" t="s">
        <v>1539</v>
      </c>
      <c r="L77" s="25" t="s">
        <v>379</v>
      </c>
      <c r="M77" s="26" t="s">
        <v>380</v>
      </c>
      <c r="N77" s="10"/>
      <c r="O77" s="10"/>
      <c r="P77" s="10"/>
      <c r="Q77" s="32" t="s">
        <v>688</v>
      </c>
      <c r="R77" s="10">
        <v>33.656999999999996</v>
      </c>
      <c r="S77" s="10">
        <v>43.09</v>
      </c>
      <c r="T77" s="10">
        <v>4747209</v>
      </c>
      <c r="U77" s="10">
        <v>1537353</v>
      </c>
      <c r="V77" s="10">
        <v>5056923</v>
      </c>
      <c r="W77" s="10" t="s">
        <v>679</v>
      </c>
      <c r="X77" s="10" t="s">
        <v>689</v>
      </c>
      <c r="Y77" s="10">
        <v>869</v>
      </c>
      <c r="Z77" s="10">
        <v>869</v>
      </c>
      <c r="AA77" s="43">
        <f t="shared" si="1"/>
        <v>4.8297108227780692</v>
      </c>
      <c r="AB77" s="10" t="s">
        <v>384</v>
      </c>
      <c r="AC77" s="31" t="s">
        <v>385</v>
      </c>
    </row>
    <row r="78" spans="1:29" x14ac:dyDescent="0.25">
      <c r="A78" s="30" t="s">
        <v>690</v>
      </c>
      <c r="B78" s="10">
        <v>1.3120000000000001</v>
      </c>
      <c r="C78" s="10">
        <v>43.957999999999998</v>
      </c>
      <c r="D78" s="10">
        <v>49965538</v>
      </c>
      <c r="E78" s="10">
        <v>27029047</v>
      </c>
      <c r="F78" s="10">
        <v>27912757</v>
      </c>
      <c r="G78" s="10" t="s">
        <v>691</v>
      </c>
      <c r="H78" s="10" t="s">
        <v>692</v>
      </c>
      <c r="I78" s="10">
        <v>966</v>
      </c>
      <c r="J78" s="10">
        <v>972</v>
      </c>
      <c r="K78" s="43">
        <v>18.036644327690368</v>
      </c>
      <c r="L78" s="10" t="s">
        <v>384</v>
      </c>
      <c r="M78" s="31" t="s">
        <v>385</v>
      </c>
      <c r="N78" s="10"/>
      <c r="O78" s="10"/>
      <c r="P78" s="10"/>
      <c r="Q78" s="32" t="s">
        <v>656</v>
      </c>
      <c r="R78" s="10">
        <v>34.790999999999997</v>
      </c>
      <c r="S78" s="10">
        <v>70.995000000000005</v>
      </c>
      <c r="T78" s="10">
        <v>277123</v>
      </c>
      <c r="U78" s="10">
        <v>101594</v>
      </c>
      <c r="V78" s="10">
        <v>316822</v>
      </c>
      <c r="W78" s="10" t="s">
        <v>657</v>
      </c>
      <c r="X78" s="10" t="s">
        <v>658</v>
      </c>
      <c r="Y78" s="10">
        <v>770</v>
      </c>
      <c r="Z78" s="10">
        <v>844</v>
      </c>
      <c r="AA78" s="43">
        <f t="shared" si="1"/>
        <v>0.28193912514505404</v>
      </c>
      <c r="AB78" s="10" t="s">
        <v>384</v>
      </c>
      <c r="AC78" s="31" t="s">
        <v>385</v>
      </c>
    </row>
    <row r="79" spans="1:29" x14ac:dyDescent="0.25">
      <c r="A79" s="30" t="s">
        <v>389</v>
      </c>
      <c r="B79" s="10">
        <v>1.379</v>
      </c>
      <c r="C79" s="10">
        <v>43.957999999999998</v>
      </c>
      <c r="D79" s="10">
        <v>13329343</v>
      </c>
      <c r="E79" s="10">
        <v>6177413</v>
      </c>
      <c r="F79" s="10">
        <v>11471127</v>
      </c>
      <c r="G79" s="10" t="s">
        <v>390</v>
      </c>
      <c r="H79" s="10" t="s">
        <v>391</v>
      </c>
      <c r="I79" s="10">
        <v>983</v>
      </c>
      <c r="J79" s="10">
        <v>983</v>
      </c>
      <c r="K79" s="43">
        <v>4.8116487570450914</v>
      </c>
      <c r="L79" s="10" t="s">
        <v>384</v>
      </c>
      <c r="M79" s="31" t="s">
        <v>385</v>
      </c>
      <c r="N79" s="10"/>
      <c r="O79" s="10"/>
      <c r="P79" s="10"/>
      <c r="Q79" s="32" t="s">
        <v>693</v>
      </c>
      <c r="R79" s="10">
        <v>34.881</v>
      </c>
      <c r="S79" s="10">
        <v>57.072000000000003</v>
      </c>
      <c r="T79" s="10">
        <v>405260</v>
      </c>
      <c r="U79" s="10">
        <v>150996</v>
      </c>
      <c r="V79" s="10">
        <v>404426</v>
      </c>
      <c r="W79" s="10" t="s">
        <v>694</v>
      </c>
      <c r="X79" s="10"/>
      <c r="Y79" s="10">
        <v>754</v>
      </c>
      <c r="Z79" s="10">
        <v>783</v>
      </c>
      <c r="AA79" s="43">
        <f t="shared" si="1"/>
        <v>0.4123030201617498</v>
      </c>
      <c r="AB79" s="10" t="s">
        <v>384</v>
      </c>
      <c r="AC79" s="31" t="s">
        <v>385</v>
      </c>
    </row>
    <row r="80" spans="1:29" ht="39" x14ac:dyDescent="0.25">
      <c r="A80" s="30" t="s">
        <v>695</v>
      </c>
      <c r="B80" s="10">
        <v>1.4359999999999999</v>
      </c>
      <c r="C80" s="10">
        <v>44.997999999999998</v>
      </c>
      <c r="D80" s="10">
        <v>349259770</v>
      </c>
      <c r="E80" s="10">
        <v>152054748</v>
      </c>
      <c r="F80" s="10">
        <v>246820120</v>
      </c>
      <c r="G80" s="10" t="s">
        <v>393</v>
      </c>
      <c r="H80" s="10" t="s">
        <v>394</v>
      </c>
      <c r="I80" s="10">
        <v>904</v>
      </c>
      <c r="J80" s="10">
        <v>904</v>
      </c>
      <c r="K80" s="43">
        <v>126.07638187466213</v>
      </c>
      <c r="L80" s="10" t="s">
        <v>384</v>
      </c>
      <c r="M80" s="31" t="s">
        <v>385</v>
      </c>
      <c r="N80" s="10"/>
      <c r="O80" s="10"/>
      <c r="P80" s="10"/>
      <c r="Q80" s="32" t="s">
        <v>696</v>
      </c>
      <c r="R80" s="10">
        <v>42.055</v>
      </c>
      <c r="S80" s="10">
        <v>43.09</v>
      </c>
      <c r="T80" s="10">
        <v>311377</v>
      </c>
      <c r="U80" s="10">
        <v>141801</v>
      </c>
      <c r="V80" s="10">
        <v>2235040</v>
      </c>
      <c r="W80" s="10" t="s">
        <v>697</v>
      </c>
      <c r="X80" s="10" t="s">
        <v>698</v>
      </c>
      <c r="Y80" s="10">
        <v>872</v>
      </c>
      <c r="Z80" s="10">
        <v>873</v>
      </c>
      <c r="AA80" s="43">
        <f t="shared" si="1"/>
        <v>0.31678842597074758</v>
      </c>
      <c r="AB80" s="10" t="s">
        <v>384</v>
      </c>
      <c r="AC80" s="31" t="s">
        <v>385</v>
      </c>
    </row>
    <row r="81" spans="1:29" x14ac:dyDescent="0.25">
      <c r="A81" s="30" t="s">
        <v>404</v>
      </c>
      <c r="B81" s="10">
        <v>1.56</v>
      </c>
      <c r="C81" s="10">
        <v>61.988</v>
      </c>
      <c r="D81" s="10">
        <v>676640</v>
      </c>
      <c r="E81" s="10">
        <v>259692</v>
      </c>
      <c r="F81" s="10">
        <v>785064</v>
      </c>
      <c r="G81" s="10" t="s">
        <v>405</v>
      </c>
      <c r="H81" s="10" t="s">
        <v>406</v>
      </c>
      <c r="I81" s="10">
        <v>804</v>
      </c>
      <c r="J81" s="10">
        <v>804</v>
      </c>
      <c r="K81" s="43">
        <v>0.24425465043303266</v>
      </c>
      <c r="L81" s="10" t="s">
        <v>384</v>
      </c>
      <c r="M81" s="31" t="s">
        <v>385</v>
      </c>
      <c r="N81" s="10"/>
      <c r="O81" s="10"/>
      <c r="P81" s="10"/>
      <c r="Q81" s="58" t="s">
        <v>1553</v>
      </c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60"/>
    </row>
    <row r="82" spans="1:29" x14ac:dyDescent="0.25">
      <c r="A82" s="30" t="s">
        <v>699</v>
      </c>
      <c r="B82" s="10">
        <v>1.6240000000000001</v>
      </c>
      <c r="C82" s="10">
        <v>75.92</v>
      </c>
      <c r="D82" s="10">
        <v>1428070</v>
      </c>
      <c r="E82" s="10">
        <v>326935</v>
      </c>
      <c r="F82" s="10">
        <v>378208</v>
      </c>
      <c r="G82" s="10" t="s">
        <v>700</v>
      </c>
      <c r="H82" s="10" t="s">
        <v>701</v>
      </c>
      <c r="I82" s="10">
        <v>867</v>
      </c>
      <c r="J82" s="10">
        <v>881</v>
      </c>
      <c r="K82" s="43">
        <v>0.51550712142926958</v>
      </c>
      <c r="L82" s="10" t="s">
        <v>384</v>
      </c>
      <c r="M82" s="31" t="s">
        <v>385</v>
      </c>
      <c r="N82" s="10"/>
      <c r="O82" s="10"/>
      <c r="P82" s="10"/>
      <c r="Q82" s="34" t="s">
        <v>369</v>
      </c>
      <c r="R82" s="25" t="s">
        <v>370</v>
      </c>
      <c r="S82" s="25" t="s">
        <v>371</v>
      </c>
      <c r="T82" s="25" t="s">
        <v>372</v>
      </c>
      <c r="U82" s="25" t="s">
        <v>373</v>
      </c>
      <c r="V82" s="25" t="s">
        <v>374</v>
      </c>
      <c r="W82" s="25" t="s">
        <v>375</v>
      </c>
      <c r="X82" s="25" t="s">
        <v>376</v>
      </c>
      <c r="Y82" s="25" t="s">
        <v>377</v>
      </c>
      <c r="Z82" s="25" t="s">
        <v>378</v>
      </c>
      <c r="AA82" s="25" t="s">
        <v>1540</v>
      </c>
      <c r="AB82" s="25" t="s">
        <v>379</v>
      </c>
      <c r="AC82" s="26" t="s">
        <v>380</v>
      </c>
    </row>
    <row r="83" spans="1:29" x14ac:dyDescent="0.25">
      <c r="A83" s="30" t="s">
        <v>401</v>
      </c>
      <c r="B83" s="10">
        <v>1.698</v>
      </c>
      <c r="C83" s="10">
        <v>41.033000000000001</v>
      </c>
      <c r="D83" s="10">
        <v>1104700</v>
      </c>
      <c r="E83" s="10">
        <v>274029</v>
      </c>
      <c r="F83" s="10">
        <v>762160</v>
      </c>
      <c r="G83" s="10" t="s">
        <v>402</v>
      </c>
      <c r="H83" s="10" t="s">
        <v>403</v>
      </c>
      <c r="I83" s="10">
        <v>876</v>
      </c>
      <c r="J83" s="10">
        <v>879</v>
      </c>
      <c r="K83" s="43">
        <v>0.39877647247187747</v>
      </c>
      <c r="L83" s="10" t="s">
        <v>384</v>
      </c>
      <c r="M83" s="31" t="s">
        <v>385</v>
      </c>
      <c r="N83" s="10"/>
      <c r="O83" s="10"/>
      <c r="P83" s="10"/>
      <c r="Q83" s="32" t="s">
        <v>386</v>
      </c>
      <c r="R83" s="10">
        <v>1.3080000000000001</v>
      </c>
      <c r="S83" s="10">
        <v>44.033000000000001</v>
      </c>
      <c r="T83" s="10">
        <v>34901399</v>
      </c>
      <c r="U83" s="10">
        <v>18652261</v>
      </c>
      <c r="V83" s="10">
        <v>19228357</v>
      </c>
      <c r="W83" s="10" t="s">
        <v>387</v>
      </c>
      <c r="X83" s="10" t="s">
        <v>388</v>
      </c>
      <c r="Y83" s="10">
        <v>966</v>
      </c>
      <c r="Z83" s="10">
        <v>972</v>
      </c>
      <c r="AA83" s="43">
        <f>3.06399401067535E-07*T83</f>
        <v>10.693767750019065</v>
      </c>
      <c r="AB83" s="10" t="s">
        <v>384</v>
      </c>
      <c r="AC83" s="31" t="s">
        <v>385</v>
      </c>
    </row>
    <row r="84" spans="1:29" x14ac:dyDescent="0.25">
      <c r="A84" s="30" t="s">
        <v>702</v>
      </c>
      <c r="B84" s="10">
        <v>1.798</v>
      </c>
      <c r="C84" s="10">
        <v>41.033000000000001</v>
      </c>
      <c r="D84" s="10">
        <v>547544</v>
      </c>
      <c r="E84" s="10">
        <v>213821</v>
      </c>
      <c r="F84" s="10">
        <v>749869</v>
      </c>
      <c r="G84" s="10" t="s">
        <v>703</v>
      </c>
      <c r="H84" s="10" t="s">
        <v>704</v>
      </c>
      <c r="I84" s="10">
        <v>845</v>
      </c>
      <c r="J84" s="10">
        <v>845</v>
      </c>
      <c r="K84" s="43">
        <v>0.19765335823584837</v>
      </c>
      <c r="L84" s="10" t="s">
        <v>384</v>
      </c>
      <c r="M84" s="31" t="s">
        <v>385</v>
      </c>
      <c r="N84" s="10"/>
      <c r="O84" s="10"/>
      <c r="P84" s="10"/>
      <c r="Q84" s="32" t="s">
        <v>705</v>
      </c>
      <c r="R84" s="10">
        <v>1.375</v>
      </c>
      <c r="S84" s="10">
        <v>44.033000000000001</v>
      </c>
      <c r="T84" s="10">
        <v>5706229</v>
      </c>
      <c r="U84" s="10">
        <v>1300764</v>
      </c>
      <c r="V84" s="10">
        <v>1586790</v>
      </c>
      <c r="W84" s="10" t="s">
        <v>706</v>
      </c>
      <c r="X84" s="10" t="s">
        <v>707</v>
      </c>
      <c r="Y84" s="10">
        <v>826</v>
      </c>
      <c r="Z84" s="10">
        <v>992</v>
      </c>
      <c r="AA84" s="43">
        <f t="shared" ref="AA84:AA139" si="2">3.06399401067535E-07*T84</f>
        <v>1.7483851479541992</v>
      </c>
      <c r="AB84" s="10" t="s">
        <v>384</v>
      </c>
      <c r="AC84" s="31" t="s">
        <v>385</v>
      </c>
    </row>
    <row r="85" spans="1:29" x14ac:dyDescent="0.25">
      <c r="A85" s="30" t="s">
        <v>708</v>
      </c>
      <c r="B85" s="10">
        <v>1.875</v>
      </c>
      <c r="C85" s="10">
        <v>43.024999999999999</v>
      </c>
      <c r="D85" s="10">
        <v>12614788</v>
      </c>
      <c r="E85" s="10">
        <v>2978629</v>
      </c>
      <c r="F85" s="10">
        <v>4492800</v>
      </c>
      <c r="G85" s="10" t="s">
        <v>478</v>
      </c>
      <c r="H85" s="10" t="s">
        <v>709</v>
      </c>
      <c r="I85" s="10">
        <v>760</v>
      </c>
      <c r="J85" s="10">
        <v>910</v>
      </c>
      <c r="K85" s="43">
        <v>4.5537074858518789</v>
      </c>
      <c r="L85" s="10" t="s">
        <v>384</v>
      </c>
      <c r="M85" s="31" t="s">
        <v>385</v>
      </c>
      <c r="N85" s="10"/>
      <c r="O85" s="10"/>
      <c r="P85" s="10"/>
      <c r="Q85" s="32" t="s">
        <v>392</v>
      </c>
      <c r="R85" s="10">
        <v>1.4319999999999999</v>
      </c>
      <c r="S85" s="10">
        <v>44.985999999999997</v>
      </c>
      <c r="T85" s="10">
        <v>62688683</v>
      </c>
      <c r="U85" s="10">
        <v>25284493</v>
      </c>
      <c r="V85" s="10">
        <v>42022665</v>
      </c>
      <c r="W85" s="10" t="s">
        <v>393</v>
      </c>
      <c r="X85" s="10" t="s">
        <v>394</v>
      </c>
      <c r="Y85" s="10">
        <v>851</v>
      </c>
      <c r="Z85" s="10">
        <v>851</v>
      </c>
      <c r="AA85" s="43">
        <f t="shared" si="2"/>
        <v>19.207774924912563</v>
      </c>
      <c r="AB85" s="10" t="s">
        <v>384</v>
      </c>
      <c r="AC85" s="31" t="s">
        <v>385</v>
      </c>
    </row>
    <row r="86" spans="1:29" x14ac:dyDescent="0.25">
      <c r="A86" s="30" t="s">
        <v>412</v>
      </c>
      <c r="B86" s="10">
        <v>1.899</v>
      </c>
      <c r="C86" s="10">
        <v>82.92</v>
      </c>
      <c r="D86" s="10">
        <v>64690486</v>
      </c>
      <c r="E86" s="10">
        <v>21276348</v>
      </c>
      <c r="F86" s="10">
        <v>54087244</v>
      </c>
      <c r="G86" s="10" t="s">
        <v>413</v>
      </c>
      <c r="H86" s="10" t="s">
        <v>414</v>
      </c>
      <c r="I86" s="10">
        <v>940</v>
      </c>
      <c r="J86" s="10">
        <v>940</v>
      </c>
      <c r="K86" s="43">
        <v>23.352080935612722</v>
      </c>
      <c r="L86" s="10" t="s">
        <v>384</v>
      </c>
      <c r="M86" s="31" t="s">
        <v>385</v>
      </c>
      <c r="N86" s="10"/>
      <c r="O86" s="10"/>
      <c r="P86" s="10"/>
      <c r="Q86" s="32" t="s">
        <v>710</v>
      </c>
      <c r="R86" s="10">
        <v>1.496</v>
      </c>
      <c r="S86" s="10">
        <v>43.011000000000003</v>
      </c>
      <c r="T86" s="10">
        <v>4993788</v>
      </c>
      <c r="U86" s="10">
        <v>1578985</v>
      </c>
      <c r="V86" s="10">
        <v>2605594</v>
      </c>
      <c r="W86" s="10" t="s">
        <v>711</v>
      </c>
      <c r="X86" s="10"/>
      <c r="Y86" s="10">
        <v>786</v>
      </c>
      <c r="Z86" s="10">
        <v>820</v>
      </c>
      <c r="AA86" s="43">
        <f t="shared" si="2"/>
        <v>1.5300936522582433</v>
      </c>
      <c r="AB86" s="10" t="s">
        <v>384</v>
      </c>
      <c r="AC86" s="31" t="s">
        <v>385</v>
      </c>
    </row>
    <row r="87" spans="1:29" x14ac:dyDescent="0.25">
      <c r="A87" s="30" t="s">
        <v>712</v>
      </c>
      <c r="B87" s="10">
        <v>2.1</v>
      </c>
      <c r="C87" s="10">
        <v>56.061</v>
      </c>
      <c r="D87" s="10">
        <v>471033</v>
      </c>
      <c r="E87" s="10">
        <v>160541</v>
      </c>
      <c r="F87" s="10">
        <v>240078</v>
      </c>
      <c r="G87" s="10" t="s">
        <v>713</v>
      </c>
      <c r="H87" s="10"/>
      <c r="I87" s="10">
        <v>834</v>
      </c>
      <c r="J87" s="10">
        <v>874</v>
      </c>
      <c r="K87" s="43">
        <v>0.17003428818488808</v>
      </c>
      <c r="L87" s="10" t="s">
        <v>384</v>
      </c>
      <c r="M87" s="31" t="s">
        <v>385</v>
      </c>
      <c r="N87" s="10"/>
      <c r="O87" s="10"/>
      <c r="P87" s="10"/>
      <c r="Q87" s="32" t="s">
        <v>401</v>
      </c>
      <c r="R87" s="10">
        <v>1.694</v>
      </c>
      <c r="S87" s="10">
        <v>38.978000000000002</v>
      </c>
      <c r="T87" s="10">
        <v>1675536</v>
      </c>
      <c r="U87" s="10">
        <v>412383</v>
      </c>
      <c r="V87" s="10">
        <v>1213828</v>
      </c>
      <c r="W87" s="10" t="s">
        <v>402</v>
      </c>
      <c r="X87" s="10" t="s">
        <v>403</v>
      </c>
      <c r="Y87" s="10">
        <v>853</v>
      </c>
      <c r="Z87" s="10">
        <v>853</v>
      </c>
      <c r="AA87" s="43">
        <f t="shared" si="2"/>
        <v>0.51338322686709326</v>
      </c>
      <c r="AB87" s="10" t="s">
        <v>384</v>
      </c>
      <c r="AC87" s="31" t="s">
        <v>385</v>
      </c>
    </row>
    <row r="88" spans="1:29" x14ac:dyDescent="0.25">
      <c r="A88" s="30" t="s">
        <v>418</v>
      </c>
      <c r="B88" s="10">
        <v>2.12</v>
      </c>
      <c r="C88" s="10">
        <v>41.033000000000001</v>
      </c>
      <c r="D88" s="10">
        <v>1390036</v>
      </c>
      <c r="E88" s="10">
        <v>492209</v>
      </c>
      <c r="F88" s="10">
        <v>2007044</v>
      </c>
      <c r="G88" s="10" t="s">
        <v>419</v>
      </c>
      <c r="H88" s="10" t="s">
        <v>420</v>
      </c>
      <c r="I88" s="10">
        <v>856</v>
      </c>
      <c r="J88" s="10">
        <v>856</v>
      </c>
      <c r="K88" s="43">
        <v>0.50177754384802997</v>
      </c>
      <c r="L88" s="10" t="s">
        <v>384</v>
      </c>
      <c r="M88" s="31" t="s">
        <v>385</v>
      </c>
      <c r="N88" s="10"/>
      <c r="O88" s="10"/>
      <c r="P88" s="10"/>
      <c r="Q88" s="32" t="s">
        <v>423</v>
      </c>
      <c r="R88" s="10">
        <v>1.7509999999999999</v>
      </c>
      <c r="S88" s="10">
        <v>43.011000000000003</v>
      </c>
      <c r="T88" s="10">
        <v>4560630</v>
      </c>
      <c r="U88" s="10">
        <v>1569786</v>
      </c>
      <c r="V88" s="10">
        <v>4235553</v>
      </c>
      <c r="W88" s="10" t="s">
        <v>424</v>
      </c>
      <c r="X88" s="10" t="s">
        <v>425</v>
      </c>
      <c r="Y88" s="10">
        <v>838</v>
      </c>
      <c r="Z88" s="10">
        <v>839</v>
      </c>
      <c r="AA88" s="43">
        <f t="shared" si="2"/>
        <v>1.397374300490632</v>
      </c>
      <c r="AB88" s="10" t="s">
        <v>384</v>
      </c>
      <c r="AC88" s="31" t="s">
        <v>385</v>
      </c>
    </row>
    <row r="89" spans="1:29" x14ac:dyDescent="0.25">
      <c r="A89" s="30" t="s">
        <v>421</v>
      </c>
      <c r="B89" s="10">
        <v>2.1909999999999998</v>
      </c>
      <c r="C89" s="10">
        <v>41.033000000000001</v>
      </c>
      <c r="D89" s="10">
        <v>1242289</v>
      </c>
      <c r="E89" s="10">
        <v>412925</v>
      </c>
      <c r="F89" s="10">
        <v>1232866</v>
      </c>
      <c r="G89" s="10" t="s">
        <v>419</v>
      </c>
      <c r="H89" s="10" t="s">
        <v>422</v>
      </c>
      <c r="I89" s="10">
        <v>805</v>
      </c>
      <c r="J89" s="10">
        <v>819</v>
      </c>
      <c r="K89" s="43">
        <v>0.4484435821586098</v>
      </c>
      <c r="L89" s="10" t="s">
        <v>384</v>
      </c>
      <c r="M89" s="31" t="s">
        <v>385</v>
      </c>
      <c r="N89" s="10"/>
      <c r="O89" s="10"/>
      <c r="P89" s="10"/>
      <c r="Q89" s="32" t="s">
        <v>412</v>
      </c>
      <c r="R89" s="10">
        <v>1.8919999999999999</v>
      </c>
      <c r="S89" s="10">
        <v>82.938000000000002</v>
      </c>
      <c r="T89" s="10">
        <v>108791378</v>
      </c>
      <c r="U89" s="10">
        <v>42770946</v>
      </c>
      <c r="V89" s="10">
        <v>108012230</v>
      </c>
      <c r="W89" s="10" t="s">
        <v>413</v>
      </c>
      <c r="X89" s="10" t="s">
        <v>414</v>
      </c>
      <c r="Y89" s="10">
        <v>933</v>
      </c>
      <c r="Z89" s="10">
        <v>933</v>
      </c>
      <c r="AA89" s="43">
        <f t="shared" si="2"/>
        <v>33.333613060511802</v>
      </c>
      <c r="AB89" s="10" t="s">
        <v>384</v>
      </c>
      <c r="AC89" s="31" t="s">
        <v>385</v>
      </c>
    </row>
    <row r="90" spans="1:29" x14ac:dyDescent="0.25">
      <c r="A90" s="30" t="s">
        <v>714</v>
      </c>
      <c r="B90" s="10">
        <v>2.2679999999999998</v>
      </c>
      <c r="C90" s="10">
        <v>43.024999999999999</v>
      </c>
      <c r="D90" s="10">
        <v>7717878</v>
      </c>
      <c r="E90" s="10">
        <v>1648810</v>
      </c>
      <c r="F90" s="10">
        <v>6290923</v>
      </c>
      <c r="G90" s="10" t="s">
        <v>450</v>
      </c>
      <c r="H90" s="10" t="s">
        <v>715</v>
      </c>
      <c r="I90" s="10">
        <v>885</v>
      </c>
      <c r="J90" s="10">
        <v>894</v>
      </c>
      <c r="K90" s="43">
        <v>2.7860126403623688</v>
      </c>
      <c r="L90" s="10" t="s">
        <v>384</v>
      </c>
      <c r="M90" s="31" t="s">
        <v>385</v>
      </c>
      <c r="N90" s="10"/>
      <c r="O90" s="10"/>
      <c r="P90" s="10"/>
      <c r="Q90" s="32" t="s">
        <v>716</v>
      </c>
      <c r="R90" s="10">
        <v>2.117</v>
      </c>
      <c r="S90" s="10">
        <v>41.031999999999996</v>
      </c>
      <c r="T90" s="10">
        <v>652923</v>
      </c>
      <c r="U90" s="10">
        <v>151202</v>
      </c>
      <c r="V90" s="10">
        <v>592904</v>
      </c>
      <c r="W90" s="10" t="s">
        <v>717</v>
      </c>
      <c r="X90" s="10" t="s">
        <v>718</v>
      </c>
      <c r="Y90" s="10">
        <v>816</v>
      </c>
      <c r="Z90" s="10">
        <v>910</v>
      </c>
      <c r="AA90" s="43">
        <f t="shared" si="2"/>
        <v>0.20005521614321814</v>
      </c>
      <c r="AB90" s="10" t="s">
        <v>384</v>
      </c>
      <c r="AC90" s="31" t="s">
        <v>385</v>
      </c>
    </row>
    <row r="91" spans="1:29" x14ac:dyDescent="0.25">
      <c r="A91" s="30" t="s">
        <v>719</v>
      </c>
      <c r="B91" s="10">
        <v>2.2879999999999998</v>
      </c>
      <c r="C91" s="10">
        <v>44.997999999999998</v>
      </c>
      <c r="D91" s="10">
        <v>4114517</v>
      </c>
      <c r="E91" s="10">
        <v>1683929</v>
      </c>
      <c r="F91" s="10">
        <v>2482005</v>
      </c>
      <c r="G91" s="10" t="s">
        <v>720</v>
      </c>
      <c r="H91" s="10" t="s">
        <v>721</v>
      </c>
      <c r="I91" s="10">
        <v>807</v>
      </c>
      <c r="J91" s="10">
        <v>819</v>
      </c>
      <c r="K91" s="43">
        <v>1.4852652984390078</v>
      </c>
      <c r="L91" s="10" t="s">
        <v>384</v>
      </c>
      <c r="M91" s="31" t="s">
        <v>385</v>
      </c>
      <c r="N91" s="10"/>
      <c r="O91" s="10"/>
      <c r="P91" s="10"/>
      <c r="Q91" s="32" t="s">
        <v>722</v>
      </c>
      <c r="R91" s="10">
        <v>2.194</v>
      </c>
      <c r="S91" s="10">
        <v>78.088999999999999</v>
      </c>
      <c r="T91" s="10">
        <v>824046</v>
      </c>
      <c r="U91" s="10">
        <v>157976</v>
      </c>
      <c r="V91" s="10">
        <v>210081</v>
      </c>
      <c r="W91" s="10" t="s">
        <v>723</v>
      </c>
      <c r="X91" s="10" t="s">
        <v>724</v>
      </c>
      <c r="Y91" s="10">
        <v>752</v>
      </c>
      <c r="Z91" s="10">
        <v>991</v>
      </c>
      <c r="AA91" s="43">
        <f t="shared" si="2"/>
        <v>0.25248720085209791</v>
      </c>
      <c r="AB91" s="10" t="s">
        <v>384</v>
      </c>
      <c r="AC91" s="31" t="s">
        <v>385</v>
      </c>
    </row>
    <row r="92" spans="1:29" x14ac:dyDescent="0.25">
      <c r="A92" s="30" t="s">
        <v>432</v>
      </c>
      <c r="B92" s="10">
        <v>2.3410000000000002</v>
      </c>
      <c r="C92" s="10">
        <v>76.974999999999994</v>
      </c>
      <c r="D92" s="10">
        <v>17742186</v>
      </c>
      <c r="E92" s="10">
        <v>7085860</v>
      </c>
      <c r="F92" s="10">
        <v>11359801</v>
      </c>
      <c r="G92" s="10" t="s">
        <v>433</v>
      </c>
      <c r="H92" s="10" t="s">
        <v>434</v>
      </c>
      <c r="I92" s="10">
        <v>938</v>
      </c>
      <c r="J92" s="10">
        <v>941</v>
      </c>
      <c r="K92" s="43">
        <v>6.4046042790078124</v>
      </c>
      <c r="L92" s="10" t="s">
        <v>384</v>
      </c>
      <c r="M92" s="31" t="s">
        <v>385</v>
      </c>
      <c r="N92" s="10"/>
      <c r="O92" s="10"/>
      <c r="P92" s="10"/>
      <c r="Q92" s="32" t="s">
        <v>714</v>
      </c>
      <c r="R92" s="10">
        <v>2.2669999999999999</v>
      </c>
      <c r="S92" s="10">
        <v>43.011000000000003</v>
      </c>
      <c r="T92" s="10">
        <v>3129039</v>
      </c>
      <c r="U92" s="10">
        <v>865785</v>
      </c>
      <c r="V92" s="10">
        <v>3138073</v>
      </c>
      <c r="W92" s="10" t="s">
        <v>450</v>
      </c>
      <c r="X92" s="10" t="s">
        <v>715</v>
      </c>
      <c r="Y92" s="10">
        <v>865</v>
      </c>
      <c r="Z92" s="10">
        <v>877</v>
      </c>
      <c r="AA92" s="43">
        <f t="shared" si="2"/>
        <v>0.9587356755169586</v>
      </c>
      <c r="AB92" s="10" t="s">
        <v>384</v>
      </c>
      <c r="AC92" s="31" t="s">
        <v>385</v>
      </c>
    </row>
    <row r="93" spans="1:29" x14ac:dyDescent="0.25">
      <c r="A93" s="30" t="s">
        <v>441</v>
      </c>
      <c r="B93" s="10">
        <v>2.4689999999999999</v>
      </c>
      <c r="C93" s="10">
        <v>43.957999999999998</v>
      </c>
      <c r="D93" s="10">
        <v>36006788</v>
      </c>
      <c r="E93" s="10">
        <v>6010685</v>
      </c>
      <c r="F93" s="10">
        <v>20341819</v>
      </c>
      <c r="G93" s="10" t="s">
        <v>419</v>
      </c>
      <c r="H93" s="10" t="s">
        <v>442</v>
      </c>
      <c r="I93" s="10">
        <v>861</v>
      </c>
      <c r="J93" s="10">
        <v>883</v>
      </c>
      <c r="K93" s="43">
        <v>12.997791168355869</v>
      </c>
      <c r="L93" s="10" t="s">
        <v>384</v>
      </c>
      <c r="M93" s="31" t="s">
        <v>385</v>
      </c>
      <c r="N93" s="10"/>
      <c r="O93" s="10"/>
      <c r="P93" s="10"/>
      <c r="Q93" s="32" t="s">
        <v>719</v>
      </c>
      <c r="R93" s="10">
        <v>2.2879999999999998</v>
      </c>
      <c r="S93" s="10">
        <v>44.985999999999997</v>
      </c>
      <c r="T93" s="10">
        <v>5593739</v>
      </c>
      <c r="U93" s="10">
        <v>1256068</v>
      </c>
      <c r="V93" s="10">
        <v>1710821</v>
      </c>
      <c r="W93" s="10" t="s">
        <v>720</v>
      </c>
      <c r="X93" s="10" t="s">
        <v>721</v>
      </c>
      <c r="Y93" s="10">
        <v>921</v>
      </c>
      <c r="Z93" s="10">
        <v>933</v>
      </c>
      <c r="AA93" s="43">
        <f t="shared" si="2"/>
        <v>1.713918279328112</v>
      </c>
      <c r="AB93" s="10" t="s">
        <v>384</v>
      </c>
      <c r="AC93" s="31" t="s">
        <v>385</v>
      </c>
    </row>
    <row r="94" spans="1:29" x14ac:dyDescent="0.25">
      <c r="A94" s="30" t="s">
        <v>725</v>
      </c>
      <c r="B94" s="10">
        <v>2.59</v>
      </c>
      <c r="C94" s="10">
        <v>82.92</v>
      </c>
      <c r="D94" s="10">
        <v>249348</v>
      </c>
      <c r="E94" s="10">
        <v>80103</v>
      </c>
      <c r="F94" s="10">
        <v>214542</v>
      </c>
      <c r="G94" s="10" t="s">
        <v>726</v>
      </c>
      <c r="H94" s="10" t="s">
        <v>727</v>
      </c>
      <c r="I94" s="10">
        <v>835</v>
      </c>
      <c r="J94" s="10">
        <v>883</v>
      </c>
      <c r="K94" s="43">
        <v>9.0010062331780313E-2</v>
      </c>
      <c r="L94" s="10" t="s">
        <v>384</v>
      </c>
      <c r="M94" s="31" t="s">
        <v>385</v>
      </c>
      <c r="N94" s="10"/>
      <c r="O94" s="10"/>
      <c r="P94" s="10"/>
      <c r="Q94" s="32" t="s">
        <v>441</v>
      </c>
      <c r="R94" s="10">
        <v>2.4649999999999999</v>
      </c>
      <c r="S94" s="10">
        <v>44.033000000000001</v>
      </c>
      <c r="T94" s="10">
        <v>18508630</v>
      </c>
      <c r="U94" s="10">
        <v>4961355</v>
      </c>
      <c r="V94" s="10">
        <v>16837332</v>
      </c>
      <c r="W94" s="10" t="s">
        <v>419</v>
      </c>
      <c r="X94" s="10" t="s">
        <v>442</v>
      </c>
      <c r="Y94" s="10">
        <v>869</v>
      </c>
      <c r="Z94" s="10">
        <v>894</v>
      </c>
      <c r="AA94" s="43">
        <f t="shared" si="2"/>
        <v>5.6710331465806103</v>
      </c>
      <c r="AB94" s="10" t="s">
        <v>384</v>
      </c>
      <c r="AC94" s="31" t="s">
        <v>385</v>
      </c>
    </row>
    <row r="95" spans="1:29" x14ac:dyDescent="0.25">
      <c r="A95" s="30" t="s">
        <v>728</v>
      </c>
      <c r="B95" s="10">
        <v>3.2370000000000001</v>
      </c>
      <c r="C95" s="10">
        <v>55.036000000000001</v>
      </c>
      <c r="D95" s="10">
        <v>3126973</v>
      </c>
      <c r="E95" s="10">
        <v>555988</v>
      </c>
      <c r="F95" s="10">
        <v>2638003</v>
      </c>
      <c r="G95" s="10" t="s">
        <v>729</v>
      </c>
      <c r="H95" s="10" t="s">
        <v>730</v>
      </c>
      <c r="I95" s="10">
        <v>897</v>
      </c>
      <c r="J95" s="10">
        <v>905</v>
      </c>
      <c r="K95" s="43">
        <v>1.1287799967908068</v>
      </c>
      <c r="L95" s="10" t="s">
        <v>384</v>
      </c>
      <c r="M95" s="31" t="s">
        <v>385</v>
      </c>
      <c r="N95" s="10"/>
      <c r="O95" s="10"/>
      <c r="P95" s="10"/>
      <c r="Q95" s="32" t="s">
        <v>728</v>
      </c>
      <c r="R95" s="10">
        <v>3.2269999999999999</v>
      </c>
      <c r="S95" s="10">
        <v>55.003999999999998</v>
      </c>
      <c r="T95" s="10">
        <v>4085680</v>
      </c>
      <c r="U95" s="10">
        <v>1028571</v>
      </c>
      <c r="V95" s="10">
        <v>5140083</v>
      </c>
      <c r="W95" s="10" t="s">
        <v>729</v>
      </c>
      <c r="X95" s="10" t="s">
        <v>730</v>
      </c>
      <c r="Y95" s="10">
        <v>921</v>
      </c>
      <c r="Z95" s="10">
        <v>921</v>
      </c>
      <c r="AA95" s="43">
        <f t="shared" si="2"/>
        <v>1.2518499049536063</v>
      </c>
      <c r="AB95" s="10" t="s">
        <v>384</v>
      </c>
      <c r="AC95" s="31" t="s">
        <v>385</v>
      </c>
    </row>
    <row r="96" spans="1:29" x14ac:dyDescent="0.25">
      <c r="A96" s="30" t="s">
        <v>731</v>
      </c>
      <c r="B96" s="10">
        <v>3.448</v>
      </c>
      <c r="C96" s="10">
        <v>43.024999999999999</v>
      </c>
      <c r="D96" s="10">
        <v>483808</v>
      </c>
      <c r="E96" s="10">
        <v>130299</v>
      </c>
      <c r="F96" s="10">
        <v>204349</v>
      </c>
      <c r="G96" s="10" t="s">
        <v>732</v>
      </c>
      <c r="H96" s="10" t="s">
        <v>733</v>
      </c>
      <c r="I96" s="10">
        <v>800</v>
      </c>
      <c r="J96" s="10">
        <v>827</v>
      </c>
      <c r="K96" s="43">
        <v>0.17464582926918992</v>
      </c>
      <c r="L96" s="10" t="s">
        <v>384</v>
      </c>
      <c r="M96" s="31" t="s">
        <v>385</v>
      </c>
      <c r="N96" s="10"/>
      <c r="O96" s="10"/>
      <c r="P96" s="10"/>
      <c r="Q96" s="32" t="s">
        <v>734</v>
      </c>
      <c r="R96" s="10">
        <v>3.4550000000000001</v>
      </c>
      <c r="S96" s="10">
        <v>42.07</v>
      </c>
      <c r="T96" s="10">
        <v>2834653</v>
      </c>
      <c r="U96" s="10">
        <v>451623</v>
      </c>
      <c r="V96" s="10">
        <v>1522443</v>
      </c>
      <c r="W96" s="10" t="s">
        <v>735</v>
      </c>
      <c r="X96" s="10" t="s">
        <v>736</v>
      </c>
      <c r="Y96" s="10">
        <v>833</v>
      </c>
      <c r="Z96" s="10">
        <v>833</v>
      </c>
      <c r="AA96" s="43">
        <f t="shared" si="2"/>
        <v>0.86853598143429123</v>
      </c>
      <c r="AB96" s="10" t="s">
        <v>384</v>
      </c>
      <c r="AC96" s="31" t="s">
        <v>385</v>
      </c>
    </row>
    <row r="97" spans="1:29" x14ac:dyDescent="0.25">
      <c r="A97" s="30" t="s">
        <v>737</v>
      </c>
      <c r="B97" s="10">
        <v>3.4550000000000001</v>
      </c>
      <c r="C97" s="10">
        <v>42.015000000000001</v>
      </c>
      <c r="D97" s="10">
        <v>4205040</v>
      </c>
      <c r="E97" s="10">
        <v>616855</v>
      </c>
      <c r="F97" s="10">
        <v>1709827</v>
      </c>
      <c r="G97" s="10" t="s">
        <v>738</v>
      </c>
      <c r="H97" s="10" t="s">
        <v>739</v>
      </c>
      <c r="I97" s="10">
        <v>752</v>
      </c>
      <c r="J97" s="10">
        <v>799</v>
      </c>
      <c r="K97" s="43">
        <v>1.5179424439242724</v>
      </c>
      <c r="L97" s="10" t="s">
        <v>384</v>
      </c>
      <c r="M97" s="31" t="s">
        <v>385</v>
      </c>
      <c r="N97" s="10"/>
      <c r="O97" s="10"/>
      <c r="P97" s="10"/>
      <c r="Q97" s="32" t="s">
        <v>740</v>
      </c>
      <c r="R97" s="10">
        <v>3.4780000000000002</v>
      </c>
      <c r="S97" s="10">
        <v>91.039000000000001</v>
      </c>
      <c r="T97" s="10">
        <v>4728852</v>
      </c>
      <c r="U97" s="10">
        <v>660615</v>
      </c>
      <c r="V97" s="10">
        <v>1338186</v>
      </c>
      <c r="W97" s="10" t="s">
        <v>456</v>
      </c>
      <c r="X97" s="10" t="s">
        <v>741</v>
      </c>
      <c r="Y97" s="10">
        <v>837</v>
      </c>
      <c r="Z97" s="10">
        <v>897</v>
      </c>
      <c r="AA97" s="43">
        <f t="shared" si="2"/>
        <v>1.448917420537015</v>
      </c>
      <c r="AB97" s="10" t="s">
        <v>384</v>
      </c>
      <c r="AC97" s="31" t="s">
        <v>385</v>
      </c>
    </row>
    <row r="98" spans="1:29" x14ac:dyDescent="0.25">
      <c r="A98" s="30" t="s">
        <v>740</v>
      </c>
      <c r="B98" s="10">
        <v>3.488</v>
      </c>
      <c r="C98" s="10">
        <v>91.037000000000006</v>
      </c>
      <c r="D98" s="10">
        <v>2053660</v>
      </c>
      <c r="E98" s="10">
        <v>384297</v>
      </c>
      <c r="F98" s="10">
        <v>703089</v>
      </c>
      <c r="G98" s="10" t="s">
        <v>456</v>
      </c>
      <c r="H98" s="10" t="s">
        <v>741</v>
      </c>
      <c r="I98" s="10">
        <v>885</v>
      </c>
      <c r="J98" s="10">
        <v>924</v>
      </c>
      <c r="K98" s="43">
        <v>0.74133365660957362</v>
      </c>
      <c r="L98" s="10" t="s">
        <v>384</v>
      </c>
      <c r="M98" s="31" t="s">
        <v>385</v>
      </c>
      <c r="N98" s="10"/>
      <c r="O98" s="10"/>
      <c r="P98" s="10"/>
      <c r="Q98" s="32" t="s">
        <v>488</v>
      </c>
      <c r="R98" s="10">
        <v>4.109</v>
      </c>
      <c r="S98" s="10">
        <v>44.033000000000001</v>
      </c>
      <c r="T98" s="10">
        <v>698669781</v>
      </c>
      <c r="U98" s="10">
        <v>142345561</v>
      </c>
      <c r="V98" s="10">
        <v>860103849</v>
      </c>
      <c r="W98" s="10" t="s">
        <v>461</v>
      </c>
      <c r="X98" s="10" t="s">
        <v>489</v>
      </c>
      <c r="Y98" s="10">
        <v>918</v>
      </c>
      <c r="Z98" s="10">
        <v>918</v>
      </c>
      <c r="AA98" s="43">
        <f t="shared" si="2"/>
        <v>214.07200244238584</v>
      </c>
      <c r="AB98" s="10" t="s">
        <v>384</v>
      </c>
      <c r="AC98" s="31" t="s">
        <v>385</v>
      </c>
    </row>
    <row r="99" spans="1:29" x14ac:dyDescent="0.25">
      <c r="A99" s="30" t="s">
        <v>742</v>
      </c>
      <c r="B99" s="10">
        <v>3.726</v>
      </c>
      <c r="C99" s="10">
        <v>44.997999999999998</v>
      </c>
      <c r="D99" s="10">
        <v>2095134</v>
      </c>
      <c r="E99" s="10">
        <v>400149</v>
      </c>
      <c r="F99" s="10">
        <v>511608</v>
      </c>
      <c r="G99" s="10" t="s">
        <v>743</v>
      </c>
      <c r="H99" s="10" t="s">
        <v>744</v>
      </c>
      <c r="I99" s="10">
        <v>893</v>
      </c>
      <c r="J99" s="10">
        <v>933</v>
      </c>
      <c r="K99" s="43">
        <v>0.75630501120294613</v>
      </c>
      <c r="L99" s="10" t="s">
        <v>384</v>
      </c>
      <c r="M99" s="31" t="s">
        <v>385</v>
      </c>
      <c r="N99" s="10"/>
      <c r="O99" s="10"/>
      <c r="P99" s="10"/>
      <c r="Q99" s="32" t="s">
        <v>474</v>
      </c>
      <c r="R99" s="10">
        <v>4.726</v>
      </c>
      <c r="S99" s="10">
        <v>207.05799999999999</v>
      </c>
      <c r="T99" s="10">
        <v>5867910</v>
      </c>
      <c r="U99" s="10">
        <v>1222204</v>
      </c>
      <c r="V99" s="10">
        <v>2779396</v>
      </c>
      <c r="W99" s="10" t="s">
        <v>475</v>
      </c>
      <c r="X99" s="10" t="s">
        <v>476</v>
      </c>
      <c r="Y99" s="10">
        <v>932</v>
      </c>
      <c r="Z99" s="10">
        <v>937</v>
      </c>
      <c r="AA99" s="43">
        <f t="shared" si="2"/>
        <v>1.7979241095181993</v>
      </c>
      <c r="AB99" s="10" t="s">
        <v>384</v>
      </c>
      <c r="AC99" s="31" t="s">
        <v>385</v>
      </c>
    </row>
    <row r="100" spans="1:29" x14ac:dyDescent="0.25">
      <c r="A100" s="30" t="s">
        <v>745</v>
      </c>
      <c r="B100" s="10">
        <v>3.9380000000000002</v>
      </c>
      <c r="C100" s="10">
        <v>44.997999999999998</v>
      </c>
      <c r="D100" s="10">
        <v>1323741</v>
      </c>
      <c r="E100" s="10">
        <v>321631</v>
      </c>
      <c r="F100" s="10">
        <v>453911</v>
      </c>
      <c r="G100" s="10" t="s">
        <v>720</v>
      </c>
      <c r="H100" s="10" t="s">
        <v>746</v>
      </c>
      <c r="I100" s="10">
        <v>880</v>
      </c>
      <c r="J100" s="10">
        <v>893</v>
      </c>
      <c r="K100" s="43">
        <v>0.47784626273775288</v>
      </c>
      <c r="L100" s="10" t="s">
        <v>384</v>
      </c>
      <c r="M100" s="31" t="s">
        <v>385</v>
      </c>
      <c r="N100" s="10"/>
      <c r="O100" s="10"/>
      <c r="P100" s="10"/>
      <c r="Q100" s="32" t="s">
        <v>747</v>
      </c>
      <c r="R100" s="10">
        <v>5.5510000000000002</v>
      </c>
      <c r="S100" s="10">
        <v>69.063000000000002</v>
      </c>
      <c r="T100" s="10">
        <v>1026001</v>
      </c>
      <c r="U100" s="10">
        <v>184339</v>
      </c>
      <c r="V100" s="10">
        <v>276707</v>
      </c>
      <c r="W100" s="10" t="s">
        <v>748</v>
      </c>
      <c r="X100" s="10" t="s">
        <v>749</v>
      </c>
      <c r="Y100" s="10">
        <v>862</v>
      </c>
      <c r="Z100" s="10">
        <v>916</v>
      </c>
      <c r="AA100" s="43">
        <f t="shared" si="2"/>
        <v>0.31436609189469195</v>
      </c>
      <c r="AB100" s="10" t="s">
        <v>384</v>
      </c>
      <c r="AC100" s="31" t="s">
        <v>385</v>
      </c>
    </row>
    <row r="101" spans="1:29" x14ac:dyDescent="0.25">
      <c r="A101" s="30" t="s">
        <v>747</v>
      </c>
      <c r="B101" s="10">
        <v>4.1020000000000003</v>
      </c>
      <c r="C101" s="10">
        <v>69.052000000000007</v>
      </c>
      <c r="D101" s="10">
        <v>4458795</v>
      </c>
      <c r="E101" s="10">
        <v>1004389</v>
      </c>
      <c r="F101" s="10">
        <v>1620451</v>
      </c>
      <c r="G101" s="10" t="s">
        <v>748</v>
      </c>
      <c r="H101" s="10" t="s">
        <v>749</v>
      </c>
      <c r="I101" s="10">
        <v>876</v>
      </c>
      <c r="J101" s="10">
        <v>897</v>
      </c>
      <c r="K101" s="43">
        <v>1.6095433525620033</v>
      </c>
      <c r="L101" s="10" t="s">
        <v>384</v>
      </c>
      <c r="M101" s="31" t="s">
        <v>385</v>
      </c>
      <c r="N101" s="10"/>
      <c r="O101" s="10"/>
      <c r="P101" s="10"/>
      <c r="Q101" s="32" t="s">
        <v>485</v>
      </c>
      <c r="R101" s="10">
        <v>5.7380000000000004</v>
      </c>
      <c r="S101" s="10">
        <v>41.031999999999996</v>
      </c>
      <c r="T101" s="10">
        <v>255650885</v>
      </c>
      <c r="U101" s="10">
        <v>37227359</v>
      </c>
      <c r="V101" s="10">
        <v>238492293</v>
      </c>
      <c r="W101" s="10" t="s">
        <v>486</v>
      </c>
      <c r="X101" s="10" t="s">
        <v>487</v>
      </c>
      <c r="Y101" s="10">
        <v>958</v>
      </c>
      <c r="Z101" s="10">
        <v>959</v>
      </c>
      <c r="AA101" s="43">
        <f t="shared" si="2"/>
        <v>78.331278046385265</v>
      </c>
      <c r="AB101" s="10" t="s">
        <v>384</v>
      </c>
      <c r="AC101" s="31" t="s">
        <v>385</v>
      </c>
    </row>
    <row r="102" spans="1:29" x14ac:dyDescent="0.25">
      <c r="A102" s="30" t="s">
        <v>488</v>
      </c>
      <c r="B102" s="10">
        <v>4.109</v>
      </c>
      <c r="C102" s="10">
        <v>43.957999999999998</v>
      </c>
      <c r="D102" s="10">
        <v>329459984</v>
      </c>
      <c r="E102" s="10">
        <v>49089489</v>
      </c>
      <c r="F102" s="10">
        <v>295875473</v>
      </c>
      <c r="G102" s="10" t="s">
        <v>461</v>
      </c>
      <c r="H102" s="10" t="s">
        <v>489</v>
      </c>
      <c r="I102" s="10">
        <v>923</v>
      </c>
      <c r="J102" s="10">
        <v>923</v>
      </c>
      <c r="K102" s="43">
        <v>118.92902167118784</v>
      </c>
      <c r="L102" s="10" t="s">
        <v>384</v>
      </c>
      <c r="M102" s="31" t="s">
        <v>385</v>
      </c>
      <c r="N102" s="10"/>
      <c r="O102" s="10"/>
      <c r="P102" s="10"/>
      <c r="Q102" s="32" t="s">
        <v>750</v>
      </c>
      <c r="R102" s="10">
        <v>6.3620000000000001</v>
      </c>
      <c r="S102" s="10">
        <v>57.045000000000002</v>
      </c>
      <c r="T102" s="10">
        <v>5263576</v>
      </c>
      <c r="U102" s="10">
        <v>1180699</v>
      </c>
      <c r="V102" s="10">
        <v>1599075</v>
      </c>
      <c r="W102" s="10" t="s">
        <v>751</v>
      </c>
      <c r="X102" s="10" t="s">
        <v>752</v>
      </c>
      <c r="Y102" s="10">
        <v>798</v>
      </c>
      <c r="Z102" s="10">
        <v>902</v>
      </c>
      <c r="AA102" s="43">
        <f t="shared" si="2"/>
        <v>1.6127565338734515</v>
      </c>
      <c r="AB102" s="10" t="s">
        <v>384</v>
      </c>
      <c r="AC102" s="31" t="s">
        <v>385</v>
      </c>
    </row>
    <row r="103" spans="1:29" x14ac:dyDescent="0.25">
      <c r="A103" s="30" t="s">
        <v>474</v>
      </c>
      <c r="B103" s="10">
        <v>4.7220000000000004</v>
      </c>
      <c r="C103" s="10">
        <v>207.03299999999999</v>
      </c>
      <c r="D103" s="10">
        <v>18904230</v>
      </c>
      <c r="E103" s="10">
        <v>4672588</v>
      </c>
      <c r="F103" s="10">
        <v>11698241</v>
      </c>
      <c r="G103" s="10" t="s">
        <v>475</v>
      </c>
      <c r="H103" s="10" t="s">
        <v>476</v>
      </c>
      <c r="I103" s="10">
        <v>918</v>
      </c>
      <c r="J103" s="10">
        <v>923</v>
      </c>
      <c r="K103" s="43">
        <v>6.8240808854865946</v>
      </c>
      <c r="L103" s="10" t="s">
        <v>384</v>
      </c>
      <c r="M103" s="31" t="s">
        <v>385</v>
      </c>
      <c r="N103" s="10"/>
      <c r="O103" s="10"/>
      <c r="P103" s="10"/>
      <c r="Q103" s="32" t="s">
        <v>504</v>
      </c>
      <c r="R103" s="10">
        <v>6.4390000000000001</v>
      </c>
      <c r="S103" s="10">
        <v>41.031999999999996</v>
      </c>
      <c r="T103" s="10">
        <v>17758111</v>
      </c>
      <c r="U103" s="10">
        <v>2040815</v>
      </c>
      <c r="V103" s="10">
        <v>10213743</v>
      </c>
      <c r="W103" s="10" t="s">
        <v>505</v>
      </c>
      <c r="X103" s="10" t="s">
        <v>506</v>
      </c>
      <c r="Y103" s="10">
        <v>878</v>
      </c>
      <c r="Z103" s="10">
        <v>926</v>
      </c>
      <c r="AA103" s="43">
        <f t="shared" si="2"/>
        <v>5.4410745744908047</v>
      </c>
      <c r="AB103" s="10" t="s">
        <v>384</v>
      </c>
      <c r="AC103" s="31" t="s">
        <v>385</v>
      </c>
    </row>
    <row r="104" spans="1:29" x14ac:dyDescent="0.25">
      <c r="A104" s="30" t="s">
        <v>488</v>
      </c>
      <c r="B104" s="10">
        <v>5.5270000000000001</v>
      </c>
      <c r="C104" s="10">
        <v>43.957999999999998</v>
      </c>
      <c r="D104" s="10">
        <v>2333460</v>
      </c>
      <c r="E104" s="10">
        <v>300579</v>
      </c>
      <c r="F104" s="10">
        <v>1003939</v>
      </c>
      <c r="G104" s="10" t="s">
        <v>461</v>
      </c>
      <c r="H104" s="10" t="s">
        <v>489</v>
      </c>
      <c r="I104" s="10">
        <v>814</v>
      </c>
      <c r="J104" s="10">
        <v>816</v>
      </c>
      <c r="K104" s="43">
        <v>0.842336333352247</v>
      </c>
      <c r="L104" s="10" t="s">
        <v>384</v>
      </c>
      <c r="M104" s="31" t="s">
        <v>385</v>
      </c>
      <c r="N104" s="10"/>
      <c r="O104" s="10"/>
      <c r="P104" s="10"/>
      <c r="Q104" s="32" t="s">
        <v>517</v>
      </c>
      <c r="R104" s="10">
        <v>8.173</v>
      </c>
      <c r="S104" s="10">
        <v>133.03700000000001</v>
      </c>
      <c r="T104" s="10">
        <v>4320676</v>
      </c>
      <c r="U104" s="10">
        <v>805351</v>
      </c>
      <c r="V104" s="10">
        <v>2367682</v>
      </c>
      <c r="W104" s="10" t="s">
        <v>518</v>
      </c>
      <c r="X104" s="10"/>
      <c r="Y104" s="10">
        <v>790</v>
      </c>
      <c r="Z104" s="10">
        <v>799</v>
      </c>
      <c r="AA104" s="43">
        <f t="shared" si="2"/>
        <v>1.3238525386068727</v>
      </c>
      <c r="AB104" s="10" t="s">
        <v>384</v>
      </c>
      <c r="AC104" s="31" t="s">
        <v>385</v>
      </c>
    </row>
    <row r="105" spans="1:29" x14ac:dyDescent="0.25">
      <c r="A105" s="30" t="s">
        <v>485</v>
      </c>
      <c r="B105" s="10">
        <v>5.742</v>
      </c>
      <c r="C105" s="10">
        <v>41.033000000000001</v>
      </c>
      <c r="D105" s="10">
        <v>65419994</v>
      </c>
      <c r="E105" s="10">
        <v>13767674</v>
      </c>
      <c r="F105" s="10">
        <v>85406745</v>
      </c>
      <c r="G105" s="10" t="s">
        <v>486</v>
      </c>
      <c r="H105" s="10" t="s">
        <v>487</v>
      </c>
      <c r="I105" s="10">
        <v>942</v>
      </c>
      <c r="J105" s="10">
        <v>943</v>
      </c>
      <c r="K105" s="43">
        <v>23.61541996601013</v>
      </c>
      <c r="L105" s="10" t="s">
        <v>384</v>
      </c>
      <c r="M105" s="31" t="s">
        <v>385</v>
      </c>
      <c r="N105" s="10"/>
      <c r="O105" s="10"/>
      <c r="P105" s="10"/>
      <c r="Q105" s="32" t="s">
        <v>521</v>
      </c>
      <c r="R105" s="10">
        <v>10.521000000000001</v>
      </c>
      <c r="S105" s="10">
        <v>41.031999999999996</v>
      </c>
      <c r="T105" s="10">
        <v>1572481</v>
      </c>
      <c r="U105" s="10">
        <v>338937</v>
      </c>
      <c r="V105" s="10">
        <v>2243553</v>
      </c>
      <c r="W105" s="10" t="s">
        <v>522</v>
      </c>
      <c r="X105" s="10" t="s">
        <v>523</v>
      </c>
      <c r="Y105" s="10">
        <v>896</v>
      </c>
      <c r="Z105" s="10">
        <v>902</v>
      </c>
      <c r="AA105" s="43">
        <f t="shared" si="2"/>
        <v>0.48180723659007846</v>
      </c>
      <c r="AB105" s="10" t="s">
        <v>384</v>
      </c>
      <c r="AC105" s="31" t="s">
        <v>385</v>
      </c>
    </row>
    <row r="106" spans="1:29" x14ac:dyDescent="0.25">
      <c r="A106" s="30" t="s">
        <v>517</v>
      </c>
      <c r="B106" s="10">
        <v>8.1029999999999998</v>
      </c>
      <c r="C106" s="10">
        <v>133.047</v>
      </c>
      <c r="D106" s="10">
        <v>2485537</v>
      </c>
      <c r="E106" s="10">
        <v>309575</v>
      </c>
      <c r="F106" s="10">
        <v>877934</v>
      </c>
      <c r="G106" s="10" t="s">
        <v>518</v>
      </c>
      <c r="H106" s="10"/>
      <c r="I106" s="10">
        <v>828</v>
      </c>
      <c r="J106" s="10">
        <v>837</v>
      </c>
      <c r="K106" s="43">
        <v>0.89723334575752056</v>
      </c>
      <c r="L106" s="10" t="s">
        <v>384</v>
      </c>
      <c r="M106" s="31" t="s">
        <v>385</v>
      </c>
      <c r="N106" s="10"/>
      <c r="O106" s="10"/>
      <c r="P106" s="10"/>
      <c r="Q106" s="32" t="s">
        <v>753</v>
      </c>
      <c r="R106" s="10">
        <v>11.225</v>
      </c>
      <c r="S106" s="10">
        <v>43.011000000000003</v>
      </c>
      <c r="T106" s="10">
        <v>2164361</v>
      </c>
      <c r="U106" s="10">
        <v>538374</v>
      </c>
      <c r="V106" s="10">
        <v>5124767</v>
      </c>
      <c r="W106" s="10" t="s">
        <v>634</v>
      </c>
      <c r="X106" s="10" t="s">
        <v>754</v>
      </c>
      <c r="Y106" s="10">
        <v>856</v>
      </c>
      <c r="Z106" s="10">
        <v>856</v>
      </c>
      <c r="AA106" s="43">
        <f t="shared" si="2"/>
        <v>0.66315891409393113</v>
      </c>
      <c r="AB106" s="10" t="s">
        <v>384</v>
      </c>
      <c r="AC106" s="31" t="s">
        <v>385</v>
      </c>
    </row>
    <row r="107" spans="1:29" x14ac:dyDescent="0.25">
      <c r="A107" s="30" t="s">
        <v>521</v>
      </c>
      <c r="B107" s="10">
        <v>10.510999999999999</v>
      </c>
      <c r="C107" s="10">
        <v>41.033000000000001</v>
      </c>
      <c r="D107" s="10">
        <v>2070381</v>
      </c>
      <c r="E107" s="10">
        <v>349102</v>
      </c>
      <c r="F107" s="10">
        <v>2430509</v>
      </c>
      <c r="G107" s="10" t="s">
        <v>522</v>
      </c>
      <c r="H107" s="10" t="s">
        <v>523</v>
      </c>
      <c r="I107" s="10">
        <v>874</v>
      </c>
      <c r="J107" s="10">
        <v>881</v>
      </c>
      <c r="K107" s="43">
        <v>0.7473696314409326</v>
      </c>
      <c r="L107" s="10" t="s">
        <v>384</v>
      </c>
      <c r="M107" s="31" t="s">
        <v>385</v>
      </c>
      <c r="N107" s="10"/>
      <c r="O107" s="10"/>
      <c r="P107" s="10"/>
      <c r="Q107" s="32" t="s">
        <v>755</v>
      </c>
      <c r="R107" s="10">
        <v>11.718</v>
      </c>
      <c r="S107" s="10">
        <v>55.003999999999998</v>
      </c>
      <c r="T107" s="10">
        <v>2431805</v>
      </c>
      <c r="U107" s="10">
        <v>447489</v>
      </c>
      <c r="V107" s="10">
        <v>941929</v>
      </c>
      <c r="W107" s="10" t="s">
        <v>522</v>
      </c>
      <c r="X107" s="10" t="s">
        <v>756</v>
      </c>
      <c r="Y107" s="10">
        <v>775</v>
      </c>
      <c r="Z107" s="10">
        <v>807</v>
      </c>
      <c r="AA107" s="43">
        <f t="shared" si="2"/>
        <v>0.74510359551303695</v>
      </c>
      <c r="AB107" s="10" t="s">
        <v>384</v>
      </c>
      <c r="AC107" s="31" t="s">
        <v>385</v>
      </c>
    </row>
    <row r="108" spans="1:29" x14ac:dyDescent="0.25">
      <c r="A108" s="30" t="s">
        <v>544</v>
      </c>
      <c r="B108" s="10">
        <v>11.725</v>
      </c>
      <c r="C108" s="10">
        <v>57.033999999999999</v>
      </c>
      <c r="D108" s="10">
        <v>7269764</v>
      </c>
      <c r="E108" s="10">
        <v>1193060</v>
      </c>
      <c r="F108" s="10">
        <v>2759560</v>
      </c>
      <c r="G108" s="10" t="s">
        <v>545</v>
      </c>
      <c r="H108" s="10" t="s">
        <v>546</v>
      </c>
      <c r="I108" s="10">
        <v>842</v>
      </c>
      <c r="J108" s="10">
        <v>842</v>
      </c>
      <c r="K108" s="43">
        <v>2.6242516915208167</v>
      </c>
      <c r="L108" s="10" t="s">
        <v>384</v>
      </c>
      <c r="M108" s="31" t="s">
        <v>385</v>
      </c>
      <c r="N108" s="10"/>
      <c r="O108" s="10"/>
      <c r="P108" s="10"/>
      <c r="Q108" s="32" t="s">
        <v>550</v>
      </c>
      <c r="R108" s="10">
        <v>12.083</v>
      </c>
      <c r="S108" s="10">
        <v>43.011000000000003</v>
      </c>
      <c r="T108" s="10">
        <v>14813976</v>
      </c>
      <c r="U108" s="10">
        <v>2291424</v>
      </c>
      <c r="V108" s="10">
        <v>8245991</v>
      </c>
      <c r="W108" s="10" t="s">
        <v>528</v>
      </c>
      <c r="X108" s="10" t="s">
        <v>551</v>
      </c>
      <c r="Y108" s="10">
        <v>845</v>
      </c>
      <c r="Z108" s="10">
        <v>856</v>
      </c>
      <c r="AA108" s="43">
        <f t="shared" si="2"/>
        <v>4.5389933738288377</v>
      </c>
      <c r="AB108" s="10" t="s">
        <v>384</v>
      </c>
      <c r="AC108" s="31" t="s">
        <v>385</v>
      </c>
    </row>
    <row r="109" spans="1:29" x14ac:dyDescent="0.25">
      <c r="A109" s="30" t="s">
        <v>536</v>
      </c>
      <c r="B109" s="10">
        <v>12.016</v>
      </c>
      <c r="C109" s="10">
        <v>43.024999999999999</v>
      </c>
      <c r="D109" s="10">
        <v>848039</v>
      </c>
      <c r="E109" s="10">
        <v>275991</v>
      </c>
      <c r="F109" s="10">
        <v>428234</v>
      </c>
      <c r="G109" s="10" t="s">
        <v>537</v>
      </c>
      <c r="H109" s="10" t="s">
        <v>538</v>
      </c>
      <c r="I109" s="10">
        <v>784</v>
      </c>
      <c r="J109" s="10">
        <v>798</v>
      </c>
      <c r="K109" s="43">
        <v>0.30612655104424596</v>
      </c>
      <c r="L109" s="10" t="s">
        <v>384</v>
      </c>
      <c r="M109" s="31" t="s">
        <v>385</v>
      </c>
      <c r="N109" s="10"/>
      <c r="O109" s="10"/>
      <c r="P109" s="10"/>
      <c r="Q109" s="32" t="s">
        <v>757</v>
      </c>
      <c r="R109" s="10">
        <v>12.204000000000001</v>
      </c>
      <c r="S109" s="10">
        <v>60.042000000000002</v>
      </c>
      <c r="T109" s="10">
        <v>2299956</v>
      </c>
      <c r="U109" s="10">
        <v>251448</v>
      </c>
      <c r="V109" s="10">
        <v>483583</v>
      </c>
      <c r="W109" s="10" t="s">
        <v>758</v>
      </c>
      <c r="X109" s="10" t="s">
        <v>759</v>
      </c>
      <c r="Y109" s="10">
        <v>908</v>
      </c>
      <c r="Z109" s="10">
        <v>908</v>
      </c>
      <c r="AA109" s="43">
        <f t="shared" si="2"/>
        <v>0.70470514088168346</v>
      </c>
      <c r="AB109" s="10" t="s">
        <v>384</v>
      </c>
      <c r="AC109" s="31" t="s">
        <v>385</v>
      </c>
    </row>
    <row r="110" spans="1:29" x14ac:dyDescent="0.25">
      <c r="A110" s="30" t="s">
        <v>760</v>
      </c>
      <c r="B110" s="10">
        <v>12.1</v>
      </c>
      <c r="C110" s="10">
        <v>108.101</v>
      </c>
      <c r="D110" s="10">
        <v>1566248</v>
      </c>
      <c r="E110" s="10">
        <v>256363</v>
      </c>
      <c r="F110" s="10">
        <v>650500</v>
      </c>
      <c r="G110" s="10" t="s">
        <v>761</v>
      </c>
      <c r="H110" s="10" t="s">
        <v>762</v>
      </c>
      <c r="I110" s="10">
        <v>766</v>
      </c>
      <c r="J110" s="10">
        <v>845</v>
      </c>
      <c r="K110" s="43">
        <v>0.56538684933116068</v>
      </c>
      <c r="L110" s="10" t="s">
        <v>384</v>
      </c>
      <c r="M110" s="31" t="s">
        <v>385</v>
      </c>
      <c r="N110" s="10"/>
      <c r="O110" s="10"/>
      <c r="P110" s="10"/>
      <c r="Q110" s="32" t="s">
        <v>763</v>
      </c>
      <c r="R110" s="10">
        <v>12.301</v>
      </c>
      <c r="S110" s="10">
        <v>41.031999999999996</v>
      </c>
      <c r="T110" s="10">
        <v>12975111</v>
      </c>
      <c r="U110" s="10">
        <v>2094865</v>
      </c>
      <c r="V110" s="10">
        <v>14002479</v>
      </c>
      <c r="W110" s="10" t="s">
        <v>578</v>
      </c>
      <c r="X110" s="10" t="s">
        <v>764</v>
      </c>
      <c r="Y110" s="10">
        <v>804</v>
      </c>
      <c r="Z110" s="10">
        <v>816</v>
      </c>
      <c r="AA110" s="43">
        <f t="shared" si="2"/>
        <v>3.975566239184785</v>
      </c>
      <c r="AB110" s="10" t="s">
        <v>384</v>
      </c>
      <c r="AC110" s="31" t="s">
        <v>385</v>
      </c>
    </row>
    <row r="111" spans="1:29" x14ac:dyDescent="0.25">
      <c r="A111" s="30" t="s">
        <v>765</v>
      </c>
      <c r="B111" s="10">
        <v>12.478999999999999</v>
      </c>
      <c r="C111" s="10">
        <v>93.066000000000003</v>
      </c>
      <c r="D111" s="10">
        <v>543513</v>
      </c>
      <c r="E111" s="10">
        <v>173435</v>
      </c>
      <c r="F111" s="10">
        <v>470805</v>
      </c>
      <c r="G111" s="10" t="s">
        <v>766</v>
      </c>
      <c r="H111" s="10" t="s">
        <v>767</v>
      </c>
      <c r="I111" s="10">
        <v>750</v>
      </c>
      <c r="J111" s="10">
        <v>978</v>
      </c>
      <c r="K111" s="43">
        <v>0.19619824104517747</v>
      </c>
      <c r="L111" s="10" t="s">
        <v>384</v>
      </c>
      <c r="M111" s="31" t="s">
        <v>385</v>
      </c>
      <c r="N111" s="10"/>
      <c r="O111" s="10"/>
      <c r="P111" s="10"/>
      <c r="Q111" s="32" t="s">
        <v>768</v>
      </c>
      <c r="R111" s="10">
        <v>12.476000000000001</v>
      </c>
      <c r="S111" s="10">
        <v>93.061999999999998</v>
      </c>
      <c r="T111" s="10">
        <v>5579782</v>
      </c>
      <c r="U111" s="10">
        <v>1062206</v>
      </c>
      <c r="V111" s="10">
        <v>2591197</v>
      </c>
      <c r="W111" s="10" t="s">
        <v>766</v>
      </c>
      <c r="X111" s="10" t="s">
        <v>769</v>
      </c>
      <c r="Y111" s="10">
        <v>770</v>
      </c>
      <c r="Z111" s="10">
        <v>864</v>
      </c>
      <c r="AA111" s="43">
        <f t="shared" si="2"/>
        <v>1.7096418628874124</v>
      </c>
      <c r="AB111" s="10" t="s">
        <v>384</v>
      </c>
      <c r="AC111" s="31" t="s">
        <v>385</v>
      </c>
    </row>
    <row r="112" spans="1:29" x14ac:dyDescent="0.25">
      <c r="A112" s="30" t="s">
        <v>571</v>
      </c>
      <c r="B112" s="10">
        <v>12.965999999999999</v>
      </c>
      <c r="C112" s="10">
        <v>281.06400000000002</v>
      </c>
      <c r="D112" s="10">
        <v>42491324</v>
      </c>
      <c r="E112" s="10">
        <v>10814129</v>
      </c>
      <c r="F112" s="10">
        <v>44690890</v>
      </c>
      <c r="G112" s="10" t="s">
        <v>572</v>
      </c>
      <c r="H112" s="10" t="s">
        <v>573</v>
      </c>
      <c r="I112" s="10">
        <v>847</v>
      </c>
      <c r="J112" s="10">
        <v>876</v>
      </c>
      <c r="K112" s="43">
        <v>15.338589929736242</v>
      </c>
      <c r="L112" s="10" t="s">
        <v>384</v>
      </c>
      <c r="M112" s="31" t="s">
        <v>385</v>
      </c>
      <c r="N112" s="10"/>
      <c r="O112" s="10"/>
      <c r="P112" s="10"/>
      <c r="Q112" s="32" t="s">
        <v>770</v>
      </c>
      <c r="R112" s="10">
        <v>12.791</v>
      </c>
      <c r="S112" s="10">
        <v>88.046999999999997</v>
      </c>
      <c r="T112" s="10">
        <v>2706976</v>
      </c>
      <c r="U112" s="10">
        <v>427618</v>
      </c>
      <c r="V112" s="10">
        <v>1695529</v>
      </c>
      <c r="W112" s="10" t="s">
        <v>569</v>
      </c>
      <c r="X112" s="10" t="s">
        <v>771</v>
      </c>
      <c r="Y112" s="10">
        <v>758</v>
      </c>
      <c r="Z112" s="10">
        <v>793</v>
      </c>
      <c r="AA112" s="43">
        <f t="shared" si="2"/>
        <v>0.82941582510419154</v>
      </c>
      <c r="AB112" s="10" t="s">
        <v>384</v>
      </c>
      <c r="AC112" s="31" t="s">
        <v>385</v>
      </c>
    </row>
    <row r="113" spans="1:29" x14ac:dyDescent="0.25">
      <c r="A113" s="30" t="s">
        <v>772</v>
      </c>
      <c r="B113" s="10">
        <v>14.26</v>
      </c>
      <c r="C113" s="10">
        <v>57.033999999999999</v>
      </c>
      <c r="D113" s="10">
        <v>3888517</v>
      </c>
      <c r="E113" s="10">
        <v>634500</v>
      </c>
      <c r="F113" s="10">
        <v>2186803</v>
      </c>
      <c r="G113" s="10" t="s">
        <v>773</v>
      </c>
      <c r="H113" s="10" t="s">
        <v>774</v>
      </c>
      <c r="I113" s="10">
        <v>894</v>
      </c>
      <c r="J113" s="10">
        <v>900</v>
      </c>
      <c r="K113" s="43">
        <v>1.4036834365953903</v>
      </c>
      <c r="L113" s="10" t="s">
        <v>384</v>
      </c>
      <c r="M113" s="31" t="s">
        <v>385</v>
      </c>
      <c r="N113" s="10"/>
      <c r="O113" s="10"/>
      <c r="P113" s="10"/>
      <c r="Q113" s="32" t="s">
        <v>775</v>
      </c>
      <c r="R113" s="10">
        <v>12.851000000000001</v>
      </c>
      <c r="S113" s="10">
        <v>93.061999999999998</v>
      </c>
      <c r="T113" s="10">
        <v>2133656</v>
      </c>
      <c r="U113" s="10">
        <v>323115</v>
      </c>
      <c r="V113" s="10">
        <v>735144</v>
      </c>
      <c r="W113" s="10" t="s">
        <v>561</v>
      </c>
      <c r="X113" s="10" t="s">
        <v>776</v>
      </c>
      <c r="Y113" s="10">
        <v>796</v>
      </c>
      <c r="Z113" s="10">
        <v>841</v>
      </c>
      <c r="AA113" s="43">
        <f t="shared" si="2"/>
        <v>0.6537509204841524</v>
      </c>
      <c r="AB113" s="10" t="s">
        <v>384</v>
      </c>
      <c r="AC113" s="31" t="s">
        <v>385</v>
      </c>
    </row>
    <row r="114" spans="1:29" x14ac:dyDescent="0.25">
      <c r="A114" s="30" t="s">
        <v>777</v>
      </c>
      <c r="B114" s="10">
        <v>15.436999999999999</v>
      </c>
      <c r="C114" s="10">
        <v>41.033000000000001</v>
      </c>
      <c r="D114" s="10">
        <v>1863028</v>
      </c>
      <c r="E114" s="10">
        <v>341848</v>
      </c>
      <c r="F114" s="10">
        <v>1121721</v>
      </c>
      <c r="G114" s="10" t="s">
        <v>607</v>
      </c>
      <c r="H114" s="10" t="s">
        <v>778</v>
      </c>
      <c r="I114" s="10">
        <v>810</v>
      </c>
      <c r="J114" s="10">
        <v>813</v>
      </c>
      <c r="K114" s="43">
        <v>0.67251899516279257</v>
      </c>
      <c r="L114" s="10" t="s">
        <v>384</v>
      </c>
      <c r="M114" s="31" t="s">
        <v>385</v>
      </c>
      <c r="N114" s="10"/>
      <c r="O114" s="10"/>
      <c r="P114" s="10"/>
      <c r="Q114" s="32" t="s">
        <v>571</v>
      </c>
      <c r="R114" s="10">
        <v>12.965</v>
      </c>
      <c r="S114" s="10">
        <v>281.07499999999999</v>
      </c>
      <c r="T114" s="10">
        <v>22297118</v>
      </c>
      <c r="U114" s="10">
        <v>5625637</v>
      </c>
      <c r="V114" s="10">
        <v>22715783</v>
      </c>
      <c r="W114" s="10" t="s">
        <v>572</v>
      </c>
      <c r="X114" s="10" t="s">
        <v>573</v>
      </c>
      <c r="Y114" s="10">
        <v>838</v>
      </c>
      <c r="Z114" s="10">
        <v>865</v>
      </c>
      <c r="AA114" s="43">
        <f t="shared" si="2"/>
        <v>6.8318236007321538</v>
      </c>
      <c r="AB114" s="10" t="s">
        <v>384</v>
      </c>
      <c r="AC114" s="31" t="s">
        <v>385</v>
      </c>
    </row>
    <row r="115" spans="1:29" x14ac:dyDescent="0.25">
      <c r="A115" s="30" t="s">
        <v>621</v>
      </c>
      <c r="B115" s="10">
        <v>16.396000000000001</v>
      </c>
      <c r="C115" s="10">
        <v>41.033000000000001</v>
      </c>
      <c r="D115" s="10">
        <v>3655934</v>
      </c>
      <c r="E115" s="10">
        <v>746637</v>
      </c>
      <c r="F115" s="10">
        <v>4995155</v>
      </c>
      <c r="G115" s="10" t="s">
        <v>619</v>
      </c>
      <c r="H115" s="10" t="s">
        <v>622</v>
      </c>
      <c r="I115" s="10">
        <v>882</v>
      </c>
      <c r="J115" s="10">
        <v>885</v>
      </c>
      <c r="K115" s="43">
        <v>1.3197252322893103</v>
      </c>
      <c r="L115" s="10" t="s">
        <v>384</v>
      </c>
      <c r="M115" s="31" t="s">
        <v>385</v>
      </c>
      <c r="N115" s="10"/>
      <c r="O115" s="10"/>
      <c r="P115" s="10"/>
      <c r="Q115" s="32" t="s">
        <v>779</v>
      </c>
      <c r="R115" s="10">
        <v>13.073</v>
      </c>
      <c r="S115" s="10">
        <v>55.003999999999998</v>
      </c>
      <c r="T115" s="10">
        <v>7876794</v>
      </c>
      <c r="U115" s="10">
        <v>1101046</v>
      </c>
      <c r="V115" s="10">
        <v>4693760</v>
      </c>
      <c r="W115" s="10" t="s">
        <v>663</v>
      </c>
      <c r="X115" s="10" t="s">
        <v>780</v>
      </c>
      <c r="Y115" s="10">
        <v>836</v>
      </c>
      <c r="Z115" s="10">
        <v>849</v>
      </c>
      <c r="AA115" s="43">
        <f t="shared" si="2"/>
        <v>2.4134449639323532</v>
      </c>
      <c r="AB115" s="10" t="s">
        <v>384</v>
      </c>
      <c r="AC115" s="31" t="s">
        <v>385</v>
      </c>
    </row>
    <row r="116" spans="1:29" x14ac:dyDescent="0.25">
      <c r="A116" s="30" t="s">
        <v>781</v>
      </c>
      <c r="B116" s="10">
        <v>17.173999999999999</v>
      </c>
      <c r="C116" s="10">
        <v>207.03299999999999</v>
      </c>
      <c r="D116" s="10">
        <v>718397</v>
      </c>
      <c r="E116" s="10">
        <v>134962</v>
      </c>
      <c r="F116" s="10">
        <v>223440</v>
      </c>
      <c r="G116" s="10" t="s">
        <v>782</v>
      </c>
      <c r="H116" s="10" t="s">
        <v>783</v>
      </c>
      <c r="I116" s="10">
        <v>755</v>
      </c>
      <c r="J116" s="10">
        <v>853</v>
      </c>
      <c r="K116" s="43">
        <v>0.25932816284455451</v>
      </c>
      <c r="L116" s="10" t="s">
        <v>384</v>
      </c>
      <c r="M116" s="31" t="s">
        <v>385</v>
      </c>
      <c r="N116" s="10"/>
      <c r="O116" s="10"/>
      <c r="P116" s="10"/>
      <c r="Q116" s="32" t="s">
        <v>784</v>
      </c>
      <c r="R116" s="10">
        <v>13.512</v>
      </c>
      <c r="S116" s="10">
        <v>121.078</v>
      </c>
      <c r="T116" s="10">
        <v>774160</v>
      </c>
      <c r="U116" s="10">
        <v>115450</v>
      </c>
      <c r="V116" s="10">
        <v>622721</v>
      </c>
      <c r="W116" s="10" t="s">
        <v>578</v>
      </c>
      <c r="X116" s="10" t="s">
        <v>785</v>
      </c>
      <c r="Y116" s="10">
        <v>851</v>
      </c>
      <c r="Z116" s="10">
        <v>851</v>
      </c>
      <c r="AA116" s="43">
        <f t="shared" si="2"/>
        <v>0.23720216033044289</v>
      </c>
      <c r="AB116" s="10" t="s">
        <v>384</v>
      </c>
      <c r="AC116" s="31" t="s">
        <v>385</v>
      </c>
    </row>
    <row r="117" spans="1:29" x14ac:dyDescent="0.25">
      <c r="A117" s="45" t="s">
        <v>786</v>
      </c>
      <c r="B117" s="46">
        <v>17.777999999999999</v>
      </c>
      <c r="C117" s="46">
        <v>71.040000000000006</v>
      </c>
      <c r="D117" s="46">
        <v>104488549</v>
      </c>
      <c r="E117" s="46">
        <v>27087196</v>
      </c>
      <c r="F117" s="46">
        <v>211648601</v>
      </c>
      <c r="G117" s="46" t="s">
        <v>634</v>
      </c>
      <c r="H117" s="46" t="s">
        <v>637</v>
      </c>
      <c r="I117" s="46">
        <v>950</v>
      </c>
      <c r="J117" s="46">
        <v>950</v>
      </c>
      <c r="K117" s="47">
        <v>37.718452959106472</v>
      </c>
      <c r="L117" s="46" t="s">
        <v>384</v>
      </c>
      <c r="M117" s="48" t="s">
        <v>385</v>
      </c>
      <c r="N117" s="10"/>
      <c r="O117" s="10"/>
      <c r="P117" s="10"/>
      <c r="Q117" s="49" t="s">
        <v>787</v>
      </c>
      <c r="R117" s="46">
        <v>14.096</v>
      </c>
      <c r="S117" s="46">
        <v>67.043999999999997</v>
      </c>
      <c r="T117" s="46">
        <v>9711890</v>
      </c>
      <c r="U117" s="46">
        <v>1075749</v>
      </c>
      <c r="V117" s="46">
        <v>8190121</v>
      </c>
      <c r="W117" s="46" t="s">
        <v>578</v>
      </c>
      <c r="X117" s="46" t="s">
        <v>589</v>
      </c>
      <c r="Y117" s="46">
        <v>884</v>
      </c>
      <c r="Z117" s="46">
        <v>884</v>
      </c>
      <c r="AA117" s="47">
        <f t="shared" si="2"/>
        <v>2.9757172792337823</v>
      </c>
      <c r="AB117" s="46" t="s">
        <v>384</v>
      </c>
      <c r="AC117" s="48" t="s">
        <v>385</v>
      </c>
    </row>
    <row r="118" spans="1:29" x14ac:dyDescent="0.25">
      <c r="A118" s="30" t="s">
        <v>788</v>
      </c>
      <c r="B118" s="10">
        <v>17.975999999999999</v>
      </c>
      <c r="C118" s="10">
        <v>93.066000000000003</v>
      </c>
      <c r="D118" s="10">
        <v>3222182</v>
      </c>
      <c r="E118" s="10">
        <v>570235</v>
      </c>
      <c r="F118" s="10">
        <v>1220448</v>
      </c>
      <c r="G118" s="10" t="s">
        <v>789</v>
      </c>
      <c r="H118" s="10" t="s">
        <v>790</v>
      </c>
      <c r="I118" s="10">
        <v>811</v>
      </c>
      <c r="J118" s="10">
        <v>823</v>
      </c>
      <c r="K118" s="43">
        <v>1.1631487024734128</v>
      </c>
      <c r="L118" s="10" t="s">
        <v>384</v>
      </c>
      <c r="M118" s="31" t="s">
        <v>385</v>
      </c>
      <c r="N118" s="10"/>
      <c r="O118" s="10"/>
      <c r="P118" s="10"/>
      <c r="Q118" s="32" t="s">
        <v>593</v>
      </c>
      <c r="R118" s="10">
        <v>14.276999999999999</v>
      </c>
      <c r="S118" s="10">
        <v>57.045000000000002</v>
      </c>
      <c r="T118" s="10">
        <v>2449617</v>
      </c>
      <c r="U118" s="10">
        <v>434852</v>
      </c>
      <c r="V118" s="10">
        <v>770903</v>
      </c>
      <c r="W118" s="10" t="s">
        <v>594</v>
      </c>
      <c r="X118" s="10" t="s">
        <v>595</v>
      </c>
      <c r="Y118" s="10">
        <v>819</v>
      </c>
      <c r="Z118" s="10">
        <v>912</v>
      </c>
      <c r="AA118" s="43">
        <f t="shared" si="2"/>
        <v>0.75056118164485186</v>
      </c>
      <c r="AB118" s="10" t="s">
        <v>384</v>
      </c>
      <c r="AC118" s="31" t="s">
        <v>385</v>
      </c>
    </row>
    <row r="119" spans="1:29" x14ac:dyDescent="0.25">
      <c r="A119" s="30" t="s">
        <v>627</v>
      </c>
      <c r="B119" s="10">
        <v>18.003</v>
      </c>
      <c r="C119" s="10">
        <v>41.033000000000001</v>
      </c>
      <c r="D119" s="10">
        <v>9076482</v>
      </c>
      <c r="E119" s="10">
        <v>1582166</v>
      </c>
      <c r="F119" s="10">
        <v>11609841</v>
      </c>
      <c r="G119" s="10" t="s">
        <v>628</v>
      </c>
      <c r="H119" s="10" t="s">
        <v>629</v>
      </c>
      <c r="I119" s="10">
        <v>886</v>
      </c>
      <c r="J119" s="10">
        <v>886</v>
      </c>
      <c r="K119" s="43">
        <v>3.2764438077437239</v>
      </c>
      <c r="L119" s="10" t="s">
        <v>384</v>
      </c>
      <c r="M119" s="31" t="s">
        <v>385</v>
      </c>
      <c r="N119" s="10"/>
      <c r="O119" s="10"/>
      <c r="P119" s="10"/>
      <c r="Q119" s="49" t="s">
        <v>596</v>
      </c>
      <c r="R119" s="46">
        <v>14.715999999999999</v>
      </c>
      <c r="S119" s="46">
        <v>93.061999999999998</v>
      </c>
      <c r="T119" s="46">
        <v>4658344</v>
      </c>
      <c r="U119" s="46">
        <v>713533</v>
      </c>
      <c r="V119" s="46">
        <v>3438896</v>
      </c>
      <c r="W119" s="46" t="s">
        <v>578</v>
      </c>
      <c r="X119" s="46" t="s">
        <v>597</v>
      </c>
      <c r="Y119" s="46">
        <v>891</v>
      </c>
      <c r="Z119" s="46">
        <v>892</v>
      </c>
      <c r="AA119" s="47">
        <f t="shared" si="2"/>
        <v>1.4273138115665451</v>
      </c>
      <c r="AB119" s="46" t="s">
        <v>384</v>
      </c>
      <c r="AC119" s="48" t="s">
        <v>385</v>
      </c>
    </row>
    <row r="120" spans="1:29" x14ac:dyDescent="0.25">
      <c r="A120" s="30" t="s">
        <v>651</v>
      </c>
      <c r="B120" s="10">
        <v>22.134</v>
      </c>
      <c r="C120" s="10">
        <v>59.036999999999999</v>
      </c>
      <c r="D120" s="10">
        <v>670996</v>
      </c>
      <c r="E120" s="10">
        <v>138529</v>
      </c>
      <c r="F120" s="10">
        <v>779859</v>
      </c>
      <c r="G120" s="10" t="s">
        <v>634</v>
      </c>
      <c r="H120" s="10" t="s">
        <v>652</v>
      </c>
      <c r="I120" s="10">
        <v>814</v>
      </c>
      <c r="J120" s="10">
        <v>814</v>
      </c>
      <c r="K120" s="43">
        <v>0.24221726977707966</v>
      </c>
      <c r="L120" s="10" t="s">
        <v>384</v>
      </c>
      <c r="M120" s="31" t="s">
        <v>385</v>
      </c>
      <c r="N120" s="10"/>
      <c r="O120" s="10"/>
      <c r="P120" s="10"/>
      <c r="Q120" s="32" t="s">
        <v>791</v>
      </c>
      <c r="R120" s="10">
        <v>15.222</v>
      </c>
      <c r="S120" s="10">
        <v>93.061999999999998</v>
      </c>
      <c r="T120" s="10">
        <v>5286047</v>
      </c>
      <c r="U120" s="10">
        <v>777477</v>
      </c>
      <c r="V120" s="10">
        <v>4838503</v>
      </c>
      <c r="W120" s="10" t="s">
        <v>578</v>
      </c>
      <c r="X120" s="10" t="s">
        <v>604</v>
      </c>
      <c r="Y120" s="10">
        <v>935</v>
      </c>
      <c r="Z120" s="10">
        <v>936</v>
      </c>
      <c r="AA120" s="43">
        <f t="shared" si="2"/>
        <v>1.6196416348148401</v>
      </c>
      <c r="AB120" s="10" t="s">
        <v>384</v>
      </c>
      <c r="AC120" s="31" t="s">
        <v>385</v>
      </c>
    </row>
    <row r="121" spans="1:29" x14ac:dyDescent="0.25">
      <c r="A121" s="30" t="s">
        <v>792</v>
      </c>
      <c r="B121" s="10">
        <v>22.698</v>
      </c>
      <c r="C121" s="10">
        <v>57.033999999999999</v>
      </c>
      <c r="D121" s="10">
        <v>457811</v>
      </c>
      <c r="E121" s="10">
        <v>92382</v>
      </c>
      <c r="F121" s="10">
        <v>294946</v>
      </c>
      <c r="G121" s="10" t="s">
        <v>657</v>
      </c>
      <c r="H121" s="10" t="s">
        <v>793</v>
      </c>
      <c r="I121" s="10">
        <v>812</v>
      </c>
      <c r="J121" s="10">
        <v>814</v>
      </c>
      <c r="K121" s="43">
        <v>0.16526138828534689</v>
      </c>
      <c r="L121" s="10" t="s">
        <v>384</v>
      </c>
      <c r="M121" s="31" t="s">
        <v>385</v>
      </c>
      <c r="N121" s="10"/>
      <c r="O121" s="10"/>
      <c r="P121" s="10"/>
      <c r="Q121" s="32" t="s">
        <v>794</v>
      </c>
      <c r="R121" s="10">
        <v>15.43</v>
      </c>
      <c r="S121" s="10">
        <v>41.031999999999996</v>
      </c>
      <c r="T121" s="10">
        <v>5171816</v>
      </c>
      <c r="U121" s="10">
        <v>1030032</v>
      </c>
      <c r="V121" s="10">
        <v>3197795</v>
      </c>
      <c r="W121" s="10" t="s">
        <v>607</v>
      </c>
      <c r="X121" s="10" t="s">
        <v>795</v>
      </c>
      <c r="Y121" s="10">
        <v>799</v>
      </c>
      <c r="Z121" s="10">
        <v>809</v>
      </c>
      <c r="AA121" s="43">
        <f t="shared" si="2"/>
        <v>1.5846413248314946</v>
      </c>
      <c r="AB121" s="10" t="s">
        <v>384</v>
      </c>
      <c r="AC121" s="31" t="s">
        <v>385</v>
      </c>
    </row>
    <row r="122" spans="1:29" ht="26" x14ac:dyDescent="0.25">
      <c r="A122" s="30" t="s">
        <v>653</v>
      </c>
      <c r="B122" s="10">
        <v>22.928999999999998</v>
      </c>
      <c r="C122" s="10">
        <v>41.033000000000001</v>
      </c>
      <c r="D122" s="10">
        <v>1668963</v>
      </c>
      <c r="E122" s="10">
        <v>362656</v>
      </c>
      <c r="F122" s="10">
        <v>3050296</v>
      </c>
      <c r="G122" s="10" t="s">
        <v>654</v>
      </c>
      <c r="H122" s="10" t="s">
        <v>655</v>
      </c>
      <c r="I122" s="10">
        <v>901</v>
      </c>
      <c r="J122" s="10">
        <v>904</v>
      </c>
      <c r="K122" s="43">
        <v>0.60246508357570572</v>
      </c>
      <c r="L122" s="10" t="s">
        <v>384</v>
      </c>
      <c r="M122" s="31" t="s">
        <v>385</v>
      </c>
      <c r="N122" s="10"/>
      <c r="O122" s="10"/>
      <c r="P122" s="10"/>
      <c r="Q122" s="32" t="s">
        <v>796</v>
      </c>
      <c r="R122" s="10">
        <v>16.352</v>
      </c>
      <c r="S122" s="10">
        <v>59.042999999999999</v>
      </c>
      <c r="T122" s="10">
        <v>4015950</v>
      </c>
      <c r="U122" s="10">
        <v>788240</v>
      </c>
      <c r="V122" s="10">
        <v>4481639</v>
      </c>
      <c r="W122" s="10" t="s">
        <v>617</v>
      </c>
      <c r="X122" s="10" t="s">
        <v>797</v>
      </c>
      <c r="Y122" s="10">
        <v>908</v>
      </c>
      <c r="Z122" s="10">
        <v>908</v>
      </c>
      <c r="AA122" s="43">
        <f t="shared" si="2"/>
        <v>1.2304846747171672</v>
      </c>
      <c r="AB122" s="10" t="s">
        <v>384</v>
      </c>
      <c r="AC122" s="31" t="s">
        <v>385</v>
      </c>
    </row>
    <row r="123" spans="1:29" x14ac:dyDescent="0.25">
      <c r="A123" s="30" t="s">
        <v>798</v>
      </c>
      <c r="B123" s="10">
        <v>26.027999999999999</v>
      </c>
      <c r="C123" s="10">
        <v>69.052000000000007</v>
      </c>
      <c r="D123" s="10">
        <v>401551</v>
      </c>
      <c r="E123" s="10">
        <v>61603</v>
      </c>
      <c r="F123" s="10">
        <v>361853</v>
      </c>
      <c r="G123" s="10" t="s">
        <v>619</v>
      </c>
      <c r="H123" s="10" t="s">
        <v>799</v>
      </c>
      <c r="I123" s="10">
        <v>813</v>
      </c>
      <c r="J123" s="10">
        <v>835</v>
      </c>
      <c r="K123" s="43">
        <v>0.14495255842994015</v>
      </c>
      <c r="L123" s="10" t="s">
        <v>384</v>
      </c>
      <c r="M123" s="31" t="s">
        <v>385</v>
      </c>
      <c r="N123" s="10"/>
      <c r="O123" s="10"/>
      <c r="P123" s="10"/>
      <c r="Q123" s="32" t="s">
        <v>800</v>
      </c>
      <c r="R123" s="10">
        <v>16.43</v>
      </c>
      <c r="S123" s="10">
        <v>41.031999999999996</v>
      </c>
      <c r="T123" s="10">
        <v>1948859</v>
      </c>
      <c r="U123" s="10">
        <v>356011</v>
      </c>
      <c r="V123" s="10">
        <v>1683306</v>
      </c>
      <c r="W123" s="10" t="s">
        <v>522</v>
      </c>
      <c r="X123" s="10" t="s">
        <v>801</v>
      </c>
      <c r="Y123" s="10">
        <v>796</v>
      </c>
      <c r="Z123" s="10">
        <v>898</v>
      </c>
      <c r="AA123" s="43">
        <f t="shared" si="2"/>
        <v>0.59712923036507515</v>
      </c>
      <c r="AB123" s="10" t="s">
        <v>384</v>
      </c>
      <c r="AC123" s="31" t="s">
        <v>385</v>
      </c>
    </row>
    <row r="124" spans="1:29" x14ac:dyDescent="0.25">
      <c r="A124" s="30" t="s">
        <v>675</v>
      </c>
      <c r="B124" s="10">
        <v>27.302</v>
      </c>
      <c r="C124" s="10">
        <v>72.046999999999997</v>
      </c>
      <c r="D124" s="10">
        <v>3244601</v>
      </c>
      <c r="E124" s="10">
        <v>532244</v>
      </c>
      <c r="F124" s="10">
        <v>1610674</v>
      </c>
      <c r="G124" s="10" t="s">
        <v>676</v>
      </c>
      <c r="H124" s="10" t="s">
        <v>677</v>
      </c>
      <c r="I124" s="10">
        <v>810</v>
      </c>
      <c r="J124" s="10">
        <v>810</v>
      </c>
      <c r="K124" s="43">
        <v>1.1712415509719618</v>
      </c>
      <c r="L124" s="10" t="s">
        <v>384</v>
      </c>
      <c r="M124" s="31" t="s">
        <v>385</v>
      </c>
      <c r="N124" s="10"/>
      <c r="O124" s="10"/>
      <c r="P124" s="10"/>
      <c r="Q124" s="32" t="s">
        <v>474</v>
      </c>
      <c r="R124" s="10">
        <v>17.439</v>
      </c>
      <c r="S124" s="10">
        <v>207.05799999999999</v>
      </c>
      <c r="T124" s="10">
        <v>1819037</v>
      </c>
      <c r="U124" s="10">
        <v>425833</v>
      </c>
      <c r="V124" s="10">
        <v>1093812</v>
      </c>
      <c r="W124" s="10" t="s">
        <v>475</v>
      </c>
      <c r="X124" s="10" t="s">
        <v>476</v>
      </c>
      <c r="Y124" s="10">
        <v>774</v>
      </c>
      <c r="Z124" s="10">
        <v>794</v>
      </c>
      <c r="AA124" s="43">
        <f t="shared" si="2"/>
        <v>0.55735184731968568</v>
      </c>
      <c r="AB124" s="10" t="s">
        <v>384</v>
      </c>
      <c r="AC124" s="31" t="s">
        <v>385</v>
      </c>
    </row>
    <row r="125" spans="1:29" x14ac:dyDescent="0.25">
      <c r="A125" s="30" t="s">
        <v>802</v>
      </c>
      <c r="B125" s="10">
        <v>31.826000000000001</v>
      </c>
      <c r="C125" s="10">
        <v>57.033999999999999</v>
      </c>
      <c r="D125" s="10">
        <v>747051</v>
      </c>
      <c r="E125" s="10">
        <v>171408</v>
      </c>
      <c r="F125" s="10">
        <v>779621</v>
      </c>
      <c r="G125" s="10" t="s">
        <v>684</v>
      </c>
      <c r="H125" s="10" t="s">
        <v>685</v>
      </c>
      <c r="I125" s="10">
        <v>880</v>
      </c>
      <c r="J125" s="10">
        <v>884</v>
      </c>
      <c r="K125" s="43">
        <v>0.26967173217759444</v>
      </c>
      <c r="L125" s="10" t="s">
        <v>384</v>
      </c>
      <c r="M125" s="31" t="s">
        <v>385</v>
      </c>
      <c r="N125" s="10"/>
      <c r="O125" s="10"/>
      <c r="P125" s="10"/>
      <c r="Q125" s="32" t="s">
        <v>395</v>
      </c>
      <c r="R125" s="10">
        <v>18.006</v>
      </c>
      <c r="S125" s="10">
        <v>40.052</v>
      </c>
      <c r="T125" s="10">
        <v>56167574</v>
      </c>
      <c r="U125" s="10">
        <v>13426698</v>
      </c>
      <c r="V125" s="10">
        <v>15153845</v>
      </c>
      <c r="W125" s="10" t="s">
        <v>396</v>
      </c>
      <c r="X125" s="10" t="s">
        <v>397</v>
      </c>
      <c r="Y125" s="10">
        <v>803</v>
      </c>
      <c r="Z125" s="10">
        <v>938</v>
      </c>
      <c r="AA125" s="43">
        <f t="shared" si="2"/>
        <v>17.20971103301645</v>
      </c>
      <c r="AB125" s="10" t="s">
        <v>384</v>
      </c>
      <c r="AC125" s="31" t="s">
        <v>385</v>
      </c>
    </row>
    <row r="126" spans="1:29" x14ac:dyDescent="0.25">
      <c r="A126" s="30" t="s">
        <v>678</v>
      </c>
      <c r="B126" s="10">
        <v>33.664000000000001</v>
      </c>
      <c r="C126" s="10">
        <v>43.024999999999999</v>
      </c>
      <c r="D126" s="10">
        <v>1392318</v>
      </c>
      <c r="E126" s="10">
        <v>389038</v>
      </c>
      <c r="F126" s="10">
        <v>1187328</v>
      </c>
      <c r="G126" s="10" t="s">
        <v>679</v>
      </c>
      <c r="H126" s="10" t="s">
        <v>680</v>
      </c>
      <c r="I126" s="10">
        <v>831</v>
      </c>
      <c r="J126" s="10">
        <v>833</v>
      </c>
      <c r="K126" s="43">
        <v>0.50260130406363679</v>
      </c>
      <c r="L126" s="10" t="s">
        <v>384</v>
      </c>
      <c r="M126" s="31" t="s">
        <v>385</v>
      </c>
      <c r="N126" s="10"/>
      <c r="O126" s="10"/>
      <c r="P126" s="10"/>
      <c r="Q126" s="32" t="s">
        <v>803</v>
      </c>
      <c r="R126" s="10">
        <v>18.096</v>
      </c>
      <c r="S126" s="10">
        <v>70.992999999999995</v>
      </c>
      <c r="T126" s="10">
        <v>26536815</v>
      </c>
      <c r="U126" s="10">
        <v>6336155</v>
      </c>
      <c r="V126" s="10">
        <v>37322001</v>
      </c>
      <c r="W126" s="10" t="s">
        <v>663</v>
      </c>
      <c r="X126" s="10" t="s">
        <v>804</v>
      </c>
      <c r="Y126" s="10">
        <v>750</v>
      </c>
      <c r="Z126" s="10">
        <v>796</v>
      </c>
      <c r="AA126" s="43">
        <f t="shared" si="2"/>
        <v>8.1308642222399783</v>
      </c>
      <c r="AB126" s="10" t="s">
        <v>384</v>
      </c>
      <c r="AC126" s="31" t="s">
        <v>385</v>
      </c>
    </row>
    <row r="127" spans="1:29" x14ac:dyDescent="0.25">
      <c r="A127" s="30" t="s">
        <v>805</v>
      </c>
      <c r="B127" s="10">
        <v>33.939</v>
      </c>
      <c r="C127" s="10">
        <v>57.033999999999999</v>
      </c>
      <c r="D127" s="10">
        <v>367642</v>
      </c>
      <c r="E127" s="10">
        <v>84306</v>
      </c>
      <c r="F127" s="10">
        <v>383990</v>
      </c>
      <c r="G127" s="10" t="s">
        <v>806</v>
      </c>
      <c r="H127" s="10" t="s">
        <v>807</v>
      </c>
      <c r="I127" s="10">
        <v>784</v>
      </c>
      <c r="J127" s="10">
        <v>874</v>
      </c>
      <c r="K127" s="43">
        <v>0.13271203031819134</v>
      </c>
      <c r="L127" s="10" t="s">
        <v>384</v>
      </c>
      <c r="M127" s="31" t="s">
        <v>385</v>
      </c>
      <c r="N127" s="10"/>
      <c r="O127" s="10"/>
      <c r="P127" s="10"/>
      <c r="Q127" s="32" t="s">
        <v>633</v>
      </c>
      <c r="R127" s="10">
        <v>18.361000000000001</v>
      </c>
      <c r="S127" s="10">
        <v>69.063000000000002</v>
      </c>
      <c r="T127" s="10">
        <v>1360329</v>
      </c>
      <c r="U127" s="10">
        <v>281775</v>
      </c>
      <c r="V127" s="10">
        <v>783244</v>
      </c>
      <c r="W127" s="10" t="s">
        <v>634</v>
      </c>
      <c r="X127" s="10" t="s">
        <v>635</v>
      </c>
      <c r="Y127" s="10">
        <v>812</v>
      </c>
      <c r="Z127" s="10">
        <v>856</v>
      </c>
      <c r="AA127" s="43">
        <f t="shared" si="2"/>
        <v>0.4168039908547988</v>
      </c>
      <c r="AB127" s="10" t="s">
        <v>384</v>
      </c>
      <c r="AC127" s="31" t="s">
        <v>385</v>
      </c>
    </row>
    <row r="128" spans="1:29" x14ac:dyDescent="0.25">
      <c r="A128" s="30" t="s">
        <v>656</v>
      </c>
      <c r="B128" s="10">
        <v>34.790999999999997</v>
      </c>
      <c r="C128" s="10">
        <v>71.040000000000006</v>
      </c>
      <c r="D128" s="10">
        <v>147408</v>
      </c>
      <c r="E128" s="10">
        <v>56176</v>
      </c>
      <c r="F128" s="10">
        <v>246679</v>
      </c>
      <c r="G128" s="10" t="s">
        <v>657</v>
      </c>
      <c r="H128" s="10" t="s">
        <v>658</v>
      </c>
      <c r="I128" s="10">
        <v>781</v>
      </c>
      <c r="J128" s="10">
        <v>849</v>
      </c>
      <c r="K128" s="43">
        <v>5.3211588896654761E-2</v>
      </c>
      <c r="L128" s="10" t="s">
        <v>384</v>
      </c>
      <c r="M128" s="31" t="s">
        <v>385</v>
      </c>
      <c r="N128" s="10"/>
      <c r="O128" s="10"/>
      <c r="P128" s="10"/>
      <c r="Q128" s="32" t="s">
        <v>644</v>
      </c>
      <c r="R128" s="10">
        <v>21.097999999999999</v>
      </c>
      <c r="S128" s="10">
        <v>68.070999999999998</v>
      </c>
      <c r="T128" s="10">
        <v>6974443</v>
      </c>
      <c r="U128" s="10">
        <v>1673828</v>
      </c>
      <c r="V128" s="10">
        <v>11367657</v>
      </c>
      <c r="W128" s="10" t="s">
        <v>617</v>
      </c>
      <c r="X128" s="10" t="s">
        <v>645</v>
      </c>
      <c r="Y128" s="10">
        <v>928</v>
      </c>
      <c r="Z128" s="10">
        <v>932</v>
      </c>
      <c r="AA128" s="43">
        <f t="shared" si="2"/>
        <v>2.1369651579796618</v>
      </c>
      <c r="AB128" s="10" t="s">
        <v>384</v>
      </c>
      <c r="AC128" s="31" t="s">
        <v>385</v>
      </c>
    </row>
    <row r="129" spans="1:29" x14ac:dyDescent="0.25">
      <c r="A129" s="30" t="s">
        <v>808</v>
      </c>
      <c r="B129" s="10">
        <v>34.881</v>
      </c>
      <c r="C129" s="10">
        <v>57.033999999999999</v>
      </c>
      <c r="D129" s="10">
        <v>1324668</v>
      </c>
      <c r="E129" s="10">
        <v>488773</v>
      </c>
      <c r="F129" s="10">
        <v>2281440</v>
      </c>
      <c r="G129" s="10" t="s">
        <v>809</v>
      </c>
      <c r="H129" s="10" t="s">
        <v>810</v>
      </c>
      <c r="I129" s="10">
        <v>864</v>
      </c>
      <c r="J129" s="10">
        <v>898</v>
      </c>
      <c r="K129" s="43">
        <v>0.47818089276398751</v>
      </c>
      <c r="L129" s="10" t="s">
        <v>384</v>
      </c>
      <c r="M129" s="31" t="s">
        <v>385</v>
      </c>
      <c r="N129" s="10"/>
      <c r="O129" s="10"/>
      <c r="P129" s="10"/>
      <c r="Q129" s="32" t="s">
        <v>644</v>
      </c>
      <c r="R129" s="10">
        <v>21.373000000000001</v>
      </c>
      <c r="S129" s="10">
        <v>68.070999999999998</v>
      </c>
      <c r="T129" s="10">
        <v>7407566</v>
      </c>
      <c r="U129" s="10">
        <v>1755418</v>
      </c>
      <c r="V129" s="10">
        <v>11370927</v>
      </c>
      <c r="W129" s="10" t="s">
        <v>617</v>
      </c>
      <c r="X129" s="10" t="s">
        <v>645</v>
      </c>
      <c r="Y129" s="10">
        <v>925</v>
      </c>
      <c r="Z129" s="10">
        <v>927</v>
      </c>
      <c r="AA129" s="43">
        <f t="shared" si="2"/>
        <v>2.2696737857682359</v>
      </c>
      <c r="AB129" s="10" t="s">
        <v>384</v>
      </c>
      <c r="AC129" s="31" t="s">
        <v>385</v>
      </c>
    </row>
    <row r="130" spans="1:29" x14ac:dyDescent="0.25">
      <c r="A130" s="30" t="s">
        <v>811</v>
      </c>
      <c r="B130" s="10">
        <v>36.786000000000001</v>
      </c>
      <c r="C130" s="10">
        <v>71.040000000000006</v>
      </c>
      <c r="D130" s="10">
        <v>286836</v>
      </c>
      <c r="E130" s="10">
        <v>88048</v>
      </c>
      <c r="F130" s="10">
        <v>240845</v>
      </c>
      <c r="G130" s="10" t="s">
        <v>812</v>
      </c>
      <c r="H130" s="10" t="s">
        <v>813</v>
      </c>
      <c r="I130" s="10">
        <v>761</v>
      </c>
      <c r="J130" s="10">
        <v>846</v>
      </c>
      <c r="K130" s="43">
        <v>0.10354254391051276</v>
      </c>
      <c r="L130" s="10" t="s">
        <v>384</v>
      </c>
      <c r="M130" s="31" t="s">
        <v>385</v>
      </c>
      <c r="N130" s="10"/>
      <c r="O130" s="10"/>
      <c r="P130" s="10"/>
      <c r="Q130" s="32" t="s">
        <v>651</v>
      </c>
      <c r="R130" s="10">
        <v>22.103999999999999</v>
      </c>
      <c r="S130" s="10">
        <v>59.042999999999999</v>
      </c>
      <c r="T130" s="10">
        <v>41916294</v>
      </c>
      <c r="U130" s="10">
        <v>9652786</v>
      </c>
      <c r="V130" s="10">
        <v>58991744</v>
      </c>
      <c r="W130" s="10" t="s">
        <v>634</v>
      </c>
      <c r="X130" s="10" t="s">
        <v>652</v>
      </c>
      <c r="Y130" s="10">
        <v>935</v>
      </c>
      <c r="Z130" s="10">
        <v>935</v>
      </c>
      <c r="AA130" s="43">
        <f t="shared" si="2"/>
        <v>12.84312737657071</v>
      </c>
      <c r="AB130" s="10" t="s">
        <v>384</v>
      </c>
      <c r="AC130" s="31" t="s">
        <v>385</v>
      </c>
    </row>
    <row r="131" spans="1:29" x14ac:dyDescent="0.25">
      <c r="A131" s="30" t="s">
        <v>814</v>
      </c>
      <c r="B131" s="10">
        <v>37.167999999999999</v>
      </c>
      <c r="C131" s="10">
        <v>169.12200000000001</v>
      </c>
      <c r="D131" s="10">
        <v>600105</v>
      </c>
      <c r="E131" s="10">
        <v>121785</v>
      </c>
      <c r="F131" s="10">
        <v>378468</v>
      </c>
      <c r="G131" s="10" t="s">
        <v>815</v>
      </c>
      <c r="H131" s="33">
        <v>937735</v>
      </c>
      <c r="I131" s="10">
        <v>888</v>
      </c>
      <c r="J131" s="10">
        <v>909</v>
      </c>
      <c r="K131" s="43">
        <v>0.21662691682152263</v>
      </c>
      <c r="L131" s="10" t="s">
        <v>384</v>
      </c>
      <c r="M131" s="31" t="s">
        <v>385</v>
      </c>
      <c r="N131" s="10"/>
      <c r="O131" s="10"/>
      <c r="P131" s="10"/>
      <c r="Q131" s="32" t="s">
        <v>653</v>
      </c>
      <c r="R131" s="10">
        <v>22.931999999999999</v>
      </c>
      <c r="S131" s="10">
        <v>41.031999999999996</v>
      </c>
      <c r="T131" s="10">
        <v>1218739</v>
      </c>
      <c r="U131" s="10">
        <v>279582</v>
      </c>
      <c r="V131" s="10">
        <v>2752570</v>
      </c>
      <c r="W131" s="10" t="s">
        <v>654</v>
      </c>
      <c r="X131" s="10" t="s">
        <v>655</v>
      </c>
      <c r="Y131" s="10">
        <v>895</v>
      </c>
      <c r="Z131" s="10">
        <v>896</v>
      </c>
      <c r="AA131" s="43">
        <f t="shared" si="2"/>
        <v>0.37342089965764652</v>
      </c>
      <c r="AB131" s="10" t="s">
        <v>384</v>
      </c>
      <c r="AC131" s="31" t="s">
        <v>385</v>
      </c>
    </row>
    <row r="132" spans="1:29" x14ac:dyDescent="0.25">
      <c r="A132" s="3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31"/>
      <c r="N132" s="10"/>
      <c r="O132" s="10"/>
      <c r="P132" s="10"/>
      <c r="Q132" s="32" t="s">
        <v>816</v>
      </c>
      <c r="R132" s="10">
        <v>23.254000000000001</v>
      </c>
      <c r="S132" s="10">
        <v>133.03700000000001</v>
      </c>
      <c r="T132" s="10">
        <v>928603</v>
      </c>
      <c r="U132" s="10">
        <v>125766</v>
      </c>
      <c r="V132" s="10">
        <v>434615</v>
      </c>
      <c r="W132" s="10" t="s">
        <v>660</v>
      </c>
      <c r="X132" s="10" t="s">
        <v>817</v>
      </c>
      <c r="Y132" s="10">
        <v>850</v>
      </c>
      <c r="Z132" s="10">
        <v>852</v>
      </c>
      <c r="AA132" s="43">
        <f t="shared" si="2"/>
        <v>0.28452340302951618</v>
      </c>
      <c r="AB132" s="10" t="s">
        <v>384</v>
      </c>
      <c r="AC132" s="31" t="s">
        <v>385</v>
      </c>
    </row>
    <row r="133" spans="1:29" x14ac:dyDescent="0.25">
      <c r="A133" s="58" t="s">
        <v>1543</v>
      </c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60"/>
      <c r="N133" s="10"/>
      <c r="O133" s="10"/>
      <c r="P133" s="10"/>
      <c r="Q133" s="32" t="s">
        <v>818</v>
      </c>
      <c r="R133" s="10">
        <v>23.962</v>
      </c>
      <c r="S133" s="10">
        <v>69.063000000000002</v>
      </c>
      <c r="T133" s="10">
        <v>2737969</v>
      </c>
      <c r="U133" s="10">
        <v>430021</v>
      </c>
      <c r="V133" s="10">
        <v>1966134</v>
      </c>
      <c r="W133" s="10" t="s">
        <v>819</v>
      </c>
      <c r="X133" s="10" t="s">
        <v>820</v>
      </c>
      <c r="Y133" s="10">
        <v>821</v>
      </c>
      <c r="Z133" s="10">
        <v>830</v>
      </c>
      <c r="AA133" s="43">
        <f t="shared" si="2"/>
        <v>0.8389120617414777</v>
      </c>
      <c r="AB133" s="10" t="s">
        <v>384</v>
      </c>
      <c r="AC133" s="31" t="s">
        <v>385</v>
      </c>
    </row>
    <row r="134" spans="1:29" x14ac:dyDescent="0.25">
      <c r="A134" s="24" t="s">
        <v>369</v>
      </c>
      <c r="B134" s="25" t="s">
        <v>370</v>
      </c>
      <c r="C134" s="25" t="s">
        <v>371</v>
      </c>
      <c r="D134" s="25" t="s">
        <v>372</v>
      </c>
      <c r="E134" s="25" t="s">
        <v>373</v>
      </c>
      <c r="F134" s="25" t="s">
        <v>374</v>
      </c>
      <c r="G134" s="25" t="s">
        <v>375</v>
      </c>
      <c r="H134" s="25" t="s">
        <v>376</v>
      </c>
      <c r="I134" s="25" t="s">
        <v>377</v>
      </c>
      <c r="J134" s="25" t="s">
        <v>378</v>
      </c>
      <c r="K134" s="25" t="s">
        <v>1539</v>
      </c>
      <c r="L134" s="25" t="s">
        <v>379</v>
      </c>
      <c r="M134" s="26" t="s">
        <v>380</v>
      </c>
      <c r="N134" s="10"/>
      <c r="O134" s="10"/>
      <c r="P134" s="10"/>
      <c r="Q134" s="49" t="s">
        <v>665</v>
      </c>
      <c r="R134" s="46">
        <v>25.193000000000001</v>
      </c>
      <c r="S134" s="46">
        <v>69.063000000000002</v>
      </c>
      <c r="T134" s="46">
        <v>7802179</v>
      </c>
      <c r="U134" s="46">
        <v>1608745</v>
      </c>
      <c r="V134" s="46">
        <v>7016334</v>
      </c>
      <c r="W134" s="46" t="s">
        <v>634</v>
      </c>
      <c r="X134" s="46" t="s">
        <v>666</v>
      </c>
      <c r="Y134" s="46">
        <v>942</v>
      </c>
      <c r="Z134" s="46">
        <v>943</v>
      </c>
      <c r="AA134" s="47">
        <f t="shared" si="2"/>
        <v>2.3905829726216989</v>
      </c>
      <c r="AB134" s="46" t="s">
        <v>384</v>
      </c>
      <c r="AC134" s="48" t="s">
        <v>385</v>
      </c>
    </row>
    <row r="135" spans="1:29" x14ac:dyDescent="0.25">
      <c r="A135" s="30" t="s">
        <v>690</v>
      </c>
      <c r="B135" s="10">
        <v>1.3080000000000001</v>
      </c>
      <c r="C135" s="10">
        <v>44.045000000000002</v>
      </c>
      <c r="D135" s="10">
        <v>24329256</v>
      </c>
      <c r="E135" s="10">
        <v>12824722</v>
      </c>
      <c r="F135" s="10">
        <v>18061803</v>
      </c>
      <c r="G135" s="10" t="s">
        <v>691</v>
      </c>
      <c r="H135" s="10" t="s">
        <v>692</v>
      </c>
      <c r="I135" s="10">
        <v>816</v>
      </c>
      <c r="J135" s="10">
        <v>972</v>
      </c>
      <c r="K135" s="43">
        <f>7.51894925591476E-07*D135</f>
        <v>18.293044129815971</v>
      </c>
      <c r="L135" s="10" t="s">
        <v>384</v>
      </c>
      <c r="M135" s="31" t="s">
        <v>385</v>
      </c>
      <c r="N135" s="10"/>
      <c r="O135" s="10"/>
      <c r="P135" s="10"/>
      <c r="Q135" s="32" t="s">
        <v>675</v>
      </c>
      <c r="R135" s="10">
        <v>27.295000000000002</v>
      </c>
      <c r="S135" s="10">
        <v>72.058000000000007</v>
      </c>
      <c r="T135" s="10">
        <v>5308672</v>
      </c>
      <c r="U135" s="10">
        <v>951313</v>
      </c>
      <c r="V135" s="10">
        <v>2867158</v>
      </c>
      <c r="W135" s="10" t="s">
        <v>676</v>
      </c>
      <c r="X135" s="10" t="s">
        <v>677</v>
      </c>
      <c r="Y135" s="10">
        <v>803</v>
      </c>
      <c r="Z135" s="10">
        <v>803</v>
      </c>
      <c r="AA135" s="43">
        <f t="shared" si="2"/>
        <v>1.6265739212639931</v>
      </c>
      <c r="AB135" s="10" t="s">
        <v>384</v>
      </c>
      <c r="AC135" s="31" t="s">
        <v>385</v>
      </c>
    </row>
    <row r="136" spans="1:29" x14ac:dyDescent="0.25">
      <c r="A136" s="30" t="s">
        <v>389</v>
      </c>
      <c r="B136" s="10">
        <v>1.3720000000000001</v>
      </c>
      <c r="C136" s="10">
        <v>44.045000000000002</v>
      </c>
      <c r="D136" s="10">
        <v>26386310</v>
      </c>
      <c r="E136" s="10">
        <v>11364627</v>
      </c>
      <c r="F136" s="10">
        <v>20795279</v>
      </c>
      <c r="G136" s="10" t="s">
        <v>390</v>
      </c>
      <c r="H136" s="10" t="s">
        <v>391</v>
      </c>
      <c r="I136" s="10">
        <v>966</v>
      </c>
      <c r="J136" s="10">
        <v>966</v>
      </c>
      <c r="K136" s="43">
        <f t="shared" ref="K136:K199" si="3">7.51894925591476E-07*D136</f>
        <v>19.839732594083618</v>
      </c>
      <c r="L136" s="10" t="s">
        <v>384</v>
      </c>
      <c r="M136" s="31" t="s">
        <v>385</v>
      </c>
      <c r="N136" s="10"/>
      <c r="O136" s="10"/>
      <c r="P136" s="10"/>
      <c r="Q136" s="32" t="s">
        <v>688</v>
      </c>
      <c r="R136" s="10">
        <v>33.656999999999996</v>
      </c>
      <c r="S136" s="10">
        <v>43.011000000000003</v>
      </c>
      <c r="T136" s="10">
        <v>3670808</v>
      </c>
      <c r="U136" s="10">
        <v>1149921</v>
      </c>
      <c r="V136" s="10">
        <v>3579830</v>
      </c>
      <c r="W136" s="10" t="s">
        <v>679</v>
      </c>
      <c r="X136" s="10" t="s">
        <v>689</v>
      </c>
      <c r="Y136" s="10">
        <v>837</v>
      </c>
      <c r="Z136" s="10">
        <v>837</v>
      </c>
      <c r="AA136" s="43">
        <f t="shared" si="2"/>
        <v>1.1247333726339159</v>
      </c>
      <c r="AB136" s="10" t="s">
        <v>384</v>
      </c>
      <c r="AC136" s="31" t="s">
        <v>385</v>
      </c>
    </row>
    <row r="137" spans="1:29" x14ac:dyDescent="0.25">
      <c r="A137" s="30" t="s">
        <v>392</v>
      </c>
      <c r="B137" s="10">
        <v>1.429</v>
      </c>
      <c r="C137" s="10">
        <v>45.027000000000001</v>
      </c>
      <c r="D137" s="10">
        <v>1109326051</v>
      </c>
      <c r="E137" s="10">
        <v>470041593</v>
      </c>
      <c r="F137" s="10">
        <v>755930191</v>
      </c>
      <c r="G137" s="10" t="s">
        <v>393</v>
      </c>
      <c r="H137" s="10" t="s">
        <v>394</v>
      </c>
      <c r="I137" s="10">
        <v>909</v>
      </c>
      <c r="J137" s="10">
        <v>909</v>
      </c>
      <c r="K137" s="43">
        <f t="shared" si="3"/>
        <v>834.09662857333092</v>
      </c>
      <c r="L137" s="10" t="s">
        <v>384</v>
      </c>
      <c r="M137" s="31" t="s">
        <v>385</v>
      </c>
      <c r="N137" s="10"/>
      <c r="O137" s="10"/>
      <c r="P137" s="10"/>
      <c r="Q137" s="32" t="s">
        <v>656</v>
      </c>
      <c r="R137" s="10">
        <v>34.881</v>
      </c>
      <c r="S137" s="10">
        <v>57.045000000000002</v>
      </c>
      <c r="T137" s="10">
        <v>500528</v>
      </c>
      <c r="U137" s="10">
        <v>183546</v>
      </c>
      <c r="V137" s="10">
        <v>605889</v>
      </c>
      <c r="W137" s="10" t="s">
        <v>657</v>
      </c>
      <c r="X137" s="10" t="s">
        <v>658</v>
      </c>
      <c r="Y137" s="10">
        <v>783</v>
      </c>
      <c r="Z137" s="10">
        <v>837</v>
      </c>
      <c r="AA137" s="43">
        <f t="shared" si="2"/>
        <v>0.15336147941753114</v>
      </c>
      <c r="AB137" s="10" t="s">
        <v>384</v>
      </c>
      <c r="AC137" s="31" t="s">
        <v>385</v>
      </c>
    </row>
    <row r="138" spans="1:29" x14ac:dyDescent="0.25">
      <c r="A138" s="30" t="s">
        <v>410</v>
      </c>
      <c r="B138" s="10">
        <v>1.583</v>
      </c>
      <c r="C138" s="10">
        <v>49.046999999999997</v>
      </c>
      <c r="D138" s="10">
        <v>218415</v>
      </c>
      <c r="E138" s="10">
        <v>87725</v>
      </c>
      <c r="F138" s="10">
        <v>230591</v>
      </c>
      <c r="G138" s="10" t="s">
        <v>411</v>
      </c>
      <c r="H138" s="33">
        <v>27639</v>
      </c>
      <c r="I138" s="10">
        <v>900</v>
      </c>
      <c r="J138" s="10">
        <v>900</v>
      </c>
      <c r="K138" s="43">
        <f t="shared" si="3"/>
        <v>0.16422513017306223</v>
      </c>
      <c r="L138" s="10" t="s">
        <v>384</v>
      </c>
      <c r="M138" s="31" t="s">
        <v>385</v>
      </c>
      <c r="N138" s="10"/>
      <c r="O138" s="10"/>
      <c r="P138" s="10"/>
      <c r="Q138" s="32" t="s">
        <v>821</v>
      </c>
      <c r="R138" s="10">
        <v>37.161000000000001</v>
      </c>
      <c r="S138" s="10">
        <v>169.08099999999999</v>
      </c>
      <c r="T138" s="10">
        <v>767164</v>
      </c>
      <c r="U138" s="10">
        <v>216549</v>
      </c>
      <c r="V138" s="10">
        <v>767095</v>
      </c>
      <c r="W138" s="10" t="s">
        <v>815</v>
      </c>
      <c r="X138" s="10" t="s">
        <v>822</v>
      </c>
      <c r="Y138" s="10">
        <v>905</v>
      </c>
      <c r="Z138" s="10">
        <v>907</v>
      </c>
      <c r="AA138" s="43">
        <f t="shared" si="2"/>
        <v>0.2350585901205744</v>
      </c>
      <c r="AB138" s="10" t="s">
        <v>384</v>
      </c>
      <c r="AC138" s="31" t="s">
        <v>385</v>
      </c>
    </row>
    <row r="139" spans="1:29" x14ac:dyDescent="0.25">
      <c r="A139" s="30" t="s">
        <v>415</v>
      </c>
      <c r="B139" s="10">
        <v>1.647</v>
      </c>
      <c r="C139" s="10">
        <v>41.06</v>
      </c>
      <c r="D139" s="10">
        <v>789522</v>
      </c>
      <c r="E139" s="10">
        <v>368458</v>
      </c>
      <c r="F139" s="10">
        <v>1234790</v>
      </c>
      <c r="G139" s="10" t="s">
        <v>416</v>
      </c>
      <c r="H139" s="10" t="s">
        <v>417</v>
      </c>
      <c r="I139" s="10">
        <v>769</v>
      </c>
      <c r="J139" s="10">
        <v>881</v>
      </c>
      <c r="K139" s="43">
        <f t="shared" si="3"/>
        <v>0.59363758544283329</v>
      </c>
      <c r="L139" s="10" t="s">
        <v>384</v>
      </c>
      <c r="M139" s="31" t="s">
        <v>385</v>
      </c>
      <c r="N139" s="10"/>
      <c r="O139" s="10"/>
      <c r="P139" s="10"/>
      <c r="Q139" s="32" t="s">
        <v>823</v>
      </c>
      <c r="R139" s="10">
        <v>41.363</v>
      </c>
      <c r="S139" s="10">
        <v>149.035</v>
      </c>
      <c r="T139" s="10">
        <v>927788</v>
      </c>
      <c r="U139" s="10">
        <v>354755</v>
      </c>
      <c r="V139" s="10">
        <v>500794</v>
      </c>
      <c r="W139" s="10" t="s">
        <v>824</v>
      </c>
      <c r="X139" s="10" t="s">
        <v>825</v>
      </c>
      <c r="Y139" s="10">
        <v>893</v>
      </c>
      <c r="Z139" s="10">
        <v>897</v>
      </c>
      <c r="AA139" s="43">
        <f t="shared" si="2"/>
        <v>0.28427368751764615</v>
      </c>
      <c r="AB139" s="10" t="s">
        <v>384</v>
      </c>
      <c r="AC139" s="31" t="s">
        <v>385</v>
      </c>
    </row>
    <row r="140" spans="1:29" x14ac:dyDescent="0.25">
      <c r="A140" s="30" t="s">
        <v>407</v>
      </c>
      <c r="B140" s="10">
        <v>1.8580000000000001</v>
      </c>
      <c r="C140" s="10">
        <v>43.021000000000001</v>
      </c>
      <c r="D140" s="10">
        <v>1875805581</v>
      </c>
      <c r="E140" s="10">
        <v>677924105</v>
      </c>
      <c r="F140" s="10">
        <v>1172605352</v>
      </c>
      <c r="G140" s="10" t="s">
        <v>408</v>
      </c>
      <c r="H140" s="10" t="s">
        <v>409</v>
      </c>
      <c r="I140" s="10">
        <v>912</v>
      </c>
      <c r="J140" s="10">
        <v>912</v>
      </c>
      <c r="K140" s="43">
        <f t="shared" si="3"/>
        <v>1410.4086977500704</v>
      </c>
      <c r="L140" s="10" t="s">
        <v>384</v>
      </c>
      <c r="M140" s="31" t="s">
        <v>385</v>
      </c>
      <c r="N140" s="10"/>
      <c r="O140" s="10"/>
      <c r="P140" s="10"/>
      <c r="Q140" s="32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31"/>
    </row>
    <row r="141" spans="1:29" x14ac:dyDescent="0.25">
      <c r="A141" s="30" t="s">
        <v>412</v>
      </c>
      <c r="B141" s="10">
        <v>1.8919999999999999</v>
      </c>
      <c r="C141" s="10">
        <v>83.045000000000002</v>
      </c>
      <c r="D141" s="10">
        <v>24414590</v>
      </c>
      <c r="E141" s="10">
        <v>10435791</v>
      </c>
      <c r="F141" s="10">
        <v>26450941</v>
      </c>
      <c r="G141" s="10" t="s">
        <v>413</v>
      </c>
      <c r="H141" s="10" t="s">
        <v>414</v>
      </c>
      <c r="I141" s="10">
        <v>939</v>
      </c>
      <c r="J141" s="10">
        <v>939</v>
      </c>
      <c r="K141" s="43">
        <f t="shared" si="3"/>
        <v>18.357206331396394</v>
      </c>
      <c r="L141" s="10" t="s">
        <v>384</v>
      </c>
      <c r="M141" s="31" t="s">
        <v>385</v>
      </c>
      <c r="N141" s="10"/>
      <c r="O141" s="10"/>
      <c r="P141" s="10"/>
      <c r="Q141" s="58" t="s">
        <v>1544</v>
      </c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60"/>
    </row>
    <row r="142" spans="1:29" x14ac:dyDescent="0.25">
      <c r="A142" s="30" t="s">
        <v>826</v>
      </c>
      <c r="B142" s="10">
        <v>2.09</v>
      </c>
      <c r="C142" s="10">
        <v>62.052</v>
      </c>
      <c r="D142" s="10">
        <v>698814</v>
      </c>
      <c r="E142" s="10">
        <v>184915</v>
      </c>
      <c r="F142" s="10">
        <v>349060</v>
      </c>
      <c r="G142" s="10" t="s">
        <v>827</v>
      </c>
      <c r="H142" s="10" t="s">
        <v>828</v>
      </c>
      <c r="I142" s="10">
        <v>850</v>
      </c>
      <c r="J142" s="10">
        <v>850</v>
      </c>
      <c r="K142" s="43">
        <f t="shared" si="3"/>
        <v>0.5254347005322817</v>
      </c>
      <c r="L142" s="10" t="s">
        <v>384</v>
      </c>
      <c r="M142" s="31" t="s">
        <v>385</v>
      </c>
      <c r="N142" s="10"/>
      <c r="O142" s="10"/>
      <c r="P142" s="10"/>
      <c r="Q142" s="34" t="s">
        <v>369</v>
      </c>
      <c r="R142" s="25" t="s">
        <v>370</v>
      </c>
      <c r="S142" s="25" t="s">
        <v>371</v>
      </c>
      <c r="T142" s="25" t="s">
        <v>372</v>
      </c>
      <c r="U142" s="25" t="s">
        <v>373</v>
      </c>
      <c r="V142" s="25" t="s">
        <v>374</v>
      </c>
      <c r="W142" s="25" t="s">
        <v>375</v>
      </c>
      <c r="X142" s="25" t="s">
        <v>376</v>
      </c>
      <c r="Y142" s="25" t="s">
        <v>377</v>
      </c>
      <c r="Z142" s="25" t="s">
        <v>378</v>
      </c>
      <c r="AA142" s="25" t="s">
        <v>1540</v>
      </c>
      <c r="AB142" s="25" t="s">
        <v>379</v>
      </c>
      <c r="AC142" s="26" t="s">
        <v>380</v>
      </c>
    </row>
    <row r="143" spans="1:29" x14ac:dyDescent="0.25">
      <c r="A143" s="30" t="s">
        <v>418</v>
      </c>
      <c r="B143" s="10">
        <v>2.11</v>
      </c>
      <c r="C143" s="10">
        <v>44.045000000000002</v>
      </c>
      <c r="D143" s="10">
        <v>5673131</v>
      </c>
      <c r="E143" s="10">
        <v>1832568</v>
      </c>
      <c r="F143" s="10">
        <v>6209308</v>
      </c>
      <c r="G143" s="10" t="s">
        <v>419</v>
      </c>
      <c r="H143" s="10" t="s">
        <v>420</v>
      </c>
      <c r="I143" s="10">
        <v>785</v>
      </c>
      <c r="J143" s="10">
        <v>785</v>
      </c>
      <c r="K143" s="43">
        <f t="shared" si="3"/>
        <v>4.2655984111156959</v>
      </c>
      <c r="L143" s="10" t="s">
        <v>384</v>
      </c>
      <c r="M143" s="31" t="s">
        <v>385</v>
      </c>
      <c r="N143" s="10"/>
      <c r="O143" s="10"/>
      <c r="P143" s="10"/>
      <c r="Q143" s="32" t="s">
        <v>690</v>
      </c>
      <c r="R143" s="10">
        <v>1.3120000000000001</v>
      </c>
      <c r="S143" s="10">
        <v>44.05</v>
      </c>
      <c r="T143" s="10">
        <v>37475560</v>
      </c>
      <c r="U143" s="10">
        <v>20268981</v>
      </c>
      <c r="V143" s="10">
        <v>20872745</v>
      </c>
      <c r="W143" s="10" t="s">
        <v>691</v>
      </c>
      <c r="X143" s="10" t="s">
        <v>692</v>
      </c>
      <c r="Y143" s="10">
        <v>966</v>
      </c>
      <c r="Z143" s="10">
        <v>972</v>
      </c>
      <c r="AA143" s="43">
        <f>1.10447975516053E-06*T143</f>
        <v>41.390997333303751</v>
      </c>
      <c r="AB143" s="10" t="s">
        <v>384</v>
      </c>
      <c r="AC143" s="31" t="s">
        <v>385</v>
      </c>
    </row>
    <row r="144" spans="1:29" x14ac:dyDescent="0.25">
      <c r="A144" s="30" t="s">
        <v>421</v>
      </c>
      <c r="B144" s="10">
        <v>2.1800000000000002</v>
      </c>
      <c r="C144" s="10">
        <v>41.06</v>
      </c>
      <c r="D144" s="10">
        <v>2934770</v>
      </c>
      <c r="E144" s="10">
        <v>1030738</v>
      </c>
      <c r="F144" s="10">
        <v>3131919</v>
      </c>
      <c r="G144" s="10" t="s">
        <v>419</v>
      </c>
      <c r="H144" s="10" t="s">
        <v>422</v>
      </c>
      <c r="I144" s="10">
        <v>795</v>
      </c>
      <c r="J144" s="10">
        <v>825</v>
      </c>
      <c r="K144" s="43">
        <f t="shared" si="3"/>
        <v>2.2066386707780961</v>
      </c>
      <c r="L144" s="10" t="s">
        <v>384</v>
      </c>
      <c r="M144" s="31" t="s">
        <v>385</v>
      </c>
      <c r="N144" s="10"/>
      <c r="O144" s="10"/>
      <c r="P144" s="10"/>
      <c r="Q144" s="32" t="s">
        <v>389</v>
      </c>
      <c r="R144" s="10">
        <v>1.375</v>
      </c>
      <c r="S144" s="10">
        <v>44.05</v>
      </c>
      <c r="T144" s="10">
        <v>8275136</v>
      </c>
      <c r="U144" s="10">
        <v>3830330</v>
      </c>
      <c r="V144" s="10">
        <v>6767535</v>
      </c>
      <c r="W144" s="10" t="s">
        <v>390</v>
      </c>
      <c r="X144" s="10" t="s">
        <v>391</v>
      </c>
      <c r="Y144" s="10">
        <v>966</v>
      </c>
      <c r="Z144" s="10">
        <v>968</v>
      </c>
      <c r="AA144" s="43">
        <f t="shared" ref="AA144:AA207" si="4">1.10447975516053E-06*T144</f>
        <v>9.1397201832000885</v>
      </c>
      <c r="AB144" s="10" t="s">
        <v>384</v>
      </c>
      <c r="AC144" s="31" t="s">
        <v>385</v>
      </c>
    </row>
    <row r="145" spans="1:29" x14ac:dyDescent="0.25">
      <c r="A145" s="30" t="s">
        <v>446</v>
      </c>
      <c r="B145" s="10">
        <v>2.19</v>
      </c>
      <c r="C145" s="10">
        <v>78.078000000000003</v>
      </c>
      <c r="D145" s="10">
        <v>1971010</v>
      </c>
      <c r="E145" s="10">
        <v>491369</v>
      </c>
      <c r="F145" s="10">
        <v>826940</v>
      </c>
      <c r="G145" s="10" t="s">
        <v>447</v>
      </c>
      <c r="H145" s="10" t="s">
        <v>448</v>
      </c>
      <c r="I145" s="10">
        <v>923</v>
      </c>
      <c r="J145" s="10">
        <v>960</v>
      </c>
      <c r="K145" s="43">
        <f t="shared" si="3"/>
        <v>1.4819924172900552</v>
      </c>
      <c r="L145" s="10" t="s">
        <v>384</v>
      </c>
      <c r="M145" s="31" t="s">
        <v>385</v>
      </c>
      <c r="N145" s="10"/>
      <c r="O145" s="10"/>
      <c r="P145" s="10"/>
      <c r="Q145" s="32" t="s">
        <v>392</v>
      </c>
      <c r="R145" s="10">
        <v>1.4319999999999999</v>
      </c>
      <c r="S145" s="10">
        <v>45.058</v>
      </c>
      <c r="T145" s="10">
        <v>83708839</v>
      </c>
      <c r="U145" s="10">
        <v>36041943</v>
      </c>
      <c r="V145" s="10">
        <v>61727568</v>
      </c>
      <c r="W145" s="10" t="s">
        <v>393</v>
      </c>
      <c r="X145" s="10" t="s">
        <v>394</v>
      </c>
      <c r="Y145" s="10">
        <v>838</v>
      </c>
      <c r="Z145" s="10">
        <v>838</v>
      </c>
      <c r="AA145" s="43">
        <f t="shared" si="4"/>
        <v>92.454718003492232</v>
      </c>
      <c r="AB145" s="10" t="s">
        <v>384</v>
      </c>
      <c r="AC145" s="31" t="s">
        <v>385</v>
      </c>
    </row>
    <row r="146" spans="1:29" x14ac:dyDescent="0.25">
      <c r="A146" s="30" t="s">
        <v>429</v>
      </c>
      <c r="B146" s="10">
        <v>2.3279999999999998</v>
      </c>
      <c r="C146" s="10">
        <v>57.061</v>
      </c>
      <c r="D146" s="10">
        <v>3735836</v>
      </c>
      <c r="E146" s="10">
        <v>1123564</v>
      </c>
      <c r="F146" s="10">
        <v>1301484</v>
      </c>
      <c r="G146" s="10" t="s">
        <v>430</v>
      </c>
      <c r="H146" s="10" t="s">
        <v>431</v>
      </c>
      <c r="I146" s="10">
        <v>789</v>
      </c>
      <c r="J146" s="10">
        <v>836</v>
      </c>
      <c r="K146" s="43">
        <f t="shared" si="3"/>
        <v>2.8089561312419571</v>
      </c>
      <c r="L146" s="10" t="s">
        <v>384</v>
      </c>
      <c r="M146" s="31" t="s">
        <v>385</v>
      </c>
      <c r="N146" s="10"/>
      <c r="O146" s="10"/>
      <c r="P146" s="10"/>
      <c r="Q146" s="32" t="s">
        <v>829</v>
      </c>
      <c r="R146" s="10">
        <v>1.4990000000000001</v>
      </c>
      <c r="S146" s="10">
        <v>58.063000000000002</v>
      </c>
      <c r="T146" s="10">
        <v>3146699</v>
      </c>
      <c r="U146" s="10">
        <v>1237691</v>
      </c>
      <c r="V146" s="10">
        <v>2485401</v>
      </c>
      <c r="W146" s="10" t="s">
        <v>830</v>
      </c>
      <c r="X146" s="10" t="s">
        <v>831</v>
      </c>
      <c r="Y146" s="10">
        <v>883</v>
      </c>
      <c r="Z146" s="10">
        <v>883</v>
      </c>
      <c r="AA146" s="43">
        <f t="shared" si="4"/>
        <v>3.4754653410838845</v>
      </c>
      <c r="AB146" s="10" t="s">
        <v>384</v>
      </c>
      <c r="AC146" s="31" t="s">
        <v>385</v>
      </c>
    </row>
    <row r="147" spans="1:29" x14ac:dyDescent="0.25">
      <c r="A147" s="30" t="s">
        <v>832</v>
      </c>
      <c r="B147" s="10">
        <v>2.4620000000000002</v>
      </c>
      <c r="C147" s="10">
        <v>43.021000000000001</v>
      </c>
      <c r="D147" s="10">
        <v>1533438</v>
      </c>
      <c r="E147" s="10">
        <v>516182</v>
      </c>
      <c r="F147" s="10">
        <v>559466</v>
      </c>
      <c r="G147" s="10" t="s">
        <v>833</v>
      </c>
      <c r="H147" s="10" t="s">
        <v>834</v>
      </c>
      <c r="I147" s="10">
        <v>806</v>
      </c>
      <c r="J147" s="10">
        <v>899</v>
      </c>
      <c r="K147" s="43">
        <f t="shared" si="3"/>
        <v>1.1529842509091417</v>
      </c>
      <c r="L147" s="10" t="s">
        <v>384</v>
      </c>
      <c r="M147" s="31" t="s">
        <v>385</v>
      </c>
      <c r="N147" s="10"/>
      <c r="O147" s="10"/>
      <c r="P147" s="10"/>
      <c r="Q147" s="32" t="s">
        <v>415</v>
      </c>
      <c r="R147" s="10">
        <v>1.65</v>
      </c>
      <c r="S147" s="10">
        <v>43.084000000000003</v>
      </c>
      <c r="T147" s="10">
        <v>855315</v>
      </c>
      <c r="U147" s="10">
        <v>424613</v>
      </c>
      <c r="V147" s="10">
        <v>1256575</v>
      </c>
      <c r="W147" s="10" t="s">
        <v>416</v>
      </c>
      <c r="X147" s="10" t="s">
        <v>417</v>
      </c>
      <c r="Y147" s="10">
        <v>801</v>
      </c>
      <c r="Z147" s="10">
        <v>862</v>
      </c>
      <c r="AA147" s="43">
        <f t="shared" si="4"/>
        <v>0.94467810178512868</v>
      </c>
      <c r="AB147" s="10" t="s">
        <v>384</v>
      </c>
      <c r="AC147" s="31" t="s">
        <v>385</v>
      </c>
    </row>
    <row r="148" spans="1:29" x14ac:dyDescent="0.25">
      <c r="A148" s="30" t="s">
        <v>443</v>
      </c>
      <c r="B148" s="10">
        <v>2.5219999999999998</v>
      </c>
      <c r="C148" s="10">
        <v>81.073999999999998</v>
      </c>
      <c r="D148" s="10">
        <v>3083101</v>
      </c>
      <c r="E148" s="10">
        <v>788414</v>
      </c>
      <c r="F148" s="10">
        <v>1763916</v>
      </c>
      <c r="G148" s="10" t="s">
        <v>444</v>
      </c>
      <c r="H148" s="10" t="s">
        <v>445</v>
      </c>
      <c r="I148" s="10">
        <v>892</v>
      </c>
      <c r="J148" s="10">
        <v>892</v>
      </c>
      <c r="K148" s="43">
        <f t="shared" si="3"/>
        <v>2.3181679969860052</v>
      </c>
      <c r="L148" s="10" t="s">
        <v>384</v>
      </c>
      <c r="M148" s="31" t="s">
        <v>385</v>
      </c>
      <c r="N148" s="10"/>
      <c r="O148" s="10"/>
      <c r="P148" s="10"/>
      <c r="Q148" s="32" t="s">
        <v>835</v>
      </c>
      <c r="R148" s="10">
        <v>1.774</v>
      </c>
      <c r="S148" s="10">
        <v>43.084000000000003</v>
      </c>
      <c r="T148" s="10">
        <v>2235737</v>
      </c>
      <c r="U148" s="10">
        <v>567779</v>
      </c>
      <c r="V148" s="10">
        <v>1566441</v>
      </c>
      <c r="W148" s="10" t="s">
        <v>416</v>
      </c>
      <c r="X148" s="10" t="s">
        <v>836</v>
      </c>
      <c r="Y148" s="10">
        <v>842</v>
      </c>
      <c r="Z148" s="10">
        <v>842</v>
      </c>
      <c r="AA148" s="43">
        <f t="shared" si="4"/>
        <v>2.4693262543633381</v>
      </c>
      <c r="AB148" s="10" t="s">
        <v>384</v>
      </c>
      <c r="AC148" s="31" t="s">
        <v>385</v>
      </c>
    </row>
    <row r="149" spans="1:29" x14ac:dyDescent="0.25">
      <c r="A149" s="30" t="s">
        <v>837</v>
      </c>
      <c r="B149" s="10">
        <v>2.61</v>
      </c>
      <c r="C149" s="10">
        <v>45.027000000000001</v>
      </c>
      <c r="D149" s="10">
        <v>7608305</v>
      </c>
      <c r="E149" s="10">
        <v>2474263</v>
      </c>
      <c r="F149" s="10">
        <v>5219331</v>
      </c>
      <c r="G149" s="10" t="s">
        <v>408</v>
      </c>
      <c r="H149" s="10" t="s">
        <v>838</v>
      </c>
      <c r="I149" s="10">
        <v>810</v>
      </c>
      <c r="J149" s="10">
        <v>815</v>
      </c>
      <c r="K149" s="43">
        <f t="shared" si="3"/>
        <v>5.7206459218522543</v>
      </c>
      <c r="L149" s="10" t="s">
        <v>384</v>
      </c>
      <c r="M149" s="31" t="s">
        <v>385</v>
      </c>
      <c r="N149" s="10"/>
      <c r="O149" s="10"/>
      <c r="P149" s="10"/>
      <c r="Q149" s="32" t="s">
        <v>407</v>
      </c>
      <c r="R149" s="10">
        <v>1.8680000000000001</v>
      </c>
      <c r="S149" s="10">
        <v>43.084000000000003</v>
      </c>
      <c r="T149" s="10">
        <v>15504033</v>
      </c>
      <c r="U149" s="10">
        <v>5101652</v>
      </c>
      <c r="V149" s="10">
        <v>8537308</v>
      </c>
      <c r="W149" s="10" t="s">
        <v>408</v>
      </c>
      <c r="X149" s="10" t="s">
        <v>409</v>
      </c>
      <c r="Y149" s="10">
        <v>853</v>
      </c>
      <c r="Z149" s="10">
        <v>860</v>
      </c>
      <c r="AA149" s="43">
        <f t="shared" si="4"/>
        <v>17.123890571840779</v>
      </c>
      <c r="AB149" s="10" t="s">
        <v>384</v>
      </c>
      <c r="AC149" s="31" t="s">
        <v>385</v>
      </c>
    </row>
    <row r="150" spans="1:29" x14ac:dyDescent="0.25">
      <c r="A150" s="30" t="s">
        <v>839</v>
      </c>
      <c r="B150" s="10">
        <v>2.6160000000000001</v>
      </c>
      <c r="C150" s="10">
        <v>57.061</v>
      </c>
      <c r="D150" s="10">
        <v>11469647</v>
      </c>
      <c r="E150" s="10">
        <v>3576616</v>
      </c>
      <c r="F150" s="10">
        <v>6351488</v>
      </c>
      <c r="G150" s="10" t="s">
        <v>840</v>
      </c>
      <c r="H150" s="10" t="s">
        <v>841</v>
      </c>
      <c r="I150" s="10">
        <v>886</v>
      </c>
      <c r="J150" s="10">
        <v>886</v>
      </c>
      <c r="K150" s="43">
        <f t="shared" si="3"/>
        <v>8.623969377625496</v>
      </c>
      <c r="L150" s="10" t="s">
        <v>384</v>
      </c>
      <c r="M150" s="31" t="s">
        <v>385</v>
      </c>
      <c r="N150" s="10"/>
      <c r="O150" s="10"/>
      <c r="P150" s="10"/>
      <c r="Q150" s="32" t="s">
        <v>412</v>
      </c>
      <c r="R150" s="10">
        <v>1.895</v>
      </c>
      <c r="S150" s="10">
        <v>83.031999999999996</v>
      </c>
      <c r="T150" s="10">
        <v>11836545</v>
      </c>
      <c r="U150" s="10">
        <v>5203604</v>
      </c>
      <c r="V150" s="10">
        <v>12987182</v>
      </c>
      <c r="W150" s="10" t="s">
        <v>413</v>
      </c>
      <c r="X150" s="10" t="s">
        <v>414</v>
      </c>
      <c r="Y150" s="10">
        <v>948</v>
      </c>
      <c r="Z150" s="10">
        <v>948</v>
      </c>
      <c r="AA150" s="43">
        <f t="shared" si="4"/>
        <v>13.073224323546595</v>
      </c>
      <c r="AB150" s="10" t="s">
        <v>384</v>
      </c>
      <c r="AC150" s="31" t="s">
        <v>385</v>
      </c>
    </row>
    <row r="151" spans="1:29" x14ac:dyDescent="0.25">
      <c r="A151" s="30" t="s">
        <v>842</v>
      </c>
      <c r="B151" s="10">
        <v>2.8210000000000002</v>
      </c>
      <c r="C151" s="10">
        <v>43.021000000000001</v>
      </c>
      <c r="D151" s="10">
        <v>3729324</v>
      </c>
      <c r="E151" s="10">
        <v>1413502</v>
      </c>
      <c r="F151" s="10">
        <v>6710005</v>
      </c>
      <c r="G151" s="10" t="s">
        <v>843</v>
      </c>
      <c r="H151" s="10" t="s">
        <v>844</v>
      </c>
      <c r="I151" s="10">
        <v>909</v>
      </c>
      <c r="J151" s="10">
        <v>910</v>
      </c>
      <c r="K151" s="43">
        <f t="shared" si="3"/>
        <v>2.8040597914865057</v>
      </c>
      <c r="L151" s="10" t="s">
        <v>384</v>
      </c>
      <c r="M151" s="31" t="s">
        <v>385</v>
      </c>
      <c r="N151" s="10"/>
      <c r="O151" s="10"/>
      <c r="P151" s="10"/>
      <c r="Q151" s="32" t="s">
        <v>418</v>
      </c>
      <c r="R151" s="10">
        <v>2.11</v>
      </c>
      <c r="S151" s="10">
        <v>41.058</v>
      </c>
      <c r="T151" s="10">
        <v>5942602</v>
      </c>
      <c r="U151" s="10">
        <v>2723248</v>
      </c>
      <c r="V151" s="10">
        <v>12496325</v>
      </c>
      <c r="W151" s="10" t="s">
        <v>419</v>
      </c>
      <c r="X151" s="10" t="s">
        <v>420</v>
      </c>
      <c r="Y151" s="10">
        <v>897</v>
      </c>
      <c r="Z151" s="10">
        <v>897</v>
      </c>
      <c r="AA151" s="43">
        <f t="shared" si="4"/>
        <v>6.5634836019764764</v>
      </c>
      <c r="AB151" s="10" t="s">
        <v>384</v>
      </c>
      <c r="AC151" s="31" t="s">
        <v>385</v>
      </c>
    </row>
    <row r="152" spans="1:29" x14ac:dyDescent="0.25">
      <c r="A152" s="30" t="s">
        <v>845</v>
      </c>
      <c r="B152" s="10">
        <v>2.8540000000000001</v>
      </c>
      <c r="C152" s="10">
        <v>77.036000000000001</v>
      </c>
      <c r="D152" s="10">
        <v>867791</v>
      </c>
      <c r="E152" s="10">
        <v>231292</v>
      </c>
      <c r="F152" s="10">
        <v>622691</v>
      </c>
      <c r="G152" s="10" t="s">
        <v>846</v>
      </c>
      <c r="H152" s="10" t="s">
        <v>847</v>
      </c>
      <c r="I152" s="10">
        <v>756</v>
      </c>
      <c r="J152" s="10">
        <v>872</v>
      </c>
      <c r="K152" s="43">
        <f t="shared" si="3"/>
        <v>0.65248764937395254</v>
      </c>
      <c r="L152" s="10" t="s">
        <v>384</v>
      </c>
      <c r="M152" s="31" t="s">
        <v>385</v>
      </c>
      <c r="N152" s="10"/>
      <c r="O152" s="10"/>
      <c r="P152" s="10"/>
      <c r="Q152" s="32" t="s">
        <v>848</v>
      </c>
      <c r="R152" s="10">
        <v>2.17</v>
      </c>
      <c r="S152" s="10">
        <v>43.084000000000003</v>
      </c>
      <c r="T152" s="10">
        <v>883479</v>
      </c>
      <c r="U152" s="10">
        <v>366643</v>
      </c>
      <c r="V152" s="10">
        <v>513643</v>
      </c>
      <c r="W152" s="10" t="s">
        <v>849</v>
      </c>
      <c r="X152" s="10" t="s">
        <v>850</v>
      </c>
      <c r="Y152" s="10">
        <v>854</v>
      </c>
      <c r="Z152" s="10">
        <v>978</v>
      </c>
      <c r="AA152" s="43">
        <f t="shared" si="4"/>
        <v>0.97578466960946986</v>
      </c>
      <c r="AB152" s="10" t="s">
        <v>384</v>
      </c>
      <c r="AC152" s="31" t="s">
        <v>385</v>
      </c>
    </row>
    <row r="153" spans="1:29" x14ac:dyDescent="0.25">
      <c r="A153" s="30" t="s">
        <v>851</v>
      </c>
      <c r="B153" s="10">
        <v>2.9079999999999999</v>
      </c>
      <c r="C153" s="10">
        <v>55.048999999999999</v>
      </c>
      <c r="D153" s="10">
        <v>2197959</v>
      </c>
      <c r="E153" s="10">
        <v>627058</v>
      </c>
      <c r="F153" s="10">
        <v>2762909</v>
      </c>
      <c r="G153" s="10" t="s">
        <v>735</v>
      </c>
      <c r="H153" s="10" t="s">
        <v>736</v>
      </c>
      <c r="I153" s="10">
        <v>901</v>
      </c>
      <c r="J153" s="10">
        <v>901</v>
      </c>
      <c r="K153" s="43">
        <f t="shared" si="3"/>
        <v>1.6526342187581149</v>
      </c>
      <c r="L153" s="10" t="s">
        <v>384</v>
      </c>
      <c r="M153" s="31" t="s">
        <v>385</v>
      </c>
      <c r="N153" s="10"/>
      <c r="O153" s="10"/>
      <c r="P153" s="10"/>
      <c r="Q153" s="32" t="s">
        <v>421</v>
      </c>
      <c r="R153" s="10">
        <v>2.1840000000000002</v>
      </c>
      <c r="S153" s="10">
        <v>41.058</v>
      </c>
      <c r="T153" s="10">
        <v>3179987</v>
      </c>
      <c r="U153" s="10">
        <v>1147247</v>
      </c>
      <c r="V153" s="10">
        <v>3471592</v>
      </c>
      <c r="W153" s="10" t="s">
        <v>419</v>
      </c>
      <c r="X153" s="10" t="s">
        <v>422</v>
      </c>
      <c r="Y153" s="10">
        <v>867</v>
      </c>
      <c r="Z153" s="10">
        <v>875</v>
      </c>
      <c r="AA153" s="43">
        <f t="shared" si="4"/>
        <v>3.5122312631736685</v>
      </c>
      <c r="AB153" s="10" t="s">
        <v>384</v>
      </c>
      <c r="AC153" s="31" t="s">
        <v>385</v>
      </c>
    </row>
    <row r="154" spans="1:29" x14ac:dyDescent="0.25">
      <c r="A154" s="30" t="s">
        <v>852</v>
      </c>
      <c r="B154" s="10">
        <v>3.3</v>
      </c>
      <c r="C154" s="10">
        <v>43.021000000000001</v>
      </c>
      <c r="D154" s="10">
        <v>12547635</v>
      </c>
      <c r="E154" s="10">
        <v>4338274</v>
      </c>
      <c r="F154" s="10">
        <v>13559808</v>
      </c>
      <c r="G154" s="10" t="s">
        <v>843</v>
      </c>
      <c r="H154" s="10" t="s">
        <v>853</v>
      </c>
      <c r="I154" s="10">
        <v>850</v>
      </c>
      <c r="J154" s="10">
        <v>850</v>
      </c>
      <c r="K154" s="43">
        <f t="shared" si="3"/>
        <v>9.4345030846739988</v>
      </c>
      <c r="L154" s="10" t="s">
        <v>384</v>
      </c>
      <c r="M154" s="31" t="s">
        <v>385</v>
      </c>
      <c r="N154" s="10"/>
      <c r="O154" s="10"/>
      <c r="P154" s="10"/>
      <c r="Q154" s="32" t="s">
        <v>446</v>
      </c>
      <c r="R154" s="10">
        <v>2.194</v>
      </c>
      <c r="S154" s="10">
        <v>78.078000000000003</v>
      </c>
      <c r="T154" s="10">
        <v>736873</v>
      </c>
      <c r="U154" s="10">
        <v>196572</v>
      </c>
      <c r="V154" s="10">
        <v>342529</v>
      </c>
      <c r="W154" s="10" t="s">
        <v>447</v>
      </c>
      <c r="X154" s="10" t="s">
        <v>448</v>
      </c>
      <c r="Y154" s="10">
        <v>842</v>
      </c>
      <c r="Z154" s="10">
        <v>932</v>
      </c>
      <c r="AA154" s="43">
        <f t="shared" si="4"/>
        <v>0.81386131062440525</v>
      </c>
      <c r="AB154" s="10" t="s">
        <v>384</v>
      </c>
      <c r="AC154" s="31" t="s">
        <v>385</v>
      </c>
    </row>
    <row r="155" spans="1:29" x14ac:dyDescent="0.25">
      <c r="A155" s="30" t="s">
        <v>455</v>
      </c>
      <c r="B155" s="10">
        <v>3.4710000000000001</v>
      </c>
      <c r="C155" s="10">
        <v>91.07</v>
      </c>
      <c r="D155" s="10">
        <v>25157503</v>
      </c>
      <c r="E155" s="10">
        <v>4640516</v>
      </c>
      <c r="F155" s="10">
        <v>11303714</v>
      </c>
      <c r="G155" s="10" t="s">
        <v>456</v>
      </c>
      <c r="H155" s="10" t="s">
        <v>457</v>
      </c>
      <c r="I155" s="10">
        <v>939</v>
      </c>
      <c r="J155" s="10">
        <v>941</v>
      </c>
      <c r="K155" s="43">
        <f t="shared" si="3"/>
        <v>18.915798846252333</v>
      </c>
      <c r="L155" s="10" t="s">
        <v>384</v>
      </c>
      <c r="M155" s="31" t="s">
        <v>385</v>
      </c>
      <c r="N155" s="10"/>
      <c r="O155" s="10"/>
      <c r="P155" s="10"/>
      <c r="Q155" s="32" t="s">
        <v>854</v>
      </c>
      <c r="R155" s="10">
        <v>2.3210000000000002</v>
      </c>
      <c r="S155" s="10">
        <v>57.061</v>
      </c>
      <c r="T155" s="10">
        <v>13177970</v>
      </c>
      <c r="U155" s="10">
        <v>4779420</v>
      </c>
      <c r="V155" s="10">
        <v>7452071</v>
      </c>
      <c r="W155" s="10" t="s">
        <v>419</v>
      </c>
      <c r="X155" s="10" t="s">
        <v>855</v>
      </c>
      <c r="Y155" s="10">
        <v>881</v>
      </c>
      <c r="Z155" s="10">
        <v>881</v>
      </c>
      <c r="AA155" s="43">
        <f t="shared" si="4"/>
        <v>14.55480107911281</v>
      </c>
      <c r="AB155" s="10" t="s">
        <v>384</v>
      </c>
      <c r="AC155" s="31" t="s">
        <v>385</v>
      </c>
    </row>
    <row r="156" spans="1:29" x14ac:dyDescent="0.25">
      <c r="A156" s="30" t="s">
        <v>458</v>
      </c>
      <c r="B156" s="10">
        <v>3.5249999999999999</v>
      </c>
      <c r="C156" s="10">
        <v>57.061</v>
      </c>
      <c r="D156" s="10">
        <v>959097</v>
      </c>
      <c r="E156" s="10">
        <v>301195</v>
      </c>
      <c r="F156" s="10">
        <v>489193</v>
      </c>
      <c r="G156" s="10" t="s">
        <v>419</v>
      </c>
      <c r="H156" s="10" t="s">
        <v>459</v>
      </c>
      <c r="I156" s="10">
        <v>811</v>
      </c>
      <c r="J156" s="10">
        <v>811</v>
      </c>
      <c r="K156" s="43">
        <f t="shared" si="3"/>
        <v>0.72114016745000786</v>
      </c>
      <c r="L156" s="10" t="s">
        <v>384</v>
      </c>
      <c r="M156" s="31" t="s">
        <v>385</v>
      </c>
      <c r="N156" s="10"/>
      <c r="O156" s="10"/>
      <c r="P156" s="10"/>
      <c r="Q156" s="32" t="s">
        <v>432</v>
      </c>
      <c r="R156" s="10">
        <v>2.3410000000000002</v>
      </c>
      <c r="S156" s="10">
        <v>77.028999999999996</v>
      </c>
      <c r="T156" s="10">
        <v>9191521</v>
      </c>
      <c r="U156" s="10">
        <v>3541621</v>
      </c>
      <c r="V156" s="10">
        <v>5266620</v>
      </c>
      <c r="W156" s="10" t="s">
        <v>433</v>
      </c>
      <c r="X156" s="10" t="s">
        <v>434</v>
      </c>
      <c r="Y156" s="10">
        <v>942</v>
      </c>
      <c r="Z156" s="10">
        <v>946</v>
      </c>
      <c r="AA156" s="43">
        <f t="shared" si="4"/>
        <v>10.151848863632869</v>
      </c>
      <c r="AB156" s="10" t="s">
        <v>384</v>
      </c>
      <c r="AC156" s="31" t="s">
        <v>385</v>
      </c>
    </row>
    <row r="157" spans="1:29" x14ac:dyDescent="0.25">
      <c r="A157" s="30" t="s">
        <v>638</v>
      </c>
      <c r="B157" s="10">
        <v>3.6629999999999998</v>
      </c>
      <c r="C157" s="10">
        <v>91.07</v>
      </c>
      <c r="D157" s="10">
        <v>3971004</v>
      </c>
      <c r="E157" s="10">
        <v>808605</v>
      </c>
      <c r="F157" s="10">
        <v>1537584</v>
      </c>
      <c r="G157" s="10" t="s">
        <v>456</v>
      </c>
      <c r="H157" s="10" t="s">
        <v>639</v>
      </c>
      <c r="I157" s="10">
        <v>919</v>
      </c>
      <c r="J157" s="10">
        <v>919</v>
      </c>
      <c r="K157" s="43">
        <f t="shared" si="3"/>
        <v>2.9857777571034534</v>
      </c>
      <c r="L157" s="10" t="s">
        <v>384</v>
      </c>
      <c r="M157" s="31" t="s">
        <v>385</v>
      </c>
      <c r="N157" s="10"/>
      <c r="O157" s="10"/>
      <c r="P157" s="10"/>
      <c r="Q157" s="32" t="s">
        <v>856</v>
      </c>
      <c r="R157" s="10">
        <v>2.371</v>
      </c>
      <c r="S157" s="10">
        <v>55.046999999999997</v>
      </c>
      <c r="T157" s="10">
        <v>8007540</v>
      </c>
      <c r="U157" s="10">
        <v>2505550</v>
      </c>
      <c r="V157" s="10">
        <v>3159742</v>
      </c>
      <c r="W157" s="10" t="s">
        <v>857</v>
      </c>
      <c r="X157" s="10" t="s">
        <v>858</v>
      </c>
      <c r="Y157" s="10">
        <v>808</v>
      </c>
      <c r="Z157" s="10">
        <v>948</v>
      </c>
      <c r="AA157" s="43">
        <f t="shared" si="4"/>
        <v>8.8441658186381513</v>
      </c>
      <c r="AB157" s="10" t="s">
        <v>384</v>
      </c>
      <c r="AC157" s="31" t="s">
        <v>385</v>
      </c>
    </row>
    <row r="158" spans="1:29" x14ac:dyDescent="0.25">
      <c r="A158" s="30" t="s">
        <v>859</v>
      </c>
      <c r="B158" s="10">
        <v>3.6890000000000001</v>
      </c>
      <c r="C158" s="10">
        <v>45.027000000000001</v>
      </c>
      <c r="D158" s="10">
        <v>7290378</v>
      </c>
      <c r="E158" s="10">
        <v>2056815</v>
      </c>
      <c r="F158" s="10">
        <v>2471305</v>
      </c>
      <c r="G158" s="10" t="s">
        <v>860</v>
      </c>
      <c r="H158" s="10" t="s">
        <v>861</v>
      </c>
      <c r="I158" s="10">
        <v>834</v>
      </c>
      <c r="J158" s="10">
        <v>900</v>
      </c>
      <c r="K158" s="43">
        <f t="shared" si="3"/>
        <v>5.4815982238437337</v>
      </c>
      <c r="L158" s="10" t="s">
        <v>384</v>
      </c>
      <c r="M158" s="31" t="s">
        <v>385</v>
      </c>
      <c r="N158" s="10"/>
      <c r="O158" s="10"/>
      <c r="P158" s="10"/>
      <c r="Q158" s="32" t="s">
        <v>862</v>
      </c>
      <c r="R158" s="10">
        <v>2.452</v>
      </c>
      <c r="S158" s="10">
        <v>55.046999999999997</v>
      </c>
      <c r="T158" s="10">
        <v>2942276</v>
      </c>
      <c r="U158" s="10">
        <v>1060570</v>
      </c>
      <c r="V158" s="10">
        <v>1302196</v>
      </c>
      <c r="W158" s="10" t="s">
        <v>863</v>
      </c>
      <c r="X158" s="10" t="s">
        <v>864</v>
      </c>
      <c r="Y158" s="10">
        <v>831</v>
      </c>
      <c r="Z158" s="10">
        <v>903</v>
      </c>
      <c r="AA158" s="43">
        <f t="shared" si="4"/>
        <v>3.2496842760947038</v>
      </c>
      <c r="AB158" s="10" t="s">
        <v>384</v>
      </c>
      <c r="AC158" s="31" t="s">
        <v>385</v>
      </c>
    </row>
    <row r="159" spans="1:29" x14ac:dyDescent="0.25">
      <c r="A159" s="30" t="s">
        <v>865</v>
      </c>
      <c r="B159" s="10">
        <v>3.8069999999999999</v>
      </c>
      <c r="C159" s="10">
        <v>91.07</v>
      </c>
      <c r="D159" s="10">
        <v>1655621</v>
      </c>
      <c r="E159" s="10">
        <v>342745</v>
      </c>
      <c r="F159" s="10">
        <v>465286</v>
      </c>
      <c r="G159" s="10" t="s">
        <v>866</v>
      </c>
      <c r="H159" s="10" t="s">
        <v>867</v>
      </c>
      <c r="I159" s="10">
        <v>765</v>
      </c>
      <c r="J159" s="10">
        <v>847</v>
      </c>
      <c r="K159" s="43">
        <f t="shared" si="3"/>
        <v>1.2448530286026851</v>
      </c>
      <c r="L159" s="10" t="s">
        <v>384</v>
      </c>
      <c r="M159" s="31" t="s">
        <v>385</v>
      </c>
      <c r="N159" s="10"/>
      <c r="O159" s="10"/>
      <c r="P159" s="10"/>
      <c r="Q159" s="32" t="s">
        <v>441</v>
      </c>
      <c r="R159" s="10">
        <v>2.4649999999999999</v>
      </c>
      <c r="S159" s="10">
        <v>44.05</v>
      </c>
      <c r="T159" s="10">
        <v>9411433</v>
      </c>
      <c r="U159" s="10">
        <v>3244582</v>
      </c>
      <c r="V159" s="10">
        <v>10875026</v>
      </c>
      <c r="W159" s="10" t="s">
        <v>419</v>
      </c>
      <c r="X159" s="10" t="s">
        <v>442</v>
      </c>
      <c r="Y159" s="10">
        <v>858</v>
      </c>
      <c r="Z159" s="10">
        <v>882</v>
      </c>
      <c r="AA159" s="43">
        <f t="shared" si="4"/>
        <v>10.394737215549732</v>
      </c>
      <c r="AB159" s="10" t="s">
        <v>384</v>
      </c>
      <c r="AC159" s="31" t="s">
        <v>385</v>
      </c>
    </row>
    <row r="160" spans="1:29" x14ac:dyDescent="0.25">
      <c r="A160" s="30" t="s">
        <v>740</v>
      </c>
      <c r="B160" s="10">
        <v>3.8940000000000001</v>
      </c>
      <c r="C160" s="10">
        <v>91.07</v>
      </c>
      <c r="D160" s="10">
        <v>915914</v>
      </c>
      <c r="E160" s="10">
        <v>251263</v>
      </c>
      <c r="F160" s="10">
        <v>517450</v>
      </c>
      <c r="G160" s="10" t="s">
        <v>456</v>
      </c>
      <c r="H160" s="10" t="s">
        <v>741</v>
      </c>
      <c r="I160" s="10">
        <v>750</v>
      </c>
      <c r="J160" s="10">
        <v>809</v>
      </c>
      <c r="K160" s="43">
        <f t="shared" si="3"/>
        <v>0.68867108887819117</v>
      </c>
      <c r="L160" s="10" t="s">
        <v>384</v>
      </c>
      <c r="M160" s="31" t="s">
        <v>385</v>
      </c>
      <c r="N160" s="10"/>
      <c r="O160" s="10"/>
      <c r="P160" s="10"/>
      <c r="Q160" s="32" t="s">
        <v>443</v>
      </c>
      <c r="R160" s="10">
        <v>2.516</v>
      </c>
      <c r="S160" s="10">
        <v>81.073999999999998</v>
      </c>
      <c r="T160" s="10">
        <v>12560712</v>
      </c>
      <c r="U160" s="10">
        <v>3603822</v>
      </c>
      <c r="V160" s="10">
        <v>9142863</v>
      </c>
      <c r="W160" s="10" t="s">
        <v>444</v>
      </c>
      <c r="X160" s="10" t="s">
        <v>445</v>
      </c>
      <c r="Y160" s="10">
        <v>934</v>
      </c>
      <c r="Z160" s="10">
        <v>934</v>
      </c>
      <c r="AA160" s="43">
        <f t="shared" si="4"/>
        <v>13.873052114401931</v>
      </c>
      <c r="AB160" s="10" t="s">
        <v>384</v>
      </c>
      <c r="AC160" s="31" t="s">
        <v>385</v>
      </c>
    </row>
    <row r="161" spans="1:29" x14ac:dyDescent="0.25">
      <c r="A161" s="30" t="s">
        <v>745</v>
      </c>
      <c r="B161" s="10">
        <v>3.911</v>
      </c>
      <c r="C161" s="10">
        <v>45.027000000000001</v>
      </c>
      <c r="D161" s="10">
        <v>5024626</v>
      </c>
      <c r="E161" s="10">
        <v>1345933</v>
      </c>
      <c r="F161" s="10">
        <v>1949343</v>
      </c>
      <c r="G161" s="10" t="s">
        <v>720</v>
      </c>
      <c r="H161" s="10" t="s">
        <v>746</v>
      </c>
      <c r="I161" s="10">
        <v>913</v>
      </c>
      <c r="J161" s="10">
        <v>919</v>
      </c>
      <c r="K161" s="43">
        <f t="shared" si="3"/>
        <v>3.7779907923949954</v>
      </c>
      <c r="L161" s="10" t="s">
        <v>384</v>
      </c>
      <c r="M161" s="31" t="s">
        <v>385</v>
      </c>
      <c r="N161" s="10"/>
      <c r="O161" s="10"/>
      <c r="P161" s="10"/>
      <c r="Q161" s="32" t="s">
        <v>868</v>
      </c>
      <c r="R161" s="10">
        <v>2.915</v>
      </c>
      <c r="S161" s="10">
        <v>55.046999999999997</v>
      </c>
      <c r="T161" s="10">
        <v>704691</v>
      </c>
      <c r="U161" s="10">
        <v>241601</v>
      </c>
      <c r="V161" s="10">
        <v>882088</v>
      </c>
      <c r="W161" s="10" t="s">
        <v>735</v>
      </c>
      <c r="X161" s="10" t="s">
        <v>869</v>
      </c>
      <c r="Y161" s="10">
        <v>823</v>
      </c>
      <c r="Z161" s="10">
        <v>823</v>
      </c>
      <c r="AA161" s="43">
        <f t="shared" si="4"/>
        <v>0.77831694314382904</v>
      </c>
      <c r="AB161" s="10" t="s">
        <v>384</v>
      </c>
      <c r="AC161" s="31" t="s">
        <v>385</v>
      </c>
    </row>
    <row r="162" spans="1:29" x14ac:dyDescent="0.25">
      <c r="A162" s="30" t="s">
        <v>740</v>
      </c>
      <c r="B162" s="10">
        <v>4.0880000000000001</v>
      </c>
      <c r="C162" s="10">
        <v>91.07</v>
      </c>
      <c r="D162" s="10">
        <v>1484265</v>
      </c>
      <c r="E162" s="10">
        <v>520556</v>
      </c>
      <c r="F162" s="10">
        <v>934527</v>
      </c>
      <c r="G162" s="10" t="s">
        <v>456</v>
      </c>
      <c r="H162" s="10" t="s">
        <v>741</v>
      </c>
      <c r="I162" s="10">
        <v>826</v>
      </c>
      <c r="J162" s="10">
        <v>935</v>
      </c>
      <c r="K162" s="43">
        <f t="shared" si="3"/>
        <v>1.1160113217330321</v>
      </c>
      <c r="L162" s="10" t="s">
        <v>384</v>
      </c>
      <c r="M162" s="31" t="s">
        <v>385</v>
      </c>
      <c r="N162" s="10"/>
      <c r="O162" s="10"/>
      <c r="P162" s="10"/>
      <c r="Q162" s="32" t="s">
        <v>870</v>
      </c>
      <c r="R162" s="10">
        <v>3.129</v>
      </c>
      <c r="S162" s="10">
        <v>43.084000000000003</v>
      </c>
      <c r="T162" s="10">
        <v>311758</v>
      </c>
      <c r="U162" s="10">
        <v>124405</v>
      </c>
      <c r="V162" s="10">
        <v>259816</v>
      </c>
      <c r="W162" s="10" t="s">
        <v>461</v>
      </c>
      <c r="X162" s="10" t="s">
        <v>871</v>
      </c>
      <c r="Y162" s="10">
        <v>781</v>
      </c>
      <c r="Z162" s="10">
        <v>829</v>
      </c>
      <c r="AA162" s="43">
        <f t="shared" si="4"/>
        <v>0.34433039950933653</v>
      </c>
      <c r="AB162" s="10" t="s">
        <v>384</v>
      </c>
      <c r="AC162" s="31" t="s">
        <v>385</v>
      </c>
    </row>
    <row r="163" spans="1:29" x14ac:dyDescent="0.25">
      <c r="A163" s="30" t="s">
        <v>488</v>
      </c>
      <c r="B163" s="10">
        <v>4.109</v>
      </c>
      <c r="C163" s="10">
        <v>44.045000000000002</v>
      </c>
      <c r="D163" s="10">
        <v>580752874</v>
      </c>
      <c r="E163" s="10">
        <v>136179882</v>
      </c>
      <c r="F163" s="10">
        <v>803762743</v>
      </c>
      <c r="G163" s="10" t="s">
        <v>461</v>
      </c>
      <c r="H163" s="10" t="s">
        <v>489</v>
      </c>
      <c r="I163" s="10">
        <v>918</v>
      </c>
      <c r="J163" s="10">
        <v>918</v>
      </c>
      <c r="K163" s="43">
        <f t="shared" si="3"/>
        <v>436.66513898326582</v>
      </c>
      <c r="L163" s="10" t="s">
        <v>384</v>
      </c>
      <c r="M163" s="31" t="s">
        <v>385</v>
      </c>
      <c r="N163" s="10"/>
      <c r="O163" s="10"/>
      <c r="P163" s="10"/>
      <c r="Q163" s="32" t="s">
        <v>728</v>
      </c>
      <c r="R163" s="10">
        <v>3.23</v>
      </c>
      <c r="S163" s="10">
        <v>55.046999999999997</v>
      </c>
      <c r="T163" s="10">
        <v>6289881</v>
      </c>
      <c r="U163" s="10">
        <v>1105911</v>
      </c>
      <c r="V163" s="10">
        <v>4744019</v>
      </c>
      <c r="W163" s="10" t="s">
        <v>729</v>
      </c>
      <c r="X163" s="10" t="s">
        <v>730</v>
      </c>
      <c r="Y163" s="10">
        <v>925</v>
      </c>
      <c r="Z163" s="10">
        <v>926</v>
      </c>
      <c r="AA163" s="43">
        <f t="shared" si="4"/>
        <v>6.9470462268688697</v>
      </c>
      <c r="AB163" s="10" t="s">
        <v>384</v>
      </c>
      <c r="AC163" s="31" t="s">
        <v>385</v>
      </c>
    </row>
    <row r="164" spans="1:29" x14ac:dyDescent="0.25">
      <c r="A164" s="30" t="s">
        <v>872</v>
      </c>
      <c r="B164" s="10">
        <v>4.1520000000000001</v>
      </c>
      <c r="C164" s="10">
        <v>71.061000000000007</v>
      </c>
      <c r="D164" s="10">
        <v>231377338</v>
      </c>
      <c r="E164" s="10">
        <v>50346605</v>
      </c>
      <c r="F164" s="10">
        <v>135934713</v>
      </c>
      <c r="G164" s="10" t="s">
        <v>843</v>
      </c>
      <c r="H164" s="10" t="s">
        <v>873</v>
      </c>
      <c r="I164" s="10">
        <v>895</v>
      </c>
      <c r="J164" s="10">
        <v>895</v>
      </c>
      <c r="K164" s="43">
        <f t="shared" si="3"/>
        <v>173.97144633906379</v>
      </c>
      <c r="L164" s="10" t="s">
        <v>384</v>
      </c>
      <c r="M164" s="31" t="s">
        <v>385</v>
      </c>
      <c r="N164" s="10"/>
      <c r="O164" s="10"/>
      <c r="P164" s="10"/>
      <c r="Q164" s="32" t="s">
        <v>728</v>
      </c>
      <c r="R164" s="10">
        <v>3.4449999999999998</v>
      </c>
      <c r="S164" s="10">
        <v>55.046999999999997</v>
      </c>
      <c r="T164" s="10">
        <v>4503262</v>
      </c>
      <c r="U164" s="10">
        <v>888518</v>
      </c>
      <c r="V164" s="10">
        <v>3283361</v>
      </c>
      <c r="W164" s="10" t="s">
        <v>729</v>
      </c>
      <c r="X164" s="10" t="s">
        <v>730</v>
      </c>
      <c r="Y164" s="10">
        <v>858</v>
      </c>
      <c r="Z164" s="10">
        <v>874</v>
      </c>
      <c r="AA164" s="43">
        <f t="shared" si="4"/>
        <v>4.9737617111837187</v>
      </c>
      <c r="AB164" s="10" t="s">
        <v>384</v>
      </c>
      <c r="AC164" s="31" t="s">
        <v>385</v>
      </c>
    </row>
    <row r="165" spans="1:29" x14ac:dyDescent="0.25">
      <c r="A165" s="30" t="s">
        <v>474</v>
      </c>
      <c r="B165" s="10">
        <v>4.726</v>
      </c>
      <c r="C165" s="10">
        <v>207.04599999999999</v>
      </c>
      <c r="D165" s="10">
        <v>9288258</v>
      </c>
      <c r="E165" s="10">
        <v>2073093</v>
      </c>
      <c r="F165" s="10">
        <v>4839585</v>
      </c>
      <c r="G165" s="10" t="s">
        <v>475</v>
      </c>
      <c r="H165" s="10" t="s">
        <v>476</v>
      </c>
      <c r="I165" s="10">
        <v>922</v>
      </c>
      <c r="J165" s="10">
        <v>930</v>
      </c>
      <c r="K165" s="43">
        <f t="shared" si="3"/>
        <v>6.9837940577844311</v>
      </c>
      <c r="L165" s="10" t="s">
        <v>384</v>
      </c>
      <c r="M165" s="31" t="s">
        <v>385</v>
      </c>
      <c r="N165" s="10"/>
      <c r="O165" s="10"/>
      <c r="P165" s="10"/>
      <c r="Q165" s="32" t="s">
        <v>455</v>
      </c>
      <c r="R165" s="10">
        <v>3.468</v>
      </c>
      <c r="S165" s="10">
        <v>91.058999999999997</v>
      </c>
      <c r="T165" s="10">
        <v>44266155</v>
      </c>
      <c r="U165" s="10">
        <v>7955220</v>
      </c>
      <c r="V165" s="10">
        <v>18885102</v>
      </c>
      <c r="W165" s="10" t="s">
        <v>456</v>
      </c>
      <c r="X165" s="10" t="s">
        <v>457</v>
      </c>
      <c r="Y165" s="10">
        <v>927</v>
      </c>
      <c r="Z165" s="10">
        <v>927</v>
      </c>
      <c r="AA165" s="43">
        <f t="shared" si="4"/>
        <v>48.89107203629807</v>
      </c>
      <c r="AB165" s="10" t="s">
        <v>384</v>
      </c>
      <c r="AC165" s="31" t="s">
        <v>385</v>
      </c>
    </row>
    <row r="166" spans="1:29" x14ac:dyDescent="0.25">
      <c r="A166" s="30" t="s">
        <v>874</v>
      </c>
      <c r="B166" s="10">
        <v>5.4770000000000003</v>
      </c>
      <c r="C166" s="10">
        <v>69.061000000000007</v>
      </c>
      <c r="D166" s="10">
        <v>61290870</v>
      </c>
      <c r="E166" s="10">
        <v>11017895</v>
      </c>
      <c r="F166" s="10">
        <v>17644018</v>
      </c>
      <c r="G166" s="10" t="s">
        <v>875</v>
      </c>
      <c r="H166" s="10" t="s">
        <v>876</v>
      </c>
      <c r="I166" s="10">
        <v>876</v>
      </c>
      <c r="J166" s="10">
        <v>876</v>
      </c>
      <c r="K166" s="43">
        <f t="shared" si="3"/>
        <v>46.084294138086825</v>
      </c>
      <c r="L166" s="10" t="s">
        <v>384</v>
      </c>
      <c r="M166" s="31" t="s">
        <v>385</v>
      </c>
      <c r="N166" s="10"/>
      <c r="O166" s="10"/>
      <c r="P166" s="10"/>
      <c r="Q166" s="32" t="s">
        <v>877</v>
      </c>
      <c r="R166" s="10">
        <v>4.085</v>
      </c>
      <c r="S166" s="10">
        <v>91.058999999999997</v>
      </c>
      <c r="T166" s="10">
        <v>2129938</v>
      </c>
      <c r="U166" s="10">
        <v>610737</v>
      </c>
      <c r="V166" s="10">
        <v>1083566</v>
      </c>
      <c r="W166" s="10" t="s">
        <v>456</v>
      </c>
      <c r="X166" s="10" t="s">
        <v>878</v>
      </c>
      <c r="Y166" s="10">
        <v>885</v>
      </c>
      <c r="Z166" s="10">
        <v>939</v>
      </c>
      <c r="AA166" s="43">
        <f t="shared" si="4"/>
        <v>2.3524734007471091</v>
      </c>
      <c r="AB166" s="10" t="s">
        <v>384</v>
      </c>
      <c r="AC166" s="31" t="s">
        <v>385</v>
      </c>
    </row>
    <row r="167" spans="1:29" x14ac:dyDescent="0.25">
      <c r="A167" s="30" t="s">
        <v>879</v>
      </c>
      <c r="B167" s="10">
        <v>5.4939999999999998</v>
      </c>
      <c r="C167" s="10">
        <v>41.06</v>
      </c>
      <c r="D167" s="10">
        <v>25972674</v>
      </c>
      <c r="E167" s="10">
        <v>4592633</v>
      </c>
      <c r="F167" s="10">
        <v>15340164</v>
      </c>
      <c r="G167" s="10" t="s">
        <v>486</v>
      </c>
      <c r="H167" s="10" t="s">
        <v>880</v>
      </c>
      <c r="I167" s="10">
        <v>764</v>
      </c>
      <c r="J167" s="10">
        <v>783</v>
      </c>
      <c r="K167" s="43">
        <f t="shared" si="3"/>
        <v>19.528721784641661</v>
      </c>
      <c r="L167" s="10" t="s">
        <v>384</v>
      </c>
      <c r="M167" s="31" t="s">
        <v>385</v>
      </c>
      <c r="N167" s="10"/>
      <c r="O167" s="10"/>
      <c r="P167" s="10"/>
      <c r="Q167" s="32" t="s">
        <v>488</v>
      </c>
      <c r="R167" s="10">
        <v>4.1349999999999998</v>
      </c>
      <c r="S167" s="10">
        <v>44.05</v>
      </c>
      <c r="T167" s="10">
        <v>1560164761</v>
      </c>
      <c r="U167" s="10">
        <v>383424981</v>
      </c>
      <c r="V167" s="10">
        <v>2281664022</v>
      </c>
      <c r="W167" s="10" t="s">
        <v>461</v>
      </c>
      <c r="X167" s="10" t="s">
        <v>489</v>
      </c>
      <c r="Y167" s="10">
        <v>917</v>
      </c>
      <c r="Z167" s="10">
        <v>918</v>
      </c>
      <c r="AA167" s="43">
        <f t="shared" si="4"/>
        <v>1723.1703932393668</v>
      </c>
      <c r="AB167" s="10" t="s">
        <v>384</v>
      </c>
      <c r="AC167" s="31" t="s">
        <v>385</v>
      </c>
    </row>
    <row r="168" spans="1:29" x14ac:dyDescent="0.25">
      <c r="A168" s="30" t="s">
        <v>495</v>
      </c>
      <c r="B168" s="10">
        <v>5.9059999999999997</v>
      </c>
      <c r="C168" s="10">
        <v>67.028000000000006</v>
      </c>
      <c r="D168" s="10">
        <v>39517540</v>
      </c>
      <c r="E168" s="10">
        <v>6323486</v>
      </c>
      <c r="F168" s="10">
        <v>9628295</v>
      </c>
      <c r="G168" s="10" t="s">
        <v>496</v>
      </c>
      <c r="H168" s="10" t="s">
        <v>497</v>
      </c>
      <c r="I168" s="10">
        <v>802</v>
      </c>
      <c r="J168" s="10">
        <v>832</v>
      </c>
      <c r="K168" s="43">
        <f t="shared" si="3"/>
        <v>29.713037797858174</v>
      </c>
      <c r="L168" s="10" t="s">
        <v>384</v>
      </c>
      <c r="M168" s="31" t="s">
        <v>385</v>
      </c>
      <c r="N168" s="10"/>
      <c r="O168" s="10"/>
      <c r="P168" s="10"/>
      <c r="Q168" s="32" t="s">
        <v>474</v>
      </c>
      <c r="R168" s="10">
        <v>4.726</v>
      </c>
      <c r="S168" s="10">
        <v>207.047</v>
      </c>
      <c r="T168" s="10">
        <v>10694274</v>
      </c>
      <c r="U168" s="10">
        <v>2504068</v>
      </c>
      <c r="V168" s="10">
        <v>5990467</v>
      </c>
      <c r="W168" s="10" t="s">
        <v>475</v>
      </c>
      <c r="X168" s="10" t="s">
        <v>476</v>
      </c>
      <c r="Y168" s="10">
        <v>945</v>
      </c>
      <c r="Z168" s="10">
        <v>952</v>
      </c>
      <c r="AA168" s="43">
        <f t="shared" si="4"/>
        <v>11.811609129139622</v>
      </c>
      <c r="AB168" s="10" t="s">
        <v>384</v>
      </c>
      <c r="AC168" s="31" t="s">
        <v>385</v>
      </c>
    </row>
    <row r="169" spans="1:29" x14ac:dyDescent="0.25">
      <c r="A169" s="30" t="s">
        <v>492</v>
      </c>
      <c r="B169" s="10">
        <v>6.1109999999999998</v>
      </c>
      <c r="C169" s="10">
        <v>91.07</v>
      </c>
      <c r="D169" s="10">
        <v>4458781</v>
      </c>
      <c r="E169" s="10">
        <v>777540</v>
      </c>
      <c r="F169" s="10">
        <v>1223774</v>
      </c>
      <c r="G169" s="10" t="s">
        <v>493</v>
      </c>
      <c r="H169" s="10" t="s">
        <v>494</v>
      </c>
      <c r="I169" s="10">
        <v>820</v>
      </c>
      <c r="J169" s="10">
        <v>831</v>
      </c>
      <c r="K169" s="43">
        <f t="shared" si="3"/>
        <v>3.352534808223687</v>
      </c>
      <c r="L169" s="10" t="s">
        <v>384</v>
      </c>
      <c r="M169" s="31" t="s">
        <v>385</v>
      </c>
      <c r="N169" s="10"/>
      <c r="O169" s="10"/>
      <c r="P169" s="10"/>
      <c r="Q169" s="32" t="s">
        <v>485</v>
      </c>
      <c r="R169" s="10">
        <v>5.5039999999999996</v>
      </c>
      <c r="S169" s="10">
        <v>41.058</v>
      </c>
      <c r="T169" s="10">
        <v>31790726</v>
      </c>
      <c r="U169" s="10">
        <v>6056107</v>
      </c>
      <c r="V169" s="10">
        <v>39408307</v>
      </c>
      <c r="W169" s="10" t="s">
        <v>486</v>
      </c>
      <c r="X169" s="10" t="s">
        <v>487</v>
      </c>
      <c r="Y169" s="10">
        <v>827</v>
      </c>
      <c r="Z169" s="10">
        <v>828</v>
      </c>
      <c r="AA169" s="43">
        <f t="shared" si="4"/>
        <v>35.112213268855498</v>
      </c>
      <c r="AB169" s="10" t="s">
        <v>384</v>
      </c>
      <c r="AC169" s="31" t="s">
        <v>385</v>
      </c>
    </row>
    <row r="170" spans="1:29" x14ac:dyDescent="0.25">
      <c r="A170" s="30" t="s">
        <v>498</v>
      </c>
      <c r="B170" s="10">
        <v>6.3150000000000004</v>
      </c>
      <c r="C170" s="10">
        <v>69.061000000000007</v>
      </c>
      <c r="D170" s="10">
        <v>40155803</v>
      </c>
      <c r="E170" s="10">
        <v>7535234</v>
      </c>
      <c r="F170" s="10">
        <v>14693011</v>
      </c>
      <c r="G170" s="10" t="s">
        <v>499</v>
      </c>
      <c r="H170" s="10" t="s">
        <v>500</v>
      </c>
      <c r="I170" s="10">
        <v>753</v>
      </c>
      <c r="J170" s="10">
        <v>996</v>
      </c>
      <c r="K170" s="43">
        <f t="shared" si="3"/>
        <v>30.192944508750969</v>
      </c>
      <c r="L170" s="10" t="s">
        <v>384</v>
      </c>
      <c r="M170" s="31" t="s">
        <v>385</v>
      </c>
      <c r="N170" s="10"/>
      <c r="O170" s="10"/>
      <c r="P170" s="10"/>
      <c r="Q170" s="32" t="s">
        <v>495</v>
      </c>
      <c r="R170" s="10">
        <v>5.9530000000000003</v>
      </c>
      <c r="S170" s="10">
        <v>67.045000000000002</v>
      </c>
      <c r="T170" s="10">
        <v>46936024</v>
      </c>
      <c r="U170" s="10">
        <v>11142656</v>
      </c>
      <c r="V170" s="10">
        <v>18883085</v>
      </c>
      <c r="W170" s="10" t="s">
        <v>496</v>
      </c>
      <c r="X170" s="10" t="s">
        <v>497</v>
      </c>
      <c r="Y170" s="10">
        <v>761</v>
      </c>
      <c r="Z170" s="10">
        <v>853</v>
      </c>
      <c r="AA170" s="43">
        <f t="shared" si="4"/>
        <v>51.839888295728763</v>
      </c>
      <c r="AB170" s="10" t="s">
        <v>384</v>
      </c>
      <c r="AC170" s="31" t="s">
        <v>385</v>
      </c>
    </row>
    <row r="171" spans="1:29" x14ac:dyDescent="0.25">
      <c r="A171" s="30" t="s">
        <v>881</v>
      </c>
      <c r="B171" s="10">
        <v>6.319</v>
      </c>
      <c r="C171" s="10">
        <v>55.048999999999999</v>
      </c>
      <c r="D171" s="10">
        <v>53032541</v>
      </c>
      <c r="E171" s="10">
        <v>9666998</v>
      </c>
      <c r="F171" s="10">
        <v>29958756</v>
      </c>
      <c r="G171" s="10" t="s">
        <v>453</v>
      </c>
      <c r="H171" s="10" t="s">
        <v>882</v>
      </c>
      <c r="I171" s="10">
        <v>779</v>
      </c>
      <c r="J171" s="10">
        <v>786</v>
      </c>
      <c r="K171" s="43">
        <f t="shared" si="3"/>
        <v>39.874898469121902</v>
      </c>
      <c r="L171" s="10" t="s">
        <v>384</v>
      </c>
      <c r="M171" s="31" t="s">
        <v>385</v>
      </c>
      <c r="N171" s="10"/>
      <c r="O171" s="10"/>
      <c r="P171" s="10"/>
      <c r="Q171" s="32" t="s">
        <v>492</v>
      </c>
      <c r="R171" s="10">
        <v>6.1239999999999997</v>
      </c>
      <c r="S171" s="10">
        <v>91.058999999999997</v>
      </c>
      <c r="T171" s="10">
        <v>2387563</v>
      </c>
      <c r="U171" s="10">
        <v>646361</v>
      </c>
      <c r="V171" s="10">
        <v>1137830</v>
      </c>
      <c r="W171" s="10" t="s">
        <v>493</v>
      </c>
      <c r="X171" s="10" t="s">
        <v>494</v>
      </c>
      <c r="Y171" s="10">
        <v>888</v>
      </c>
      <c r="Z171" s="10">
        <v>888</v>
      </c>
      <c r="AA171" s="43">
        <f t="shared" si="4"/>
        <v>2.6370149976703403</v>
      </c>
      <c r="AB171" s="10" t="s">
        <v>384</v>
      </c>
      <c r="AC171" s="31" t="s">
        <v>385</v>
      </c>
    </row>
    <row r="172" spans="1:29" x14ac:dyDescent="0.25">
      <c r="A172" s="30" t="s">
        <v>501</v>
      </c>
      <c r="B172" s="10">
        <v>6.335</v>
      </c>
      <c r="C172" s="10">
        <v>57.061</v>
      </c>
      <c r="D172" s="10">
        <v>146897139</v>
      </c>
      <c r="E172" s="10">
        <v>19463565</v>
      </c>
      <c r="F172" s="10">
        <v>59255685</v>
      </c>
      <c r="G172" s="10" t="s">
        <v>461</v>
      </c>
      <c r="H172" s="10"/>
      <c r="I172" s="10">
        <v>861</v>
      </c>
      <c r="J172" s="10">
        <v>863</v>
      </c>
      <c r="K172" s="43">
        <f t="shared" si="3"/>
        <v>110.45121339800571</v>
      </c>
      <c r="L172" s="10" t="s">
        <v>384</v>
      </c>
      <c r="M172" s="31" t="s">
        <v>385</v>
      </c>
      <c r="N172" s="10"/>
      <c r="O172" s="10"/>
      <c r="P172" s="10"/>
      <c r="Q172" s="32" t="s">
        <v>883</v>
      </c>
      <c r="R172" s="10">
        <v>6.3620000000000001</v>
      </c>
      <c r="S172" s="10">
        <v>66.069000000000003</v>
      </c>
      <c r="T172" s="10">
        <v>936704</v>
      </c>
      <c r="U172" s="10">
        <v>670555</v>
      </c>
      <c r="V172" s="10">
        <v>1000339</v>
      </c>
      <c r="W172" s="10" t="s">
        <v>884</v>
      </c>
      <c r="X172" s="10" t="s">
        <v>885</v>
      </c>
      <c r="Y172" s="10">
        <v>752</v>
      </c>
      <c r="Z172" s="10">
        <v>862</v>
      </c>
      <c r="AA172" s="43">
        <f t="shared" si="4"/>
        <v>1.0345706045778891</v>
      </c>
      <c r="AB172" s="10" t="s">
        <v>384</v>
      </c>
      <c r="AC172" s="31" t="s">
        <v>385</v>
      </c>
    </row>
    <row r="173" spans="1:29" x14ac:dyDescent="0.25">
      <c r="A173" s="30" t="s">
        <v>504</v>
      </c>
      <c r="B173" s="10">
        <v>6.4359999999999999</v>
      </c>
      <c r="C173" s="10">
        <v>55.048999999999999</v>
      </c>
      <c r="D173" s="10">
        <v>212678141</v>
      </c>
      <c r="E173" s="10">
        <v>10910353</v>
      </c>
      <c r="F173" s="10">
        <v>57369888</v>
      </c>
      <c r="G173" s="10" t="s">
        <v>505</v>
      </c>
      <c r="H173" s="10" t="s">
        <v>506</v>
      </c>
      <c r="I173" s="10">
        <v>818</v>
      </c>
      <c r="J173" s="10">
        <v>885</v>
      </c>
      <c r="K173" s="43">
        <f t="shared" si="3"/>
        <v>159.91161500212843</v>
      </c>
      <c r="L173" s="10" t="s">
        <v>384</v>
      </c>
      <c r="M173" s="31" t="s">
        <v>385</v>
      </c>
      <c r="N173" s="10"/>
      <c r="O173" s="10"/>
      <c r="P173" s="10"/>
      <c r="Q173" s="32" t="s">
        <v>501</v>
      </c>
      <c r="R173" s="10">
        <v>6.3719999999999999</v>
      </c>
      <c r="S173" s="10">
        <v>57.061</v>
      </c>
      <c r="T173" s="10">
        <v>534336629</v>
      </c>
      <c r="U173" s="10">
        <v>112155138</v>
      </c>
      <c r="V173" s="10">
        <v>401715224</v>
      </c>
      <c r="W173" s="10" t="s">
        <v>461</v>
      </c>
      <c r="X173" s="10"/>
      <c r="Y173" s="10">
        <v>918</v>
      </c>
      <c r="Z173" s="10">
        <v>932</v>
      </c>
      <c r="AA173" s="43">
        <f t="shared" si="4"/>
        <v>590.16398917122297</v>
      </c>
      <c r="AB173" s="10" t="s">
        <v>384</v>
      </c>
      <c r="AC173" s="31" t="s">
        <v>385</v>
      </c>
    </row>
    <row r="174" spans="1:29" x14ac:dyDescent="0.25">
      <c r="A174" s="30" t="s">
        <v>886</v>
      </c>
      <c r="B174" s="10">
        <v>7.04</v>
      </c>
      <c r="C174" s="10">
        <v>80.075000000000003</v>
      </c>
      <c r="D174" s="10">
        <v>2044249</v>
      </c>
      <c r="E174" s="10">
        <v>206489</v>
      </c>
      <c r="F174" s="10">
        <v>420577</v>
      </c>
      <c r="G174" s="10" t="s">
        <v>586</v>
      </c>
      <c r="H174" s="10" t="s">
        <v>887</v>
      </c>
      <c r="I174" s="10">
        <v>763</v>
      </c>
      <c r="J174" s="10">
        <v>847</v>
      </c>
      <c r="K174" s="43">
        <f t="shared" si="3"/>
        <v>1.5370604497454492</v>
      </c>
      <c r="L174" s="10" t="s">
        <v>384</v>
      </c>
      <c r="M174" s="31" t="s">
        <v>385</v>
      </c>
      <c r="N174" s="10"/>
      <c r="O174" s="10"/>
      <c r="P174" s="10"/>
      <c r="Q174" s="32" t="s">
        <v>504</v>
      </c>
      <c r="R174" s="10">
        <v>6.4660000000000002</v>
      </c>
      <c r="S174" s="10">
        <v>56.082000000000001</v>
      </c>
      <c r="T174" s="10">
        <v>173464048</v>
      </c>
      <c r="U174" s="10">
        <v>51500824</v>
      </c>
      <c r="V174" s="10">
        <v>221606703</v>
      </c>
      <c r="W174" s="10" t="s">
        <v>505</v>
      </c>
      <c r="X174" s="10" t="s">
        <v>506</v>
      </c>
      <c r="Y174" s="10">
        <v>909</v>
      </c>
      <c r="Z174" s="10">
        <v>921</v>
      </c>
      <c r="AA174" s="43">
        <f t="shared" si="4"/>
        <v>191.58752926419442</v>
      </c>
      <c r="AB174" s="10" t="s">
        <v>384</v>
      </c>
      <c r="AC174" s="31" t="s">
        <v>385</v>
      </c>
    </row>
    <row r="175" spans="1:29" x14ac:dyDescent="0.25">
      <c r="A175" s="30" t="s">
        <v>507</v>
      </c>
      <c r="B175" s="10">
        <v>7.4390000000000001</v>
      </c>
      <c r="C175" s="10">
        <v>91.07</v>
      </c>
      <c r="D175" s="10">
        <v>3399996</v>
      </c>
      <c r="E175" s="10">
        <v>486334</v>
      </c>
      <c r="F175" s="10">
        <v>1080961</v>
      </c>
      <c r="G175" s="10" t="s">
        <v>493</v>
      </c>
      <c r="H175" s="10" t="s">
        <v>508</v>
      </c>
      <c r="I175" s="10">
        <v>852</v>
      </c>
      <c r="J175" s="10">
        <v>858</v>
      </c>
      <c r="K175" s="43">
        <f t="shared" si="3"/>
        <v>2.5564397394313159</v>
      </c>
      <c r="L175" s="10" t="s">
        <v>384</v>
      </c>
      <c r="M175" s="31" t="s">
        <v>385</v>
      </c>
      <c r="N175" s="10"/>
      <c r="O175" s="10"/>
      <c r="P175" s="10"/>
      <c r="Q175" s="32" t="s">
        <v>888</v>
      </c>
      <c r="R175" s="10">
        <v>7.0830000000000002</v>
      </c>
      <c r="S175" s="10">
        <v>83.031999999999996</v>
      </c>
      <c r="T175" s="10">
        <v>7222121</v>
      </c>
      <c r="U175" s="10">
        <v>1113189</v>
      </c>
      <c r="V175" s="10">
        <v>2365713</v>
      </c>
      <c r="W175" s="10" t="s">
        <v>889</v>
      </c>
      <c r="X175" s="10" t="s">
        <v>890</v>
      </c>
      <c r="Y175" s="10">
        <v>764</v>
      </c>
      <c r="Z175" s="10">
        <v>799</v>
      </c>
      <c r="AA175" s="43">
        <f t="shared" si="4"/>
        <v>7.9766864338197223</v>
      </c>
      <c r="AB175" s="10" t="s">
        <v>384</v>
      </c>
      <c r="AC175" s="31" t="s">
        <v>385</v>
      </c>
    </row>
    <row r="176" spans="1:29" x14ac:dyDescent="0.25">
      <c r="A176" s="30" t="s">
        <v>891</v>
      </c>
      <c r="B176" s="10">
        <v>7.8680000000000003</v>
      </c>
      <c r="C176" s="10">
        <v>57.061</v>
      </c>
      <c r="D176" s="10">
        <v>10398954</v>
      </c>
      <c r="E176" s="10">
        <v>2018446</v>
      </c>
      <c r="F176" s="10">
        <v>13183369</v>
      </c>
      <c r="G176" s="10" t="s">
        <v>892</v>
      </c>
      <c r="H176" s="10" t="s">
        <v>893</v>
      </c>
      <c r="I176" s="10">
        <v>879</v>
      </c>
      <c r="J176" s="10">
        <v>879</v>
      </c>
      <c r="K176" s="43">
        <f t="shared" si="3"/>
        <v>7.8189207440591817</v>
      </c>
      <c r="L176" s="10" t="s">
        <v>384</v>
      </c>
      <c r="M176" s="31" t="s">
        <v>385</v>
      </c>
      <c r="N176" s="10"/>
      <c r="O176" s="10"/>
      <c r="P176" s="10"/>
      <c r="Q176" s="32" t="s">
        <v>507</v>
      </c>
      <c r="R176" s="10">
        <v>7.4420000000000002</v>
      </c>
      <c r="S176" s="10">
        <v>91.058999999999997</v>
      </c>
      <c r="T176" s="10">
        <v>2297087</v>
      </c>
      <c r="U176" s="10">
        <v>368882</v>
      </c>
      <c r="V176" s="10">
        <v>792507</v>
      </c>
      <c r="W176" s="10" t="s">
        <v>493</v>
      </c>
      <c r="X176" s="10" t="s">
        <v>508</v>
      </c>
      <c r="Y176" s="10">
        <v>791</v>
      </c>
      <c r="Z176" s="10">
        <v>816</v>
      </c>
      <c r="AA176" s="43">
        <f t="shared" si="4"/>
        <v>2.5370860873424363</v>
      </c>
      <c r="AB176" s="10" t="s">
        <v>384</v>
      </c>
      <c r="AC176" s="31" t="s">
        <v>385</v>
      </c>
    </row>
    <row r="177" spans="1:29" x14ac:dyDescent="0.25">
      <c r="A177" s="30" t="s">
        <v>517</v>
      </c>
      <c r="B177" s="10">
        <v>8.109</v>
      </c>
      <c r="C177" s="10">
        <v>133.07300000000001</v>
      </c>
      <c r="D177" s="10">
        <v>3275737</v>
      </c>
      <c r="E177" s="10">
        <v>477782</v>
      </c>
      <c r="F177" s="10">
        <v>1287415</v>
      </c>
      <c r="G177" s="10" t="s">
        <v>518</v>
      </c>
      <c r="H177" s="10"/>
      <c r="I177" s="10">
        <v>875</v>
      </c>
      <c r="J177" s="10">
        <v>876</v>
      </c>
      <c r="K177" s="43">
        <f t="shared" si="3"/>
        <v>2.4630100278722447</v>
      </c>
      <c r="L177" s="10" t="s">
        <v>384</v>
      </c>
      <c r="M177" s="31" t="s">
        <v>385</v>
      </c>
      <c r="N177" s="10"/>
      <c r="O177" s="10"/>
      <c r="P177" s="10"/>
      <c r="Q177" s="32" t="s">
        <v>894</v>
      </c>
      <c r="R177" s="10">
        <v>7.7709999999999999</v>
      </c>
      <c r="S177" s="10">
        <v>67.045000000000002</v>
      </c>
      <c r="T177" s="10">
        <v>1003447</v>
      </c>
      <c r="U177" s="10">
        <v>326942</v>
      </c>
      <c r="V177" s="10">
        <v>717212</v>
      </c>
      <c r="W177" s="10" t="s">
        <v>895</v>
      </c>
      <c r="X177" s="10" t="s">
        <v>896</v>
      </c>
      <c r="Y177" s="10">
        <v>776</v>
      </c>
      <c r="Z177" s="10">
        <v>886</v>
      </c>
      <c r="AA177" s="43">
        <f t="shared" si="4"/>
        <v>1.1082868968765685</v>
      </c>
      <c r="AB177" s="10" t="s">
        <v>384</v>
      </c>
      <c r="AC177" s="31" t="s">
        <v>385</v>
      </c>
    </row>
    <row r="178" spans="1:29" x14ac:dyDescent="0.25">
      <c r="A178" s="45" t="s">
        <v>596</v>
      </c>
      <c r="B178" s="46">
        <v>9.3170000000000002</v>
      </c>
      <c r="C178" s="46">
        <v>93.070999999999998</v>
      </c>
      <c r="D178" s="46">
        <v>6040900</v>
      </c>
      <c r="E178" s="46">
        <v>1382459</v>
      </c>
      <c r="F178" s="46">
        <v>5631912</v>
      </c>
      <c r="G178" s="46" t="s">
        <v>578</v>
      </c>
      <c r="H178" s="46" t="s">
        <v>597</v>
      </c>
      <c r="I178" s="46">
        <v>902</v>
      </c>
      <c r="J178" s="46">
        <v>903</v>
      </c>
      <c r="K178" s="47">
        <f t="shared" si="3"/>
        <v>4.5421220560055469</v>
      </c>
      <c r="L178" s="46" t="s">
        <v>384</v>
      </c>
      <c r="M178" s="48" t="s">
        <v>385</v>
      </c>
      <c r="N178" s="10"/>
      <c r="O178" s="10"/>
      <c r="P178" s="10"/>
      <c r="Q178" s="32" t="s">
        <v>511</v>
      </c>
      <c r="R178" s="10">
        <v>7.8339999999999996</v>
      </c>
      <c r="S178" s="10">
        <v>41.058</v>
      </c>
      <c r="T178" s="10">
        <v>6996667</v>
      </c>
      <c r="U178" s="10">
        <v>1654410</v>
      </c>
      <c r="V178" s="10">
        <v>11720695</v>
      </c>
      <c r="W178" s="10" t="s">
        <v>512</v>
      </c>
      <c r="X178" s="10" t="s">
        <v>513</v>
      </c>
      <c r="Y178" s="10">
        <v>884</v>
      </c>
      <c r="Z178" s="10">
        <v>887</v>
      </c>
      <c r="AA178" s="43">
        <f t="shared" si="4"/>
        <v>7.7276770550997602</v>
      </c>
      <c r="AB178" s="10" t="s">
        <v>384</v>
      </c>
      <c r="AC178" s="31" t="s">
        <v>385</v>
      </c>
    </row>
    <row r="179" spans="1:29" x14ac:dyDescent="0.25">
      <c r="A179" s="30" t="s">
        <v>897</v>
      </c>
      <c r="B179" s="10">
        <v>9.4169999999999998</v>
      </c>
      <c r="C179" s="10">
        <v>43.021000000000001</v>
      </c>
      <c r="D179" s="10">
        <v>4166659</v>
      </c>
      <c r="E179" s="10">
        <v>944505</v>
      </c>
      <c r="F179" s="10">
        <v>5266277</v>
      </c>
      <c r="G179" s="10" t="s">
        <v>743</v>
      </c>
      <c r="H179" s="10" t="s">
        <v>898</v>
      </c>
      <c r="I179" s="10">
        <v>884</v>
      </c>
      <c r="J179" s="10">
        <v>914</v>
      </c>
      <c r="K179" s="43">
        <f t="shared" si="3"/>
        <v>3.1328897587700535</v>
      </c>
      <c r="L179" s="10" t="s">
        <v>384</v>
      </c>
      <c r="M179" s="31" t="s">
        <v>385</v>
      </c>
      <c r="N179" s="10"/>
      <c r="O179" s="10"/>
      <c r="P179" s="10"/>
      <c r="Q179" s="32" t="s">
        <v>517</v>
      </c>
      <c r="R179" s="10">
        <v>8.109</v>
      </c>
      <c r="S179" s="10">
        <v>133.03299999999999</v>
      </c>
      <c r="T179" s="10">
        <v>4216051</v>
      </c>
      <c r="U179" s="10">
        <v>680914</v>
      </c>
      <c r="V179" s="10">
        <v>1813307</v>
      </c>
      <c r="W179" s="10" t="s">
        <v>518</v>
      </c>
      <c r="X179" s="10"/>
      <c r="Y179" s="10">
        <v>814</v>
      </c>
      <c r="Z179" s="10">
        <v>828</v>
      </c>
      <c r="AA179" s="43">
        <f t="shared" si="4"/>
        <v>4.6565429762243076</v>
      </c>
      <c r="AB179" s="10" t="s">
        <v>384</v>
      </c>
      <c r="AC179" s="31" t="s">
        <v>385</v>
      </c>
    </row>
    <row r="180" spans="1:29" x14ac:dyDescent="0.25">
      <c r="A180" s="30" t="s">
        <v>899</v>
      </c>
      <c r="B180" s="10">
        <v>9.7490000000000006</v>
      </c>
      <c r="C180" s="10">
        <v>55.048999999999999</v>
      </c>
      <c r="D180" s="10">
        <v>6784160</v>
      </c>
      <c r="E180" s="10">
        <v>964480</v>
      </c>
      <c r="F180" s="10">
        <v>4355786</v>
      </c>
      <c r="G180" s="10" t="s">
        <v>889</v>
      </c>
      <c r="H180" s="10" t="s">
        <v>900</v>
      </c>
      <c r="I180" s="10">
        <v>860</v>
      </c>
      <c r="J180" s="10">
        <v>860</v>
      </c>
      <c r="K180" s="43">
        <f t="shared" si="3"/>
        <v>5.1009754784006676</v>
      </c>
      <c r="L180" s="10" t="s">
        <v>384</v>
      </c>
      <c r="M180" s="31" t="s">
        <v>385</v>
      </c>
      <c r="N180" s="10"/>
      <c r="O180" s="10"/>
      <c r="P180" s="10"/>
      <c r="Q180" s="32" t="s">
        <v>521</v>
      </c>
      <c r="R180" s="10">
        <v>10.494</v>
      </c>
      <c r="S180" s="10">
        <v>41.058</v>
      </c>
      <c r="T180" s="10">
        <v>4101150</v>
      </c>
      <c r="U180" s="10">
        <v>696147</v>
      </c>
      <c r="V180" s="10">
        <v>4057402</v>
      </c>
      <c r="W180" s="10" t="s">
        <v>522</v>
      </c>
      <c r="X180" s="10" t="s">
        <v>523</v>
      </c>
      <c r="Y180" s="10">
        <v>829</v>
      </c>
      <c r="Z180" s="10">
        <v>831</v>
      </c>
      <c r="AA180" s="43">
        <f t="shared" si="4"/>
        <v>4.529637147876608</v>
      </c>
      <c r="AB180" s="10" t="s">
        <v>384</v>
      </c>
      <c r="AC180" s="31" t="s">
        <v>385</v>
      </c>
    </row>
    <row r="181" spans="1:29" x14ac:dyDescent="0.25">
      <c r="A181" s="30" t="s">
        <v>901</v>
      </c>
      <c r="B181" s="10">
        <v>10.004</v>
      </c>
      <c r="C181" s="10">
        <v>93.070999999999998</v>
      </c>
      <c r="D181" s="10">
        <v>420659</v>
      </c>
      <c r="E181" s="10">
        <v>95169</v>
      </c>
      <c r="F181" s="10">
        <v>328978</v>
      </c>
      <c r="G181" s="10" t="s">
        <v>578</v>
      </c>
      <c r="H181" s="10" t="s">
        <v>902</v>
      </c>
      <c r="I181" s="10">
        <v>819</v>
      </c>
      <c r="J181" s="10">
        <v>826</v>
      </c>
      <c r="K181" s="43">
        <f t="shared" si="3"/>
        <v>0.31629136750438469</v>
      </c>
      <c r="L181" s="10" t="s">
        <v>384</v>
      </c>
      <c r="M181" s="31" t="s">
        <v>385</v>
      </c>
      <c r="N181" s="10"/>
      <c r="O181" s="10"/>
      <c r="P181" s="10"/>
      <c r="Q181" s="32" t="s">
        <v>903</v>
      </c>
      <c r="R181" s="10">
        <v>10.568</v>
      </c>
      <c r="S181" s="10">
        <v>41.058</v>
      </c>
      <c r="T181" s="10">
        <v>1874481</v>
      </c>
      <c r="U181" s="10">
        <v>558536</v>
      </c>
      <c r="V181" s="10">
        <v>3455673</v>
      </c>
      <c r="W181" s="10" t="s">
        <v>522</v>
      </c>
      <c r="X181" s="10" t="s">
        <v>904</v>
      </c>
      <c r="Y181" s="10">
        <v>791</v>
      </c>
      <c r="Z181" s="10">
        <v>832</v>
      </c>
      <c r="AA181" s="43">
        <f t="shared" si="4"/>
        <v>2.0703263159330656</v>
      </c>
      <c r="AB181" s="10" t="s">
        <v>384</v>
      </c>
      <c r="AC181" s="31" t="s">
        <v>385</v>
      </c>
    </row>
    <row r="182" spans="1:29" x14ac:dyDescent="0.25">
      <c r="A182" s="30" t="s">
        <v>905</v>
      </c>
      <c r="B182" s="10">
        <v>10.523999999999999</v>
      </c>
      <c r="C182" s="10">
        <v>41.06</v>
      </c>
      <c r="D182" s="10">
        <v>656761</v>
      </c>
      <c r="E182" s="10">
        <v>217015</v>
      </c>
      <c r="F182" s="10">
        <v>1206546</v>
      </c>
      <c r="G182" s="10" t="s">
        <v>522</v>
      </c>
      <c r="H182" s="10" t="s">
        <v>906</v>
      </c>
      <c r="I182" s="10">
        <v>808</v>
      </c>
      <c r="J182" s="10">
        <v>808</v>
      </c>
      <c r="K182" s="43">
        <f t="shared" si="3"/>
        <v>0.49381526322638336</v>
      </c>
      <c r="L182" s="10" t="s">
        <v>384</v>
      </c>
      <c r="M182" s="31" t="s">
        <v>385</v>
      </c>
      <c r="N182" s="10"/>
      <c r="O182" s="10"/>
      <c r="P182" s="10"/>
      <c r="Q182" s="32" t="s">
        <v>907</v>
      </c>
      <c r="R182" s="10">
        <v>10.590999999999999</v>
      </c>
      <c r="S182" s="10">
        <v>77.028999999999996</v>
      </c>
      <c r="T182" s="10">
        <v>16868088</v>
      </c>
      <c r="U182" s="10">
        <v>2007727</v>
      </c>
      <c r="V182" s="10">
        <v>8729372</v>
      </c>
      <c r="W182" s="10" t="s">
        <v>908</v>
      </c>
      <c r="X182" s="10" t="s">
        <v>909</v>
      </c>
      <c r="Y182" s="10">
        <v>902</v>
      </c>
      <c r="Z182" s="10">
        <v>904</v>
      </c>
      <c r="AA182" s="43">
        <f t="shared" si="4"/>
        <v>18.630461704266274</v>
      </c>
      <c r="AB182" s="10" t="s">
        <v>384</v>
      </c>
      <c r="AC182" s="31" t="s">
        <v>385</v>
      </c>
    </row>
    <row r="183" spans="1:29" x14ac:dyDescent="0.25">
      <c r="A183" s="30" t="s">
        <v>910</v>
      </c>
      <c r="B183" s="10">
        <v>10.744999999999999</v>
      </c>
      <c r="C183" s="10">
        <v>105.07899999999999</v>
      </c>
      <c r="D183" s="10">
        <v>2693721</v>
      </c>
      <c r="E183" s="10">
        <v>204433</v>
      </c>
      <c r="F183" s="10">
        <v>473885</v>
      </c>
      <c r="G183" s="10" t="s">
        <v>911</v>
      </c>
      <c r="H183" s="10" t="s">
        <v>912</v>
      </c>
      <c r="I183" s="10">
        <v>751</v>
      </c>
      <c r="J183" s="10">
        <v>814</v>
      </c>
      <c r="K183" s="43">
        <f t="shared" si="3"/>
        <v>2.0253951508591963</v>
      </c>
      <c r="L183" s="10" t="s">
        <v>384</v>
      </c>
      <c r="M183" s="31" t="s">
        <v>385</v>
      </c>
      <c r="N183" s="10"/>
      <c r="O183" s="10"/>
      <c r="P183" s="10"/>
      <c r="Q183" s="32" t="s">
        <v>913</v>
      </c>
      <c r="R183" s="10">
        <v>11.282</v>
      </c>
      <c r="S183" s="10">
        <v>70.072000000000003</v>
      </c>
      <c r="T183" s="10">
        <v>1892468</v>
      </c>
      <c r="U183" s="10">
        <v>397187</v>
      </c>
      <c r="V183" s="10">
        <v>2236844</v>
      </c>
      <c r="W183" s="10" t="s">
        <v>914</v>
      </c>
      <c r="X183" s="10" t="s">
        <v>915</v>
      </c>
      <c r="Y183" s="10">
        <v>864</v>
      </c>
      <c r="Z183" s="10">
        <v>864</v>
      </c>
      <c r="AA183" s="43">
        <f t="shared" si="4"/>
        <v>2.0901925932891379</v>
      </c>
      <c r="AB183" s="10" t="s">
        <v>384</v>
      </c>
      <c r="AC183" s="31" t="s">
        <v>385</v>
      </c>
    </row>
    <row r="184" spans="1:29" x14ac:dyDescent="0.25">
      <c r="A184" s="30" t="s">
        <v>916</v>
      </c>
      <c r="B184" s="10">
        <v>10.856</v>
      </c>
      <c r="C184" s="10">
        <v>192.935</v>
      </c>
      <c r="D184" s="10">
        <v>519331</v>
      </c>
      <c r="E184" s="10">
        <v>83413</v>
      </c>
      <c r="F184" s="10">
        <v>257696</v>
      </c>
      <c r="G184" s="10" t="s">
        <v>917</v>
      </c>
      <c r="H184" s="10"/>
      <c r="I184" s="10">
        <v>786</v>
      </c>
      <c r="J184" s="10">
        <v>883</v>
      </c>
      <c r="K184" s="43">
        <f t="shared" si="3"/>
        <v>0.39048234360234679</v>
      </c>
      <c r="L184" s="10" t="s">
        <v>384</v>
      </c>
      <c r="M184" s="31" t="s">
        <v>385</v>
      </c>
      <c r="N184" s="10"/>
      <c r="O184" s="10"/>
      <c r="P184" s="10"/>
      <c r="Q184" s="32" t="s">
        <v>611</v>
      </c>
      <c r="R184" s="10">
        <v>11.426</v>
      </c>
      <c r="S184" s="10">
        <v>57.061</v>
      </c>
      <c r="T184" s="10">
        <v>2114853</v>
      </c>
      <c r="U184" s="10">
        <v>426652</v>
      </c>
      <c r="V184" s="10">
        <v>441291</v>
      </c>
      <c r="W184" s="10" t="s">
        <v>612</v>
      </c>
      <c r="X184" s="10"/>
      <c r="Y184" s="10">
        <v>944</v>
      </c>
      <c r="Z184" s="10">
        <v>988</v>
      </c>
      <c r="AA184" s="43">
        <f t="shared" si="4"/>
        <v>2.3358123236405124</v>
      </c>
      <c r="AB184" s="10" t="s">
        <v>384</v>
      </c>
      <c r="AC184" s="31" t="s">
        <v>385</v>
      </c>
    </row>
    <row r="185" spans="1:29" x14ac:dyDescent="0.25">
      <c r="A185" s="30" t="s">
        <v>918</v>
      </c>
      <c r="B185" s="10">
        <v>11.044</v>
      </c>
      <c r="C185" s="10">
        <v>88.058000000000007</v>
      </c>
      <c r="D185" s="10">
        <v>3802958</v>
      </c>
      <c r="E185" s="10">
        <v>712271</v>
      </c>
      <c r="F185" s="10">
        <v>6229676</v>
      </c>
      <c r="G185" s="10" t="s">
        <v>569</v>
      </c>
      <c r="H185" s="10" t="s">
        <v>919</v>
      </c>
      <c r="I185" s="10">
        <v>854</v>
      </c>
      <c r="J185" s="10">
        <v>860</v>
      </c>
      <c r="K185" s="43">
        <f t="shared" si="3"/>
        <v>2.8594248224375085</v>
      </c>
      <c r="L185" s="10" t="s">
        <v>384</v>
      </c>
      <c r="M185" s="31" t="s">
        <v>385</v>
      </c>
      <c r="N185" s="10"/>
      <c r="O185" s="10"/>
      <c r="P185" s="10"/>
      <c r="Q185" s="32" t="s">
        <v>544</v>
      </c>
      <c r="R185" s="10">
        <v>11.718</v>
      </c>
      <c r="S185" s="10">
        <v>57.061</v>
      </c>
      <c r="T185" s="10">
        <v>14506467</v>
      </c>
      <c r="U185" s="10">
        <v>2844719</v>
      </c>
      <c r="V185" s="10">
        <v>6519751</v>
      </c>
      <c r="W185" s="10" t="s">
        <v>545</v>
      </c>
      <c r="X185" s="10" t="s">
        <v>546</v>
      </c>
      <c r="Y185" s="10">
        <v>887</v>
      </c>
      <c r="Z185" s="10">
        <v>887</v>
      </c>
      <c r="AA185" s="43">
        <f t="shared" si="4"/>
        <v>16.02209912040431</v>
      </c>
      <c r="AB185" s="10" t="s">
        <v>384</v>
      </c>
      <c r="AC185" s="31" t="s">
        <v>385</v>
      </c>
    </row>
    <row r="186" spans="1:29" x14ac:dyDescent="0.25">
      <c r="A186" s="30" t="s">
        <v>920</v>
      </c>
      <c r="B186" s="10">
        <v>11.103999999999999</v>
      </c>
      <c r="C186" s="10">
        <v>267.01600000000002</v>
      </c>
      <c r="D186" s="10">
        <v>1828738</v>
      </c>
      <c r="E186" s="10">
        <v>439529</v>
      </c>
      <c r="F186" s="10">
        <v>1429041</v>
      </c>
      <c r="G186" s="10" t="s">
        <v>921</v>
      </c>
      <c r="H186" s="10"/>
      <c r="I186" s="10">
        <v>764</v>
      </c>
      <c r="J186" s="10">
        <v>781</v>
      </c>
      <c r="K186" s="43">
        <f t="shared" si="3"/>
        <v>1.3750188224363047</v>
      </c>
      <c r="L186" s="10" t="s">
        <v>384</v>
      </c>
      <c r="M186" s="31" t="s">
        <v>385</v>
      </c>
      <c r="N186" s="10"/>
      <c r="O186" s="10"/>
      <c r="P186" s="10"/>
      <c r="Q186" s="32" t="s">
        <v>550</v>
      </c>
      <c r="R186" s="10">
        <v>12.077</v>
      </c>
      <c r="S186" s="10">
        <v>43.084000000000003</v>
      </c>
      <c r="T186" s="10">
        <v>13754589</v>
      </c>
      <c r="U186" s="10">
        <v>2551311</v>
      </c>
      <c r="V186" s="10">
        <v>10201818</v>
      </c>
      <c r="W186" s="10" t="s">
        <v>528</v>
      </c>
      <c r="X186" s="10" t="s">
        <v>551</v>
      </c>
      <c r="Y186" s="10">
        <v>849</v>
      </c>
      <c r="Z186" s="10">
        <v>854</v>
      </c>
      <c r="AA186" s="43">
        <f t="shared" si="4"/>
        <v>15.19166509105372</v>
      </c>
      <c r="AB186" s="10" t="s">
        <v>384</v>
      </c>
      <c r="AC186" s="31" t="s">
        <v>385</v>
      </c>
    </row>
    <row r="187" spans="1:29" x14ac:dyDescent="0.25">
      <c r="A187" s="30" t="s">
        <v>922</v>
      </c>
      <c r="B187" s="10">
        <v>11.279</v>
      </c>
      <c r="C187" s="10">
        <v>41.06</v>
      </c>
      <c r="D187" s="10">
        <v>2648812</v>
      </c>
      <c r="E187" s="10">
        <v>639145</v>
      </c>
      <c r="F187" s="10">
        <v>3957520</v>
      </c>
      <c r="G187" s="10" t="s">
        <v>923</v>
      </c>
      <c r="H187" s="10" t="s">
        <v>924</v>
      </c>
      <c r="I187" s="10">
        <v>845</v>
      </c>
      <c r="J187" s="10">
        <v>860</v>
      </c>
      <c r="K187" s="43">
        <f t="shared" si="3"/>
        <v>1.9916283016458087</v>
      </c>
      <c r="L187" s="10" t="s">
        <v>384</v>
      </c>
      <c r="M187" s="31" t="s">
        <v>385</v>
      </c>
      <c r="N187" s="10"/>
      <c r="O187" s="10"/>
      <c r="P187" s="10"/>
      <c r="Q187" s="32" t="s">
        <v>925</v>
      </c>
      <c r="R187" s="10">
        <v>12.308</v>
      </c>
      <c r="S187" s="10">
        <v>81.073999999999998</v>
      </c>
      <c r="T187" s="10">
        <v>3312174</v>
      </c>
      <c r="U187" s="10">
        <v>617756</v>
      </c>
      <c r="V187" s="10">
        <v>1736987</v>
      </c>
      <c r="W187" s="10" t="s">
        <v>926</v>
      </c>
      <c r="X187" s="10" t="s">
        <v>927</v>
      </c>
      <c r="Y187" s="10">
        <v>773</v>
      </c>
      <c r="Z187" s="10">
        <v>779</v>
      </c>
      <c r="AA187" s="43">
        <f t="shared" si="4"/>
        <v>3.6582291285690731</v>
      </c>
      <c r="AB187" s="10" t="s">
        <v>384</v>
      </c>
      <c r="AC187" s="31" t="s">
        <v>385</v>
      </c>
    </row>
    <row r="188" spans="1:29" x14ac:dyDescent="0.25">
      <c r="A188" s="30" t="s">
        <v>928</v>
      </c>
      <c r="B188" s="10">
        <v>11.295</v>
      </c>
      <c r="C188" s="10">
        <v>93.070999999999998</v>
      </c>
      <c r="D188" s="10">
        <v>2022285</v>
      </c>
      <c r="E188" s="10">
        <v>554829</v>
      </c>
      <c r="F188" s="10">
        <v>1775498</v>
      </c>
      <c r="G188" s="10" t="s">
        <v>578</v>
      </c>
      <c r="H188" s="10" t="s">
        <v>929</v>
      </c>
      <c r="I188" s="10">
        <v>865</v>
      </c>
      <c r="J188" s="10">
        <v>865</v>
      </c>
      <c r="K188" s="43">
        <f t="shared" si="3"/>
        <v>1.520545829599758</v>
      </c>
      <c r="L188" s="10" t="s">
        <v>384</v>
      </c>
      <c r="M188" s="31" t="s">
        <v>385</v>
      </c>
      <c r="N188" s="10"/>
      <c r="O188" s="10"/>
      <c r="P188" s="10"/>
      <c r="Q188" s="32" t="s">
        <v>555</v>
      </c>
      <c r="R188" s="10">
        <v>12.493</v>
      </c>
      <c r="S188" s="10">
        <v>93.070999999999998</v>
      </c>
      <c r="T188" s="10">
        <v>938545</v>
      </c>
      <c r="U188" s="10">
        <v>272368</v>
      </c>
      <c r="V188" s="10">
        <v>750017</v>
      </c>
      <c r="W188" s="10" t="s">
        <v>528</v>
      </c>
      <c r="X188" s="10" t="s">
        <v>556</v>
      </c>
      <c r="Y188" s="10">
        <v>773</v>
      </c>
      <c r="Z188" s="10">
        <v>901</v>
      </c>
      <c r="AA188" s="43">
        <f t="shared" si="4"/>
        <v>1.0366039518071397</v>
      </c>
      <c r="AB188" s="10" t="s">
        <v>384</v>
      </c>
      <c r="AC188" s="31" t="s">
        <v>385</v>
      </c>
    </row>
    <row r="189" spans="1:29" x14ac:dyDescent="0.25">
      <c r="A189" s="45" t="s">
        <v>930</v>
      </c>
      <c r="B189" s="46">
        <v>11.388999999999999</v>
      </c>
      <c r="C189" s="46">
        <v>93.070999999999998</v>
      </c>
      <c r="D189" s="46">
        <v>10555902</v>
      </c>
      <c r="E189" s="46">
        <v>2430344</v>
      </c>
      <c r="F189" s="46">
        <v>10578631</v>
      </c>
      <c r="G189" s="46" t="s">
        <v>578</v>
      </c>
      <c r="H189" s="46" t="s">
        <v>931</v>
      </c>
      <c r="I189" s="46">
        <v>928</v>
      </c>
      <c r="J189" s="46">
        <v>928</v>
      </c>
      <c r="K189" s="47">
        <f t="shared" si="3"/>
        <v>7.9369291488409122</v>
      </c>
      <c r="L189" s="46" t="s">
        <v>384</v>
      </c>
      <c r="M189" s="48" t="s">
        <v>385</v>
      </c>
      <c r="N189" s="10"/>
      <c r="O189" s="10"/>
      <c r="P189" s="10"/>
      <c r="Q189" s="32" t="s">
        <v>932</v>
      </c>
      <c r="R189" s="10">
        <v>12.503</v>
      </c>
      <c r="S189" s="10">
        <v>69.052999999999997</v>
      </c>
      <c r="T189" s="10">
        <v>2345563</v>
      </c>
      <c r="U189" s="10">
        <v>612659</v>
      </c>
      <c r="V189" s="10">
        <v>725810</v>
      </c>
      <c r="W189" s="10" t="s">
        <v>933</v>
      </c>
      <c r="X189" s="10" t="s">
        <v>934</v>
      </c>
      <c r="Y189" s="10">
        <v>762</v>
      </c>
      <c r="Z189" s="10">
        <v>946</v>
      </c>
      <c r="AA189" s="43">
        <f t="shared" si="4"/>
        <v>2.5906268479535983</v>
      </c>
      <c r="AB189" s="10" t="s">
        <v>384</v>
      </c>
      <c r="AC189" s="31" t="s">
        <v>385</v>
      </c>
    </row>
    <row r="190" spans="1:29" x14ac:dyDescent="0.25">
      <c r="A190" s="30" t="s">
        <v>755</v>
      </c>
      <c r="B190" s="10">
        <v>11.714</v>
      </c>
      <c r="C190" s="10">
        <v>55.048999999999999</v>
      </c>
      <c r="D190" s="10">
        <v>2222904</v>
      </c>
      <c r="E190" s="10">
        <v>412621</v>
      </c>
      <c r="F190" s="10">
        <v>799771</v>
      </c>
      <c r="G190" s="10" t="s">
        <v>522</v>
      </c>
      <c r="H190" s="10" t="s">
        <v>756</v>
      </c>
      <c r="I190" s="10">
        <v>785</v>
      </c>
      <c r="J190" s="10">
        <v>797</v>
      </c>
      <c r="K190" s="43">
        <f t="shared" si="3"/>
        <v>1.6713902376769942</v>
      </c>
      <c r="L190" s="10" t="s">
        <v>384</v>
      </c>
      <c r="M190" s="31" t="s">
        <v>385</v>
      </c>
      <c r="N190" s="10"/>
      <c r="O190" s="10"/>
      <c r="P190" s="10"/>
      <c r="Q190" s="32" t="s">
        <v>571</v>
      </c>
      <c r="R190" s="10">
        <v>12.965</v>
      </c>
      <c r="S190" s="10">
        <v>281.048</v>
      </c>
      <c r="T190" s="10">
        <v>43798844</v>
      </c>
      <c r="U190" s="10">
        <v>11206807</v>
      </c>
      <c r="V190" s="10">
        <v>43056653</v>
      </c>
      <c r="W190" s="10" t="s">
        <v>572</v>
      </c>
      <c r="X190" s="10" t="s">
        <v>573</v>
      </c>
      <c r="Y190" s="10">
        <v>862</v>
      </c>
      <c r="Z190" s="10">
        <v>888</v>
      </c>
      <c r="AA190" s="43">
        <f t="shared" si="4"/>
        <v>48.374936497434248</v>
      </c>
      <c r="AB190" s="10" t="s">
        <v>384</v>
      </c>
      <c r="AC190" s="31" t="s">
        <v>385</v>
      </c>
    </row>
    <row r="191" spans="1:29" x14ac:dyDescent="0.25">
      <c r="A191" s="30" t="s">
        <v>544</v>
      </c>
      <c r="B191" s="10">
        <v>11.741</v>
      </c>
      <c r="C191" s="10">
        <v>57.061</v>
      </c>
      <c r="D191" s="10">
        <v>5344789</v>
      </c>
      <c r="E191" s="10">
        <v>689426</v>
      </c>
      <c r="F191" s="10">
        <v>1126005</v>
      </c>
      <c r="G191" s="10" t="s">
        <v>545</v>
      </c>
      <c r="H191" s="10" t="s">
        <v>546</v>
      </c>
      <c r="I191" s="10">
        <v>796</v>
      </c>
      <c r="J191" s="10">
        <v>796</v>
      </c>
      <c r="K191" s="43">
        <f t="shared" si="3"/>
        <v>4.0187197274571389</v>
      </c>
      <c r="L191" s="10" t="s">
        <v>384</v>
      </c>
      <c r="M191" s="31" t="s">
        <v>385</v>
      </c>
      <c r="N191" s="10"/>
      <c r="O191" s="10"/>
      <c r="P191" s="10"/>
      <c r="Q191" s="32" t="s">
        <v>935</v>
      </c>
      <c r="R191" s="10">
        <v>13.234</v>
      </c>
      <c r="S191" s="10">
        <v>81.073999999999998</v>
      </c>
      <c r="T191" s="10">
        <v>11808128</v>
      </c>
      <c r="U191" s="10">
        <v>1290639</v>
      </c>
      <c r="V191" s="10">
        <v>2767016</v>
      </c>
      <c r="W191" s="10" t="s">
        <v>936</v>
      </c>
      <c r="X191" s="33">
        <v>881395</v>
      </c>
      <c r="Y191" s="10">
        <v>792</v>
      </c>
      <c r="Z191" s="10">
        <v>793</v>
      </c>
      <c r="AA191" s="43">
        <f t="shared" si="4"/>
        <v>13.0418383223442</v>
      </c>
      <c r="AB191" s="10" t="s">
        <v>384</v>
      </c>
      <c r="AC191" s="31" t="s">
        <v>385</v>
      </c>
    </row>
    <row r="192" spans="1:29" x14ac:dyDescent="0.25">
      <c r="A192" s="30" t="s">
        <v>937</v>
      </c>
      <c r="B192" s="10">
        <v>11.926</v>
      </c>
      <c r="C192" s="10">
        <v>60.027999999999999</v>
      </c>
      <c r="D192" s="10">
        <v>1219292</v>
      </c>
      <c r="E192" s="10">
        <v>179578</v>
      </c>
      <c r="F192" s="10">
        <v>310168</v>
      </c>
      <c r="G192" s="10" t="s">
        <v>840</v>
      </c>
      <c r="H192" s="10" t="s">
        <v>938</v>
      </c>
      <c r="I192" s="10">
        <v>870</v>
      </c>
      <c r="J192" s="10">
        <v>870</v>
      </c>
      <c r="K192" s="43">
        <f t="shared" si="3"/>
        <v>0.91677946761428197</v>
      </c>
      <c r="L192" s="10" t="s">
        <v>384</v>
      </c>
      <c r="M192" s="31" t="s">
        <v>385</v>
      </c>
      <c r="N192" s="10"/>
      <c r="O192" s="10"/>
      <c r="P192" s="10"/>
      <c r="Q192" s="49" t="s">
        <v>588</v>
      </c>
      <c r="R192" s="46">
        <v>14.099</v>
      </c>
      <c r="S192" s="46">
        <v>67.045000000000002</v>
      </c>
      <c r="T192" s="46">
        <v>1419265</v>
      </c>
      <c r="U192" s="46">
        <v>307325</v>
      </c>
      <c r="V192" s="46">
        <v>1691556</v>
      </c>
      <c r="W192" s="46" t="s">
        <v>578</v>
      </c>
      <c r="X192" s="46" t="s">
        <v>589</v>
      </c>
      <c r="Y192" s="46">
        <v>812</v>
      </c>
      <c r="Z192" s="46">
        <v>812</v>
      </c>
      <c r="AA192" s="47">
        <f t="shared" si="4"/>
        <v>1.5675494597079096</v>
      </c>
      <c r="AB192" s="46" t="s">
        <v>384</v>
      </c>
      <c r="AC192" s="48" t="s">
        <v>385</v>
      </c>
    </row>
    <row r="193" spans="1:29" x14ac:dyDescent="0.25">
      <c r="A193" s="30" t="s">
        <v>550</v>
      </c>
      <c r="B193" s="10">
        <v>12.09</v>
      </c>
      <c r="C193" s="10">
        <v>43.021000000000001</v>
      </c>
      <c r="D193" s="10">
        <v>7370362</v>
      </c>
      <c r="E193" s="10">
        <v>1342384</v>
      </c>
      <c r="F193" s="10">
        <v>4805637</v>
      </c>
      <c r="G193" s="10" t="s">
        <v>528</v>
      </c>
      <c r="H193" s="10" t="s">
        <v>551</v>
      </c>
      <c r="I193" s="10">
        <v>823</v>
      </c>
      <c r="J193" s="10">
        <v>832</v>
      </c>
      <c r="K193" s="43">
        <f t="shared" si="3"/>
        <v>5.5417377875722424</v>
      </c>
      <c r="L193" s="10" t="s">
        <v>384</v>
      </c>
      <c r="M193" s="31" t="s">
        <v>385</v>
      </c>
      <c r="N193" s="10"/>
      <c r="O193" s="10"/>
      <c r="P193" s="10"/>
      <c r="Q193" s="32" t="s">
        <v>939</v>
      </c>
      <c r="R193" s="10">
        <v>14.236000000000001</v>
      </c>
      <c r="S193" s="10">
        <v>57.061</v>
      </c>
      <c r="T193" s="10">
        <v>39415406</v>
      </c>
      <c r="U193" s="10">
        <v>9698138</v>
      </c>
      <c r="V193" s="10">
        <v>32678266</v>
      </c>
      <c r="W193" s="10" t="s">
        <v>773</v>
      </c>
      <c r="X193" s="10" t="s">
        <v>940</v>
      </c>
      <c r="Y193" s="10">
        <v>922</v>
      </c>
      <c r="Z193" s="10">
        <v>923</v>
      </c>
      <c r="AA193" s="43">
        <f t="shared" si="4"/>
        <v>43.533517968432882</v>
      </c>
      <c r="AB193" s="10" t="s">
        <v>384</v>
      </c>
      <c r="AC193" s="31" t="s">
        <v>385</v>
      </c>
    </row>
    <row r="194" spans="1:29" x14ac:dyDescent="0.25">
      <c r="A194" s="30" t="s">
        <v>941</v>
      </c>
      <c r="B194" s="10">
        <v>12.542999999999999</v>
      </c>
      <c r="C194" s="10">
        <v>81.073999999999998</v>
      </c>
      <c r="D194" s="10">
        <v>4168468</v>
      </c>
      <c r="E194" s="10">
        <v>574787</v>
      </c>
      <c r="F194" s="10">
        <v>805386</v>
      </c>
      <c r="G194" s="10" t="s">
        <v>663</v>
      </c>
      <c r="H194" s="10"/>
      <c r="I194" s="10">
        <v>800</v>
      </c>
      <c r="J194" s="10">
        <v>898</v>
      </c>
      <c r="K194" s="43">
        <f t="shared" si="3"/>
        <v>3.1342499366904488</v>
      </c>
      <c r="L194" s="10" t="s">
        <v>384</v>
      </c>
      <c r="M194" s="31" t="s">
        <v>385</v>
      </c>
      <c r="N194" s="10"/>
      <c r="O194" s="10"/>
      <c r="P194" s="10"/>
      <c r="Q194" s="32" t="s">
        <v>942</v>
      </c>
      <c r="R194" s="10">
        <v>14.407</v>
      </c>
      <c r="S194" s="10">
        <v>79.055999999999997</v>
      </c>
      <c r="T194" s="10">
        <v>11837613</v>
      </c>
      <c r="U194" s="10">
        <v>1419615</v>
      </c>
      <c r="V194" s="10">
        <v>6098010</v>
      </c>
      <c r="W194" s="10" t="s">
        <v>943</v>
      </c>
      <c r="X194" s="10" t="s">
        <v>944</v>
      </c>
      <c r="Y194" s="10">
        <v>918</v>
      </c>
      <c r="Z194" s="10">
        <v>918</v>
      </c>
      <c r="AA194" s="43">
        <f t="shared" si="4"/>
        <v>13.074403907925108</v>
      </c>
      <c r="AB194" s="10" t="s">
        <v>384</v>
      </c>
      <c r="AC194" s="31" t="s">
        <v>385</v>
      </c>
    </row>
    <row r="195" spans="1:29" x14ac:dyDescent="0.25">
      <c r="A195" s="30" t="s">
        <v>568</v>
      </c>
      <c r="B195" s="10">
        <v>12.757</v>
      </c>
      <c r="C195" s="10">
        <v>88.058000000000007</v>
      </c>
      <c r="D195" s="10">
        <v>167180506</v>
      </c>
      <c r="E195" s="10">
        <v>34502507</v>
      </c>
      <c r="F195" s="10">
        <v>235997520</v>
      </c>
      <c r="G195" s="10" t="s">
        <v>569</v>
      </c>
      <c r="H195" s="10" t="s">
        <v>570</v>
      </c>
      <c r="I195" s="10">
        <v>903</v>
      </c>
      <c r="J195" s="10">
        <v>903</v>
      </c>
      <c r="K195" s="43">
        <f t="shared" si="3"/>
        <v>125.7021741192153</v>
      </c>
      <c r="L195" s="10" t="s">
        <v>384</v>
      </c>
      <c r="M195" s="31" t="s">
        <v>385</v>
      </c>
      <c r="N195" s="10"/>
      <c r="O195" s="10"/>
      <c r="P195" s="10"/>
      <c r="Q195" s="32" t="s">
        <v>945</v>
      </c>
      <c r="R195" s="10">
        <v>14.813000000000001</v>
      </c>
      <c r="S195" s="10">
        <v>79.055999999999997</v>
      </c>
      <c r="T195" s="10">
        <v>1351687</v>
      </c>
      <c r="U195" s="10">
        <v>294924</v>
      </c>
      <c r="V195" s="10">
        <v>932479</v>
      </c>
      <c r="W195" s="10" t="s">
        <v>946</v>
      </c>
      <c r="X195" s="10" t="s">
        <v>947</v>
      </c>
      <c r="Y195" s="10">
        <v>777</v>
      </c>
      <c r="Z195" s="10">
        <v>841</v>
      </c>
      <c r="AA195" s="43">
        <f t="shared" si="4"/>
        <v>1.4929109268136713</v>
      </c>
      <c r="AB195" s="10" t="s">
        <v>384</v>
      </c>
      <c r="AC195" s="31" t="s">
        <v>385</v>
      </c>
    </row>
    <row r="196" spans="1:29" x14ac:dyDescent="0.25">
      <c r="A196" s="30" t="s">
        <v>571</v>
      </c>
      <c r="B196" s="10">
        <v>12.965</v>
      </c>
      <c r="C196" s="10">
        <v>281.06799999999998</v>
      </c>
      <c r="D196" s="10">
        <v>36019293</v>
      </c>
      <c r="E196" s="10">
        <v>9018661</v>
      </c>
      <c r="F196" s="10">
        <v>37217818</v>
      </c>
      <c r="G196" s="10" t="s">
        <v>572</v>
      </c>
      <c r="H196" s="10" t="s">
        <v>573</v>
      </c>
      <c r="I196" s="10">
        <v>851</v>
      </c>
      <c r="J196" s="10">
        <v>881</v>
      </c>
      <c r="K196" s="43">
        <f t="shared" si="3"/>
        <v>27.08272363009257</v>
      </c>
      <c r="L196" s="10" t="s">
        <v>384</v>
      </c>
      <c r="M196" s="31" t="s">
        <v>385</v>
      </c>
      <c r="N196" s="10"/>
      <c r="O196" s="10"/>
      <c r="P196" s="10"/>
      <c r="Q196" s="32" t="s">
        <v>600</v>
      </c>
      <c r="R196" s="10">
        <v>14.837</v>
      </c>
      <c r="S196" s="10">
        <v>91.058999999999997</v>
      </c>
      <c r="T196" s="10">
        <v>17379022</v>
      </c>
      <c r="U196" s="10">
        <v>2342614</v>
      </c>
      <c r="V196" s="10">
        <v>5064663</v>
      </c>
      <c r="W196" s="10" t="s">
        <v>601</v>
      </c>
      <c r="X196" s="10" t="s">
        <v>602</v>
      </c>
      <c r="Y196" s="10">
        <v>917</v>
      </c>
      <c r="Z196" s="10">
        <v>917</v>
      </c>
      <c r="AA196" s="43">
        <f t="shared" si="4"/>
        <v>19.194777963489464</v>
      </c>
      <c r="AB196" s="10" t="s">
        <v>384</v>
      </c>
      <c r="AC196" s="31" t="s">
        <v>385</v>
      </c>
    </row>
    <row r="197" spans="1:29" x14ac:dyDescent="0.25">
      <c r="A197" s="30" t="s">
        <v>948</v>
      </c>
      <c r="B197" s="10">
        <v>13.489000000000001</v>
      </c>
      <c r="C197" s="10">
        <v>93.070999999999998</v>
      </c>
      <c r="D197" s="10">
        <v>864027</v>
      </c>
      <c r="E197" s="10">
        <v>140940</v>
      </c>
      <c r="F197" s="10">
        <v>534336</v>
      </c>
      <c r="G197" s="10" t="s">
        <v>561</v>
      </c>
      <c r="H197" s="10"/>
      <c r="I197" s="10">
        <v>840</v>
      </c>
      <c r="J197" s="10">
        <v>841</v>
      </c>
      <c r="K197" s="43">
        <f t="shared" si="3"/>
        <v>0.64965751687402618</v>
      </c>
      <c r="L197" s="10" t="s">
        <v>384</v>
      </c>
      <c r="M197" s="31" t="s">
        <v>385</v>
      </c>
      <c r="N197" s="10"/>
      <c r="O197" s="10"/>
      <c r="P197" s="10"/>
      <c r="Q197" s="32" t="s">
        <v>609</v>
      </c>
      <c r="R197" s="10">
        <v>15.651999999999999</v>
      </c>
      <c r="S197" s="10">
        <v>41.058</v>
      </c>
      <c r="T197" s="10">
        <v>2455649</v>
      </c>
      <c r="U197" s="10">
        <v>558579</v>
      </c>
      <c r="V197" s="10">
        <v>4512821</v>
      </c>
      <c r="W197" s="10" t="s">
        <v>528</v>
      </c>
      <c r="X197" s="10" t="s">
        <v>610</v>
      </c>
      <c r="Y197" s="10">
        <v>803</v>
      </c>
      <c r="Z197" s="10">
        <v>811</v>
      </c>
      <c r="AA197" s="43">
        <f t="shared" si="4"/>
        <v>2.7122146062802002</v>
      </c>
      <c r="AB197" s="10" t="s">
        <v>384</v>
      </c>
      <c r="AC197" s="31" t="s">
        <v>385</v>
      </c>
    </row>
    <row r="198" spans="1:29" x14ac:dyDescent="0.25">
      <c r="A198" s="30" t="s">
        <v>949</v>
      </c>
      <c r="B198" s="10">
        <v>13.901</v>
      </c>
      <c r="C198" s="10">
        <v>119.09</v>
      </c>
      <c r="D198" s="10">
        <v>3772862</v>
      </c>
      <c r="E198" s="10">
        <v>541767</v>
      </c>
      <c r="F198" s="10">
        <v>1292874</v>
      </c>
      <c r="G198" s="10" t="s">
        <v>591</v>
      </c>
      <c r="H198" s="10" t="s">
        <v>950</v>
      </c>
      <c r="I198" s="10">
        <v>915</v>
      </c>
      <c r="J198" s="10">
        <v>917</v>
      </c>
      <c r="K198" s="43">
        <f t="shared" si="3"/>
        <v>2.8367957927569072</v>
      </c>
      <c r="L198" s="10" t="s">
        <v>384</v>
      </c>
      <c r="M198" s="31" t="s">
        <v>385</v>
      </c>
      <c r="N198" s="10"/>
      <c r="O198" s="10"/>
      <c r="P198" s="10"/>
      <c r="Q198" s="32" t="s">
        <v>621</v>
      </c>
      <c r="R198" s="10">
        <v>16.393000000000001</v>
      </c>
      <c r="S198" s="10">
        <v>55.046999999999997</v>
      </c>
      <c r="T198" s="10">
        <v>3283529</v>
      </c>
      <c r="U198" s="10">
        <v>734179</v>
      </c>
      <c r="V198" s="10">
        <v>5647793</v>
      </c>
      <c r="W198" s="10" t="s">
        <v>619</v>
      </c>
      <c r="X198" s="10" t="s">
        <v>622</v>
      </c>
      <c r="Y198" s="10">
        <v>827</v>
      </c>
      <c r="Z198" s="10">
        <v>862</v>
      </c>
      <c r="AA198" s="43">
        <f t="shared" si="4"/>
        <v>3.6265913059825001</v>
      </c>
      <c r="AB198" s="10" t="s">
        <v>384</v>
      </c>
      <c r="AC198" s="31" t="s">
        <v>385</v>
      </c>
    </row>
    <row r="199" spans="1:29" x14ac:dyDescent="0.25">
      <c r="A199" s="30" t="s">
        <v>951</v>
      </c>
      <c r="B199" s="10">
        <v>14.089</v>
      </c>
      <c r="C199" s="10">
        <v>93.070999999999998</v>
      </c>
      <c r="D199" s="10">
        <v>5054070</v>
      </c>
      <c r="E199" s="10">
        <v>696921</v>
      </c>
      <c r="F199" s="10">
        <v>4720947</v>
      </c>
      <c r="G199" s="10" t="s">
        <v>578</v>
      </c>
      <c r="H199" s="10" t="s">
        <v>952</v>
      </c>
      <c r="I199" s="10">
        <v>878</v>
      </c>
      <c r="J199" s="10">
        <v>878</v>
      </c>
      <c r="K199" s="43">
        <f t="shared" si="3"/>
        <v>3.8001295865841112</v>
      </c>
      <c r="L199" s="10" t="s">
        <v>384</v>
      </c>
      <c r="M199" s="31" t="s">
        <v>385</v>
      </c>
      <c r="N199" s="10"/>
      <c r="O199" s="10"/>
      <c r="P199" s="10"/>
      <c r="Q199" s="32" t="s">
        <v>474</v>
      </c>
      <c r="R199" s="10">
        <v>17.170999999999999</v>
      </c>
      <c r="S199" s="10">
        <v>207.047</v>
      </c>
      <c r="T199" s="10">
        <v>1039633</v>
      </c>
      <c r="U199" s="10">
        <v>192181</v>
      </c>
      <c r="V199" s="10">
        <v>445169</v>
      </c>
      <c r="W199" s="10" t="s">
        <v>475</v>
      </c>
      <c r="X199" s="10" t="s">
        <v>476</v>
      </c>
      <c r="Y199" s="10">
        <v>820</v>
      </c>
      <c r="Z199" s="10">
        <v>820</v>
      </c>
      <c r="AA199" s="43">
        <f t="shared" si="4"/>
        <v>1.1482536012968072</v>
      </c>
      <c r="AB199" s="10" t="s">
        <v>384</v>
      </c>
      <c r="AC199" s="31" t="s">
        <v>385</v>
      </c>
    </row>
    <row r="200" spans="1:29" x14ac:dyDescent="0.25">
      <c r="A200" s="30" t="s">
        <v>772</v>
      </c>
      <c r="B200" s="10">
        <v>14.26</v>
      </c>
      <c r="C200" s="10">
        <v>57.061</v>
      </c>
      <c r="D200" s="10">
        <v>6344062</v>
      </c>
      <c r="E200" s="10">
        <v>1059263</v>
      </c>
      <c r="F200" s="10">
        <v>3342135</v>
      </c>
      <c r="G200" s="10" t="s">
        <v>773</v>
      </c>
      <c r="H200" s="10" t="s">
        <v>774</v>
      </c>
      <c r="I200" s="10">
        <v>895</v>
      </c>
      <c r="J200" s="10">
        <v>902</v>
      </c>
      <c r="K200" s="43">
        <f t="shared" ref="K200:K227" si="5">7.51894925591476E-07*D200</f>
        <v>4.7700680254377099</v>
      </c>
      <c r="L200" s="10" t="s">
        <v>384</v>
      </c>
      <c r="M200" s="31" t="s">
        <v>385</v>
      </c>
      <c r="N200" s="10"/>
      <c r="O200" s="10"/>
      <c r="P200" s="10"/>
      <c r="Q200" s="32" t="s">
        <v>953</v>
      </c>
      <c r="R200" s="10">
        <v>17.800999999999998</v>
      </c>
      <c r="S200" s="10">
        <v>71.081999999999994</v>
      </c>
      <c r="T200" s="10">
        <v>1817509</v>
      </c>
      <c r="U200" s="10">
        <v>330588</v>
      </c>
      <c r="V200" s="10">
        <v>2137747</v>
      </c>
      <c r="W200" s="10" t="s">
        <v>819</v>
      </c>
      <c r="X200" s="10" t="s">
        <v>954</v>
      </c>
      <c r="Y200" s="10">
        <v>754</v>
      </c>
      <c r="Z200" s="10">
        <v>792</v>
      </c>
      <c r="AA200" s="43">
        <f t="shared" si="4"/>
        <v>2.0074018953220598</v>
      </c>
      <c r="AB200" s="10" t="s">
        <v>384</v>
      </c>
      <c r="AC200" s="31" t="s">
        <v>385</v>
      </c>
    </row>
    <row r="201" spans="1:29" x14ac:dyDescent="0.25">
      <c r="A201" s="30" t="s">
        <v>740</v>
      </c>
      <c r="B201" s="10">
        <v>14.853</v>
      </c>
      <c r="C201" s="10">
        <v>91.07</v>
      </c>
      <c r="D201" s="10">
        <v>6670917</v>
      </c>
      <c r="E201" s="10">
        <v>1055627</v>
      </c>
      <c r="F201" s="10">
        <v>2239595</v>
      </c>
      <c r="G201" s="10" t="s">
        <v>456</v>
      </c>
      <c r="H201" s="10" t="s">
        <v>741</v>
      </c>
      <c r="I201" s="10">
        <v>809</v>
      </c>
      <c r="J201" s="10">
        <v>925</v>
      </c>
      <c r="K201" s="43">
        <f t="shared" si="5"/>
        <v>5.015828641341912</v>
      </c>
      <c r="L201" s="10" t="s">
        <v>384</v>
      </c>
      <c r="M201" s="31" t="s">
        <v>385</v>
      </c>
      <c r="N201" s="10"/>
      <c r="O201" s="10"/>
      <c r="P201" s="10"/>
      <c r="Q201" s="32" t="s">
        <v>627</v>
      </c>
      <c r="R201" s="10">
        <v>18.001999999999999</v>
      </c>
      <c r="S201" s="10">
        <v>57.061</v>
      </c>
      <c r="T201" s="10">
        <v>12382299</v>
      </c>
      <c r="U201" s="10">
        <v>2771530</v>
      </c>
      <c r="V201" s="10">
        <v>22903072</v>
      </c>
      <c r="W201" s="10" t="s">
        <v>628</v>
      </c>
      <c r="X201" s="10" t="s">
        <v>629</v>
      </c>
      <c r="Y201" s="10">
        <v>919</v>
      </c>
      <c r="Z201" s="10">
        <v>919</v>
      </c>
      <c r="AA201" s="43">
        <f t="shared" si="4"/>
        <v>13.675998567844475</v>
      </c>
      <c r="AB201" s="10" t="s">
        <v>384</v>
      </c>
      <c r="AC201" s="31" t="s">
        <v>385</v>
      </c>
    </row>
    <row r="202" spans="1:29" x14ac:dyDescent="0.25">
      <c r="A202" s="30" t="s">
        <v>600</v>
      </c>
      <c r="B202" s="10">
        <v>15.013999999999999</v>
      </c>
      <c r="C202" s="10">
        <v>91.07</v>
      </c>
      <c r="D202" s="10">
        <v>3494925</v>
      </c>
      <c r="E202" s="10">
        <v>467346</v>
      </c>
      <c r="F202" s="10">
        <v>769034</v>
      </c>
      <c r="G202" s="10" t="s">
        <v>601</v>
      </c>
      <c r="H202" s="10" t="s">
        <v>602</v>
      </c>
      <c r="I202" s="10">
        <v>805</v>
      </c>
      <c r="J202" s="10">
        <v>812</v>
      </c>
      <c r="K202" s="43">
        <f t="shared" si="5"/>
        <v>2.6278163728227892</v>
      </c>
      <c r="L202" s="10" t="s">
        <v>384</v>
      </c>
      <c r="M202" s="31" t="s">
        <v>385</v>
      </c>
      <c r="N202" s="10"/>
      <c r="O202" s="10"/>
      <c r="P202" s="10"/>
      <c r="Q202" s="32" t="s">
        <v>955</v>
      </c>
      <c r="R202" s="10">
        <v>18.358000000000001</v>
      </c>
      <c r="S202" s="10">
        <v>91.058999999999997</v>
      </c>
      <c r="T202" s="10">
        <v>7205711</v>
      </c>
      <c r="U202" s="10">
        <v>998659</v>
      </c>
      <c r="V202" s="10">
        <v>1826144</v>
      </c>
      <c r="W202" s="10" t="s">
        <v>956</v>
      </c>
      <c r="X202" s="33">
        <v>22258</v>
      </c>
      <c r="Y202" s="10">
        <v>937</v>
      </c>
      <c r="Z202" s="10">
        <v>941</v>
      </c>
      <c r="AA202" s="43">
        <f t="shared" si="4"/>
        <v>7.9585619210375382</v>
      </c>
      <c r="AB202" s="10" t="s">
        <v>384</v>
      </c>
      <c r="AC202" s="31" t="s">
        <v>385</v>
      </c>
    </row>
    <row r="203" spans="1:29" x14ac:dyDescent="0.25">
      <c r="A203" s="30" t="s">
        <v>957</v>
      </c>
      <c r="B203" s="10">
        <v>15.035</v>
      </c>
      <c r="C203" s="10">
        <v>55.048999999999999</v>
      </c>
      <c r="D203" s="10">
        <v>3523638</v>
      </c>
      <c r="E203" s="10">
        <v>784408</v>
      </c>
      <c r="F203" s="10">
        <v>4562339</v>
      </c>
      <c r="G203" s="10" t="s">
        <v>537</v>
      </c>
      <c r="H203" s="10" t="s">
        <v>958</v>
      </c>
      <c r="I203" s="10">
        <v>857</v>
      </c>
      <c r="J203" s="10">
        <v>865</v>
      </c>
      <c r="K203" s="43">
        <f t="shared" si="5"/>
        <v>2.649405531821297</v>
      </c>
      <c r="L203" s="10" t="s">
        <v>384</v>
      </c>
      <c r="M203" s="31" t="s">
        <v>385</v>
      </c>
      <c r="N203" s="10"/>
      <c r="O203" s="10"/>
      <c r="P203" s="10"/>
      <c r="Q203" s="32" t="s">
        <v>959</v>
      </c>
      <c r="R203" s="10">
        <v>21.251999999999999</v>
      </c>
      <c r="S203" s="10">
        <v>105.01600000000001</v>
      </c>
      <c r="T203" s="10">
        <v>408702</v>
      </c>
      <c r="U203" s="10">
        <v>107463</v>
      </c>
      <c r="V203" s="10">
        <v>229229</v>
      </c>
      <c r="W203" s="10" t="s">
        <v>960</v>
      </c>
      <c r="X203" s="10" t="s">
        <v>961</v>
      </c>
      <c r="Y203" s="10">
        <v>842</v>
      </c>
      <c r="Z203" s="10">
        <v>874</v>
      </c>
      <c r="AA203" s="43">
        <f t="shared" si="4"/>
        <v>0.45140308489361891</v>
      </c>
      <c r="AB203" s="10" t="s">
        <v>384</v>
      </c>
      <c r="AC203" s="31" t="s">
        <v>385</v>
      </c>
    </row>
    <row r="204" spans="1:29" x14ac:dyDescent="0.25">
      <c r="A204" s="30" t="s">
        <v>962</v>
      </c>
      <c r="B204" s="10">
        <v>15.657999999999999</v>
      </c>
      <c r="C204" s="10">
        <v>93.070999999999998</v>
      </c>
      <c r="D204" s="10">
        <v>1460824</v>
      </c>
      <c r="E204" s="10">
        <v>311925</v>
      </c>
      <c r="F204" s="10">
        <v>2064510</v>
      </c>
      <c r="G204" s="10" t="s">
        <v>578</v>
      </c>
      <c r="H204" s="10" t="s">
        <v>963</v>
      </c>
      <c r="I204" s="10">
        <v>751</v>
      </c>
      <c r="J204" s="10">
        <v>806</v>
      </c>
      <c r="K204" s="43">
        <f t="shared" si="5"/>
        <v>1.0983861527822423</v>
      </c>
      <c r="L204" s="10" t="s">
        <v>384</v>
      </c>
      <c r="M204" s="31" t="s">
        <v>385</v>
      </c>
      <c r="N204" s="10"/>
      <c r="O204" s="10"/>
      <c r="P204" s="10"/>
      <c r="Q204" s="32" t="s">
        <v>964</v>
      </c>
      <c r="R204" s="10">
        <v>21.332999999999998</v>
      </c>
      <c r="S204" s="10">
        <v>105.01600000000001</v>
      </c>
      <c r="T204" s="10">
        <v>549337</v>
      </c>
      <c r="U204" s="10">
        <v>113006</v>
      </c>
      <c r="V204" s="10">
        <v>201812</v>
      </c>
      <c r="W204" s="10" t="s">
        <v>965</v>
      </c>
      <c r="X204" s="10" t="s">
        <v>966</v>
      </c>
      <c r="Y204" s="10">
        <v>899</v>
      </c>
      <c r="Z204" s="10">
        <v>970</v>
      </c>
      <c r="AA204" s="43">
        <f t="shared" si="4"/>
        <v>0.60673159526062004</v>
      </c>
      <c r="AB204" s="10" t="s">
        <v>384</v>
      </c>
      <c r="AC204" s="31" t="s">
        <v>385</v>
      </c>
    </row>
    <row r="205" spans="1:29" x14ac:dyDescent="0.25">
      <c r="A205" s="30" t="s">
        <v>621</v>
      </c>
      <c r="B205" s="10">
        <v>16.388999999999999</v>
      </c>
      <c r="C205" s="10">
        <v>55.048999999999999</v>
      </c>
      <c r="D205" s="10">
        <v>5102596</v>
      </c>
      <c r="E205" s="10">
        <v>1153560</v>
      </c>
      <c r="F205" s="10">
        <v>8356989</v>
      </c>
      <c r="G205" s="10" t="s">
        <v>619</v>
      </c>
      <c r="H205" s="10" t="s">
        <v>622</v>
      </c>
      <c r="I205" s="10">
        <v>851</v>
      </c>
      <c r="J205" s="10">
        <v>867</v>
      </c>
      <c r="K205" s="43">
        <f t="shared" si="5"/>
        <v>3.8366160397433631</v>
      </c>
      <c r="L205" s="10" t="s">
        <v>384</v>
      </c>
      <c r="M205" s="31" t="s">
        <v>385</v>
      </c>
      <c r="N205" s="10"/>
      <c r="O205" s="10"/>
      <c r="P205" s="10"/>
      <c r="Q205" s="32" t="s">
        <v>967</v>
      </c>
      <c r="R205" s="10">
        <v>22.617000000000001</v>
      </c>
      <c r="S205" s="10">
        <v>88.039000000000001</v>
      </c>
      <c r="T205" s="10">
        <v>2728107</v>
      </c>
      <c r="U205" s="10">
        <v>448501</v>
      </c>
      <c r="V205" s="10">
        <v>1801729</v>
      </c>
      <c r="W205" s="10" t="s">
        <v>968</v>
      </c>
      <c r="X205" s="10" t="s">
        <v>969</v>
      </c>
      <c r="Y205" s="10">
        <v>860</v>
      </c>
      <c r="Z205" s="10">
        <v>860</v>
      </c>
      <c r="AA205" s="43">
        <f t="shared" si="4"/>
        <v>3.0131389514117282</v>
      </c>
      <c r="AB205" s="10" t="s">
        <v>384</v>
      </c>
      <c r="AC205" s="31" t="s">
        <v>385</v>
      </c>
    </row>
    <row r="206" spans="1:29" x14ac:dyDescent="0.25">
      <c r="A206" s="30" t="s">
        <v>784</v>
      </c>
      <c r="B206" s="10">
        <v>17.140999999999998</v>
      </c>
      <c r="C206" s="10">
        <v>93.070999999999998</v>
      </c>
      <c r="D206" s="10">
        <v>1008770</v>
      </c>
      <c r="E206" s="10">
        <v>173136</v>
      </c>
      <c r="F206" s="10">
        <v>841271</v>
      </c>
      <c r="G206" s="10" t="s">
        <v>578</v>
      </c>
      <c r="H206" s="10" t="s">
        <v>785</v>
      </c>
      <c r="I206" s="10">
        <v>835</v>
      </c>
      <c r="J206" s="10">
        <v>835</v>
      </c>
      <c r="K206" s="43">
        <f t="shared" si="5"/>
        <v>0.75848904408891327</v>
      </c>
      <c r="L206" s="10" t="s">
        <v>384</v>
      </c>
      <c r="M206" s="31" t="s">
        <v>385</v>
      </c>
      <c r="N206" s="10"/>
      <c r="O206" s="10"/>
      <c r="P206" s="10"/>
      <c r="Q206" s="32" t="s">
        <v>970</v>
      </c>
      <c r="R206" s="10">
        <v>22.687000000000001</v>
      </c>
      <c r="S206" s="10">
        <v>57.061</v>
      </c>
      <c r="T206" s="10">
        <v>163899</v>
      </c>
      <c r="U206" s="10">
        <v>95853</v>
      </c>
      <c r="V206" s="10">
        <v>275379</v>
      </c>
      <c r="W206" s="10" t="s">
        <v>703</v>
      </c>
      <c r="X206" s="10" t="s">
        <v>971</v>
      </c>
      <c r="Y206" s="10">
        <v>777</v>
      </c>
      <c r="Z206" s="10">
        <v>812</v>
      </c>
      <c r="AA206" s="43">
        <f t="shared" si="4"/>
        <v>0.18102312739105572</v>
      </c>
      <c r="AB206" s="10" t="s">
        <v>384</v>
      </c>
      <c r="AC206" s="31" t="s">
        <v>385</v>
      </c>
    </row>
    <row r="207" spans="1:29" x14ac:dyDescent="0.25">
      <c r="A207" s="30" t="s">
        <v>474</v>
      </c>
      <c r="B207" s="10">
        <v>17.167000000000002</v>
      </c>
      <c r="C207" s="10">
        <v>207.04599999999999</v>
      </c>
      <c r="D207" s="10">
        <v>1435291</v>
      </c>
      <c r="E207" s="10">
        <v>256030</v>
      </c>
      <c r="F207" s="10">
        <v>600134</v>
      </c>
      <c r="G207" s="10" t="s">
        <v>475</v>
      </c>
      <c r="H207" s="10" t="s">
        <v>476</v>
      </c>
      <c r="I207" s="10">
        <v>783</v>
      </c>
      <c r="J207" s="10">
        <v>800</v>
      </c>
      <c r="K207" s="43">
        <f t="shared" si="5"/>
        <v>1.0791880196471151</v>
      </c>
      <c r="L207" s="10" t="s">
        <v>384</v>
      </c>
      <c r="M207" s="31" t="s">
        <v>385</v>
      </c>
      <c r="N207" s="10"/>
      <c r="O207" s="10"/>
      <c r="P207" s="10"/>
      <c r="Q207" s="32" t="s">
        <v>972</v>
      </c>
      <c r="R207" s="10">
        <v>22.931999999999999</v>
      </c>
      <c r="S207" s="10">
        <v>41.058</v>
      </c>
      <c r="T207" s="10">
        <v>837265</v>
      </c>
      <c r="U207" s="10">
        <v>217635</v>
      </c>
      <c r="V207" s="10">
        <v>1759009</v>
      </c>
      <c r="W207" s="10" t="s">
        <v>973</v>
      </c>
      <c r="X207" s="10" t="s">
        <v>974</v>
      </c>
      <c r="Y207" s="10">
        <v>770</v>
      </c>
      <c r="Z207" s="10">
        <v>843</v>
      </c>
      <c r="AA207" s="43">
        <f t="shared" si="4"/>
        <v>0.9247422422044812</v>
      </c>
      <c r="AB207" s="10" t="s">
        <v>384</v>
      </c>
      <c r="AC207" s="31" t="s">
        <v>385</v>
      </c>
    </row>
    <row r="208" spans="1:29" x14ac:dyDescent="0.25">
      <c r="A208" s="30" t="s">
        <v>627</v>
      </c>
      <c r="B208" s="10">
        <v>17.998999999999999</v>
      </c>
      <c r="C208" s="10">
        <v>57.061</v>
      </c>
      <c r="D208" s="10">
        <v>15374746</v>
      </c>
      <c r="E208" s="10">
        <v>2920199</v>
      </c>
      <c r="F208" s="10">
        <v>24080092</v>
      </c>
      <c r="G208" s="10" t="s">
        <v>628</v>
      </c>
      <c r="H208" s="10" t="s">
        <v>629</v>
      </c>
      <c r="I208" s="10">
        <v>912</v>
      </c>
      <c r="J208" s="10">
        <v>912</v>
      </c>
      <c r="K208" s="43">
        <f t="shared" si="5"/>
        <v>11.560193499657842</v>
      </c>
      <c r="L208" s="10" t="s">
        <v>384</v>
      </c>
      <c r="M208" s="31" t="s">
        <v>385</v>
      </c>
      <c r="N208" s="10"/>
      <c r="O208" s="10"/>
      <c r="P208" s="10"/>
      <c r="Q208" s="32" t="s">
        <v>816</v>
      </c>
      <c r="R208" s="10">
        <v>23.231000000000002</v>
      </c>
      <c r="S208" s="10">
        <v>133.03299999999999</v>
      </c>
      <c r="T208" s="10">
        <v>1970422</v>
      </c>
      <c r="U208" s="10">
        <v>212949</v>
      </c>
      <c r="V208" s="10">
        <v>875552</v>
      </c>
      <c r="W208" s="10" t="s">
        <v>660</v>
      </c>
      <c r="X208" s="10" t="s">
        <v>817</v>
      </c>
      <c r="Y208" s="10">
        <v>922</v>
      </c>
      <c r="Z208" s="10">
        <v>925</v>
      </c>
      <c r="AA208" s="43">
        <f t="shared" ref="AA208:AA217" si="6">1.10447975516053E-06*T208</f>
        <v>2.176291208122922</v>
      </c>
      <c r="AB208" s="10" t="s">
        <v>384</v>
      </c>
      <c r="AC208" s="31" t="s">
        <v>385</v>
      </c>
    </row>
    <row r="209" spans="1:29" x14ac:dyDescent="0.25">
      <c r="A209" s="30" t="s">
        <v>955</v>
      </c>
      <c r="B209" s="10">
        <v>18.347999999999999</v>
      </c>
      <c r="C209" s="10">
        <v>91.07</v>
      </c>
      <c r="D209" s="10">
        <v>12062840</v>
      </c>
      <c r="E209" s="10">
        <v>1420275</v>
      </c>
      <c r="F209" s="10">
        <v>3381207</v>
      </c>
      <c r="G209" s="10" t="s">
        <v>956</v>
      </c>
      <c r="H209" s="33">
        <v>22258</v>
      </c>
      <c r="I209" s="10">
        <v>929</v>
      </c>
      <c r="J209" s="10">
        <v>931</v>
      </c>
      <c r="K209" s="43">
        <f t="shared" si="5"/>
        <v>9.0699881842218808</v>
      </c>
      <c r="L209" s="10" t="s">
        <v>384</v>
      </c>
      <c r="M209" s="31" t="s">
        <v>385</v>
      </c>
      <c r="N209" s="10"/>
      <c r="O209" s="10"/>
      <c r="P209" s="10"/>
      <c r="Q209" s="32" t="s">
        <v>662</v>
      </c>
      <c r="R209" s="10">
        <v>23.509</v>
      </c>
      <c r="S209" s="10">
        <v>109.093</v>
      </c>
      <c r="T209" s="10">
        <v>677038</v>
      </c>
      <c r="U209" s="10">
        <v>134451</v>
      </c>
      <c r="V209" s="10">
        <v>1221096</v>
      </c>
      <c r="W209" s="10" t="s">
        <v>663</v>
      </c>
      <c r="X209" s="10" t="s">
        <v>664</v>
      </c>
      <c r="Y209" s="10">
        <v>819</v>
      </c>
      <c r="Z209" s="10">
        <v>820</v>
      </c>
      <c r="AA209" s="43">
        <f t="shared" si="6"/>
        <v>0.74777476447437496</v>
      </c>
      <c r="AB209" s="10" t="s">
        <v>384</v>
      </c>
      <c r="AC209" s="31" t="s">
        <v>385</v>
      </c>
    </row>
    <row r="210" spans="1:29" x14ac:dyDescent="0.25">
      <c r="A210" s="30" t="s">
        <v>975</v>
      </c>
      <c r="B210" s="10">
        <v>19.797000000000001</v>
      </c>
      <c r="C210" s="10">
        <v>95.054000000000002</v>
      </c>
      <c r="D210" s="10">
        <v>378428</v>
      </c>
      <c r="E210" s="10">
        <v>86807</v>
      </c>
      <c r="F210" s="10">
        <v>294363</v>
      </c>
      <c r="G210" s="10" t="s">
        <v>663</v>
      </c>
      <c r="H210" s="10" t="s">
        <v>976</v>
      </c>
      <c r="I210" s="10">
        <v>782</v>
      </c>
      <c r="J210" s="10">
        <v>782</v>
      </c>
      <c r="K210" s="43">
        <f t="shared" si="5"/>
        <v>0.28453809290173104</v>
      </c>
      <c r="L210" s="10" t="s">
        <v>384</v>
      </c>
      <c r="M210" s="31" t="s">
        <v>385</v>
      </c>
      <c r="N210" s="10"/>
      <c r="O210" s="10"/>
      <c r="P210" s="10"/>
      <c r="Q210" s="49" t="s">
        <v>665</v>
      </c>
      <c r="R210" s="46">
        <v>25.186</v>
      </c>
      <c r="S210" s="46">
        <v>69.052999999999997</v>
      </c>
      <c r="T210" s="46">
        <v>16394011</v>
      </c>
      <c r="U210" s="46">
        <v>3665968</v>
      </c>
      <c r="V210" s="46">
        <v>16213571</v>
      </c>
      <c r="W210" s="46" t="s">
        <v>634</v>
      </c>
      <c r="X210" s="46" t="s">
        <v>666</v>
      </c>
      <c r="Y210" s="46">
        <v>927</v>
      </c>
      <c r="Z210" s="46">
        <v>927</v>
      </c>
      <c r="AA210" s="47">
        <f t="shared" si="6"/>
        <v>18.106853255379036</v>
      </c>
      <c r="AB210" s="46" t="s">
        <v>384</v>
      </c>
      <c r="AC210" s="48" t="s">
        <v>385</v>
      </c>
    </row>
    <row r="211" spans="1:29" x14ac:dyDescent="0.25">
      <c r="A211" s="30" t="s">
        <v>977</v>
      </c>
      <c r="B211" s="10">
        <v>21.222000000000001</v>
      </c>
      <c r="C211" s="10">
        <v>105.07899999999999</v>
      </c>
      <c r="D211" s="10">
        <v>1351523</v>
      </c>
      <c r="E211" s="10">
        <v>271574</v>
      </c>
      <c r="F211" s="10">
        <v>506897</v>
      </c>
      <c r="G211" s="10" t="s">
        <v>978</v>
      </c>
      <c r="H211" s="10" t="s">
        <v>979</v>
      </c>
      <c r="I211" s="10">
        <v>815</v>
      </c>
      <c r="J211" s="10">
        <v>816</v>
      </c>
      <c r="K211" s="43">
        <f t="shared" si="5"/>
        <v>1.0162032855201684</v>
      </c>
      <c r="L211" s="10" t="s">
        <v>384</v>
      </c>
      <c r="M211" s="31" t="s">
        <v>385</v>
      </c>
      <c r="N211" s="10"/>
      <c r="O211" s="10"/>
      <c r="P211" s="10"/>
      <c r="Q211" s="32" t="s">
        <v>683</v>
      </c>
      <c r="R211" s="10">
        <v>27.268000000000001</v>
      </c>
      <c r="S211" s="10">
        <v>57.061</v>
      </c>
      <c r="T211" s="10">
        <v>1320578</v>
      </c>
      <c r="U211" s="10">
        <v>300520</v>
      </c>
      <c r="V211" s="10">
        <v>902312</v>
      </c>
      <c r="W211" s="10" t="s">
        <v>684</v>
      </c>
      <c r="X211" s="10" t="s">
        <v>685</v>
      </c>
      <c r="Y211" s="10">
        <v>816</v>
      </c>
      <c r="Z211" s="10">
        <v>816</v>
      </c>
      <c r="AA211" s="43">
        <f t="shared" si="6"/>
        <v>1.4585516661103823</v>
      </c>
      <c r="AB211" s="10" t="s">
        <v>384</v>
      </c>
      <c r="AC211" s="31" t="s">
        <v>385</v>
      </c>
    </row>
    <row r="212" spans="1:29" x14ac:dyDescent="0.25">
      <c r="A212" s="30" t="s">
        <v>980</v>
      </c>
      <c r="B212" s="10">
        <v>21.46</v>
      </c>
      <c r="C212" s="10">
        <v>71.061000000000007</v>
      </c>
      <c r="D212" s="10">
        <v>1543864</v>
      </c>
      <c r="E212" s="10">
        <v>354195</v>
      </c>
      <c r="F212" s="10">
        <v>1683015</v>
      </c>
      <c r="G212" s="10" t="s">
        <v>634</v>
      </c>
      <c r="H212" s="10" t="s">
        <v>981</v>
      </c>
      <c r="I212" s="10">
        <v>794</v>
      </c>
      <c r="J212" s="10">
        <v>794</v>
      </c>
      <c r="K212" s="43">
        <f t="shared" si="5"/>
        <v>1.1608235074033584</v>
      </c>
      <c r="L212" s="10" t="s">
        <v>384</v>
      </c>
      <c r="M212" s="31" t="s">
        <v>385</v>
      </c>
      <c r="N212" s="10"/>
      <c r="O212" s="10"/>
      <c r="P212" s="10"/>
      <c r="Q212" s="32" t="s">
        <v>675</v>
      </c>
      <c r="R212" s="10">
        <v>27.312000000000001</v>
      </c>
      <c r="S212" s="10">
        <v>72.066000000000003</v>
      </c>
      <c r="T212" s="10">
        <v>2308354</v>
      </c>
      <c r="U212" s="10">
        <v>384864</v>
      </c>
      <c r="V212" s="10">
        <v>788759</v>
      </c>
      <c r="W212" s="10" t="s">
        <v>676</v>
      </c>
      <c r="X212" s="10" t="s">
        <v>677</v>
      </c>
      <c r="Y212" s="10">
        <v>805</v>
      </c>
      <c r="Z212" s="10">
        <v>805</v>
      </c>
      <c r="AA212" s="43">
        <f t="shared" si="6"/>
        <v>2.5495302607438299</v>
      </c>
      <c r="AB212" s="10" t="s">
        <v>384</v>
      </c>
      <c r="AC212" s="31" t="s">
        <v>385</v>
      </c>
    </row>
    <row r="213" spans="1:29" x14ac:dyDescent="0.25">
      <c r="A213" s="30" t="s">
        <v>651</v>
      </c>
      <c r="B213" s="10">
        <v>22.123999999999999</v>
      </c>
      <c r="C213" s="10">
        <v>59.051000000000002</v>
      </c>
      <c r="D213" s="10">
        <v>3767193</v>
      </c>
      <c r="E213" s="10">
        <v>616195</v>
      </c>
      <c r="F213" s="10">
        <v>3112164</v>
      </c>
      <c r="G213" s="10" t="s">
        <v>634</v>
      </c>
      <c r="H213" s="10" t="s">
        <v>652</v>
      </c>
      <c r="I213" s="10">
        <v>872</v>
      </c>
      <c r="J213" s="10">
        <v>872</v>
      </c>
      <c r="K213" s="43">
        <f t="shared" si="5"/>
        <v>2.8325333004237292</v>
      </c>
      <c r="L213" s="10" t="s">
        <v>384</v>
      </c>
      <c r="M213" s="31" t="s">
        <v>385</v>
      </c>
      <c r="N213" s="10"/>
      <c r="O213" s="10"/>
      <c r="P213" s="10"/>
      <c r="Q213" s="32" t="s">
        <v>982</v>
      </c>
      <c r="R213" s="10">
        <v>31.823</v>
      </c>
      <c r="S213" s="10">
        <v>57.061</v>
      </c>
      <c r="T213" s="10">
        <v>1857355</v>
      </c>
      <c r="U213" s="10">
        <v>440208</v>
      </c>
      <c r="V213" s="10">
        <v>1392298</v>
      </c>
      <c r="W213" s="10" t="s">
        <v>684</v>
      </c>
      <c r="X213" s="10" t="s">
        <v>983</v>
      </c>
      <c r="Y213" s="10">
        <v>841</v>
      </c>
      <c r="Z213" s="10">
        <v>850</v>
      </c>
      <c r="AA213" s="43">
        <f t="shared" si="6"/>
        <v>2.0514109956461861</v>
      </c>
      <c r="AB213" s="10" t="s">
        <v>384</v>
      </c>
      <c r="AC213" s="31" t="s">
        <v>385</v>
      </c>
    </row>
    <row r="214" spans="1:29" x14ac:dyDescent="0.25">
      <c r="A214" s="30" t="s">
        <v>984</v>
      </c>
      <c r="B214" s="10">
        <v>22.190999999999999</v>
      </c>
      <c r="C214" s="10">
        <v>55.048999999999999</v>
      </c>
      <c r="D214" s="10">
        <v>1748888</v>
      </c>
      <c r="E214" s="10">
        <v>444515</v>
      </c>
      <c r="F214" s="10">
        <v>4981441</v>
      </c>
      <c r="G214" s="10" t="s">
        <v>617</v>
      </c>
      <c r="H214" s="10"/>
      <c r="I214" s="10">
        <v>838</v>
      </c>
      <c r="J214" s="10">
        <v>838</v>
      </c>
      <c r="K214" s="43">
        <f t="shared" si="5"/>
        <v>1.3149800126278253</v>
      </c>
      <c r="L214" s="10" t="s">
        <v>384</v>
      </c>
      <c r="M214" s="31" t="s">
        <v>385</v>
      </c>
      <c r="N214" s="10"/>
      <c r="O214" s="10"/>
      <c r="P214" s="10"/>
      <c r="Q214" s="32" t="s">
        <v>985</v>
      </c>
      <c r="R214" s="10">
        <v>33.659999999999997</v>
      </c>
      <c r="S214" s="10">
        <v>43.084000000000003</v>
      </c>
      <c r="T214" s="10">
        <v>2272273</v>
      </c>
      <c r="U214" s="10">
        <v>688080</v>
      </c>
      <c r="V214" s="10">
        <v>1995741</v>
      </c>
      <c r="W214" s="10" t="s">
        <v>679</v>
      </c>
      <c r="X214" s="10" t="s">
        <v>986</v>
      </c>
      <c r="Y214" s="10">
        <v>801</v>
      </c>
      <c r="Z214" s="10">
        <v>801</v>
      </c>
      <c r="AA214" s="43">
        <f t="shared" si="6"/>
        <v>2.5096795266978829</v>
      </c>
      <c r="AB214" s="10" t="s">
        <v>384</v>
      </c>
      <c r="AC214" s="31" t="s">
        <v>385</v>
      </c>
    </row>
    <row r="215" spans="1:29" x14ac:dyDescent="0.25">
      <c r="A215" s="30" t="s">
        <v>967</v>
      </c>
      <c r="B215" s="10">
        <v>22.593</v>
      </c>
      <c r="C215" s="10">
        <v>88.058000000000007</v>
      </c>
      <c r="D215" s="10">
        <v>19002219</v>
      </c>
      <c r="E215" s="10">
        <v>4538437</v>
      </c>
      <c r="F215" s="10">
        <v>26285726</v>
      </c>
      <c r="G215" s="10" t="s">
        <v>968</v>
      </c>
      <c r="H215" s="10" t="s">
        <v>969</v>
      </c>
      <c r="I215" s="10">
        <v>908</v>
      </c>
      <c r="J215" s="10">
        <v>908</v>
      </c>
      <c r="K215" s="43">
        <f t="shared" si="5"/>
        <v>14.287672041077931</v>
      </c>
      <c r="L215" s="10" t="s">
        <v>384</v>
      </c>
      <c r="M215" s="31" t="s">
        <v>385</v>
      </c>
      <c r="N215" s="10"/>
      <c r="O215" s="10"/>
      <c r="P215" s="10"/>
      <c r="Q215" s="32" t="s">
        <v>987</v>
      </c>
      <c r="R215" s="10">
        <v>34.390999999999998</v>
      </c>
      <c r="S215" s="10">
        <v>105.01600000000001</v>
      </c>
      <c r="T215" s="10">
        <v>142999</v>
      </c>
      <c r="U215" s="10">
        <v>48499</v>
      </c>
      <c r="V215" s="10">
        <v>334869</v>
      </c>
      <c r="W215" s="10" t="s">
        <v>988</v>
      </c>
      <c r="X215" s="10" t="s">
        <v>989</v>
      </c>
      <c r="Y215" s="10">
        <v>815</v>
      </c>
      <c r="Z215" s="10">
        <v>823</v>
      </c>
      <c r="AA215" s="43">
        <f t="shared" si="6"/>
        <v>0.15793950050820063</v>
      </c>
      <c r="AB215" s="10" t="s">
        <v>384</v>
      </c>
      <c r="AC215" s="31" t="s">
        <v>385</v>
      </c>
    </row>
    <row r="216" spans="1:29" x14ac:dyDescent="0.25">
      <c r="A216" s="30" t="s">
        <v>653</v>
      </c>
      <c r="B216" s="10">
        <v>22.925999999999998</v>
      </c>
      <c r="C216" s="10">
        <v>41.06</v>
      </c>
      <c r="D216" s="10">
        <v>1787247</v>
      </c>
      <c r="E216" s="10">
        <v>436365</v>
      </c>
      <c r="F216" s="10">
        <v>4308931</v>
      </c>
      <c r="G216" s="10" t="s">
        <v>654</v>
      </c>
      <c r="H216" s="10" t="s">
        <v>655</v>
      </c>
      <c r="I216" s="10">
        <v>894</v>
      </c>
      <c r="J216" s="10">
        <v>895</v>
      </c>
      <c r="K216" s="43">
        <f t="shared" si="5"/>
        <v>1.3438219500785886</v>
      </c>
      <c r="L216" s="10" t="s">
        <v>384</v>
      </c>
      <c r="M216" s="31" t="s">
        <v>385</v>
      </c>
      <c r="N216" s="10"/>
      <c r="O216" s="10"/>
      <c r="P216" s="10"/>
      <c r="Q216" s="32" t="s">
        <v>990</v>
      </c>
      <c r="R216" s="10">
        <v>34.529000000000003</v>
      </c>
      <c r="S216" s="10">
        <v>176.96700000000001</v>
      </c>
      <c r="T216" s="10">
        <v>441629</v>
      </c>
      <c r="U216" s="10">
        <v>143939</v>
      </c>
      <c r="V216" s="10">
        <v>606452</v>
      </c>
      <c r="W216" s="10" t="s">
        <v>991</v>
      </c>
      <c r="X216" s="10" t="s">
        <v>992</v>
      </c>
      <c r="Y216" s="10">
        <v>819</v>
      </c>
      <c r="Z216" s="10">
        <v>819</v>
      </c>
      <c r="AA216" s="43">
        <f t="shared" si="6"/>
        <v>0.48777028979178971</v>
      </c>
      <c r="AB216" s="10" t="s">
        <v>384</v>
      </c>
      <c r="AC216" s="31" t="s">
        <v>385</v>
      </c>
    </row>
    <row r="217" spans="1:29" x14ac:dyDescent="0.25">
      <c r="A217" s="30" t="s">
        <v>993</v>
      </c>
      <c r="B217" s="10">
        <v>23.167000000000002</v>
      </c>
      <c r="C217" s="10">
        <v>133.07300000000001</v>
      </c>
      <c r="D217" s="10">
        <v>13331861</v>
      </c>
      <c r="E217" s="10">
        <v>2620495</v>
      </c>
      <c r="F217" s="10">
        <v>13068998</v>
      </c>
      <c r="G217" s="10" t="s">
        <v>660</v>
      </c>
      <c r="H217" s="10" t="s">
        <v>994</v>
      </c>
      <c r="I217" s="10">
        <v>883</v>
      </c>
      <c r="J217" s="10">
        <v>929</v>
      </c>
      <c r="K217" s="43">
        <f t="shared" si="5"/>
        <v>10.024158634590901</v>
      </c>
      <c r="L217" s="10" t="s">
        <v>384</v>
      </c>
      <c r="M217" s="31" t="s">
        <v>385</v>
      </c>
      <c r="N217" s="10"/>
      <c r="O217" s="10"/>
      <c r="P217" s="10"/>
      <c r="Q217" s="32" t="s">
        <v>656</v>
      </c>
      <c r="R217" s="10">
        <v>34.884</v>
      </c>
      <c r="S217" s="10">
        <v>71.081999999999994</v>
      </c>
      <c r="T217" s="10">
        <v>185720</v>
      </c>
      <c r="U217" s="10">
        <v>68131</v>
      </c>
      <c r="V217" s="10">
        <v>259124</v>
      </c>
      <c r="W217" s="10" t="s">
        <v>657</v>
      </c>
      <c r="X217" s="10" t="s">
        <v>658</v>
      </c>
      <c r="Y217" s="10">
        <v>783</v>
      </c>
      <c r="Z217" s="10">
        <v>825</v>
      </c>
      <c r="AA217" s="43">
        <f t="shared" si="6"/>
        <v>0.20512398012841362</v>
      </c>
      <c r="AB217" s="10" t="s">
        <v>384</v>
      </c>
      <c r="AC217" s="31" t="s">
        <v>385</v>
      </c>
    </row>
    <row r="218" spans="1:29" x14ac:dyDescent="0.25">
      <c r="A218" s="30" t="s">
        <v>995</v>
      </c>
      <c r="B218" s="10">
        <v>23.626000000000001</v>
      </c>
      <c r="C218" s="10">
        <v>88.058000000000007</v>
      </c>
      <c r="D218" s="10">
        <v>418803</v>
      </c>
      <c r="E218" s="10">
        <v>98765</v>
      </c>
      <c r="F218" s="10">
        <v>234879</v>
      </c>
      <c r="G218" s="10" t="s">
        <v>569</v>
      </c>
      <c r="H218" s="10" t="s">
        <v>996</v>
      </c>
      <c r="I218" s="10">
        <v>803</v>
      </c>
      <c r="J218" s="10">
        <v>817</v>
      </c>
      <c r="K218" s="43">
        <f t="shared" si="5"/>
        <v>0.31489585052248692</v>
      </c>
      <c r="L218" s="10" t="s">
        <v>384</v>
      </c>
      <c r="M218" s="31" t="s">
        <v>385</v>
      </c>
      <c r="N218" s="10"/>
      <c r="O218" s="10"/>
      <c r="P218" s="10"/>
      <c r="Q218" s="58" t="s">
        <v>1554</v>
      </c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60"/>
    </row>
    <row r="219" spans="1:29" x14ac:dyDescent="0.25">
      <c r="A219" s="30" t="s">
        <v>997</v>
      </c>
      <c r="B219" s="10">
        <v>24.001999999999999</v>
      </c>
      <c r="C219" s="10">
        <v>41.06</v>
      </c>
      <c r="D219" s="10">
        <v>2200167</v>
      </c>
      <c r="E219" s="10">
        <v>389720</v>
      </c>
      <c r="F219" s="10">
        <v>1859432</v>
      </c>
      <c r="G219" s="10" t="s">
        <v>654</v>
      </c>
      <c r="H219" s="10" t="s">
        <v>998</v>
      </c>
      <c r="I219" s="10">
        <v>806</v>
      </c>
      <c r="J219" s="10">
        <v>811</v>
      </c>
      <c r="K219" s="43">
        <f t="shared" si="5"/>
        <v>1.6542944027538209</v>
      </c>
      <c r="L219" s="10" t="s">
        <v>384</v>
      </c>
      <c r="M219" s="31" t="s">
        <v>385</v>
      </c>
      <c r="N219" s="10"/>
      <c r="O219" s="10"/>
      <c r="P219" s="10"/>
      <c r="Q219" s="34" t="s">
        <v>369</v>
      </c>
      <c r="R219" s="25" t="s">
        <v>370</v>
      </c>
      <c r="S219" s="25" t="s">
        <v>371</v>
      </c>
      <c r="T219" s="25" t="s">
        <v>372</v>
      </c>
      <c r="U219" s="25" t="s">
        <v>373</v>
      </c>
      <c r="V219" s="25" t="s">
        <v>374</v>
      </c>
      <c r="W219" s="25" t="s">
        <v>375</v>
      </c>
      <c r="X219" s="25" t="s">
        <v>376</v>
      </c>
      <c r="Y219" s="25" t="s">
        <v>377</v>
      </c>
      <c r="Z219" s="25" t="s">
        <v>378</v>
      </c>
      <c r="AA219" s="25" t="s">
        <v>1540</v>
      </c>
      <c r="AB219" s="25" t="s">
        <v>379</v>
      </c>
      <c r="AC219" s="26" t="s">
        <v>380</v>
      </c>
    </row>
    <row r="220" spans="1:29" x14ac:dyDescent="0.25">
      <c r="A220" s="30" t="s">
        <v>999</v>
      </c>
      <c r="B220" s="10">
        <v>24.742999999999999</v>
      </c>
      <c r="C220" s="10">
        <v>91.07</v>
      </c>
      <c r="D220" s="10">
        <v>1272463</v>
      </c>
      <c r="E220" s="10">
        <v>215992</v>
      </c>
      <c r="F220" s="10">
        <v>292899</v>
      </c>
      <c r="G220" s="10" t="s">
        <v>1000</v>
      </c>
      <c r="H220" s="10" t="s">
        <v>1001</v>
      </c>
      <c r="I220" s="10">
        <v>826</v>
      </c>
      <c r="J220" s="10">
        <v>895</v>
      </c>
      <c r="K220" s="43">
        <f t="shared" si="5"/>
        <v>0.95675847270290626</v>
      </c>
      <c r="L220" s="10" t="s">
        <v>384</v>
      </c>
      <c r="M220" s="31" t="s">
        <v>385</v>
      </c>
      <c r="N220" s="10"/>
      <c r="O220" s="10"/>
      <c r="P220" s="10"/>
      <c r="Q220" s="32" t="s">
        <v>386</v>
      </c>
      <c r="R220" s="10">
        <v>1.3089999999999999</v>
      </c>
      <c r="S220" s="10">
        <v>44.045999999999999</v>
      </c>
      <c r="T220" s="10">
        <v>33709550</v>
      </c>
      <c r="U220" s="10">
        <v>17998169</v>
      </c>
      <c r="V220" s="10">
        <v>18589167</v>
      </c>
      <c r="W220" s="10" t="s">
        <v>387</v>
      </c>
      <c r="X220" s="10" t="s">
        <v>388</v>
      </c>
      <c r="Y220" s="10">
        <v>966</v>
      </c>
      <c r="Z220" s="10">
        <v>972</v>
      </c>
      <c r="AA220" s="43">
        <f>3.97999504936858E-07*T220</f>
        <v>13.41638421164426</v>
      </c>
      <c r="AB220" s="10" t="s">
        <v>384</v>
      </c>
      <c r="AC220" s="31" t="s">
        <v>385</v>
      </c>
    </row>
    <row r="221" spans="1:29" x14ac:dyDescent="0.25">
      <c r="A221" s="30" t="s">
        <v>656</v>
      </c>
      <c r="B221" s="10">
        <v>27.262</v>
      </c>
      <c r="C221" s="10">
        <v>57.061</v>
      </c>
      <c r="D221" s="10">
        <v>1376901</v>
      </c>
      <c r="E221" s="10">
        <v>296575</v>
      </c>
      <c r="F221" s="10">
        <v>785709</v>
      </c>
      <c r="G221" s="10" t="s">
        <v>657</v>
      </c>
      <c r="H221" s="10" t="s">
        <v>658</v>
      </c>
      <c r="I221" s="10">
        <v>840</v>
      </c>
      <c r="J221" s="10">
        <v>871</v>
      </c>
      <c r="K221" s="43">
        <f t="shared" si="5"/>
        <v>1.0352848749418289</v>
      </c>
      <c r="L221" s="10" t="s">
        <v>384</v>
      </c>
      <c r="M221" s="31" t="s">
        <v>385</v>
      </c>
      <c r="N221" s="10"/>
      <c r="O221" s="10"/>
      <c r="P221" s="10"/>
      <c r="Q221" s="32" t="s">
        <v>389</v>
      </c>
      <c r="R221" s="10">
        <v>1.3720000000000001</v>
      </c>
      <c r="S221" s="10">
        <v>44.045999999999999</v>
      </c>
      <c r="T221" s="10">
        <v>6429585</v>
      </c>
      <c r="U221" s="10">
        <v>1685873</v>
      </c>
      <c r="V221" s="10">
        <v>3123733</v>
      </c>
      <c r="W221" s="10" t="s">
        <v>390</v>
      </c>
      <c r="X221" s="10" t="s">
        <v>391</v>
      </c>
      <c r="Y221" s="10">
        <v>952</v>
      </c>
      <c r="Z221" s="10">
        <v>954</v>
      </c>
      <c r="AA221" s="43">
        <f t="shared" ref="AA221:AA261" si="7">3.97999504936858E-07*T221</f>
        <v>2.5589716469494479</v>
      </c>
      <c r="AB221" s="10" t="s">
        <v>384</v>
      </c>
      <c r="AC221" s="31" t="s">
        <v>385</v>
      </c>
    </row>
    <row r="222" spans="1:29" x14ac:dyDescent="0.25">
      <c r="A222" s="30" t="s">
        <v>1002</v>
      </c>
      <c r="B222" s="10">
        <v>31.652000000000001</v>
      </c>
      <c r="C222" s="10">
        <v>88.058000000000007</v>
      </c>
      <c r="D222" s="10">
        <v>3383061</v>
      </c>
      <c r="E222" s="10">
        <v>753262</v>
      </c>
      <c r="F222" s="10">
        <v>3942639</v>
      </c>
      <c r="G222" s="10" t="s">
        <v>1003</v>
      </c>
      <c r="H222" s="10" t="s">
        <v>1004</v>
      </c>
      <c r="I222" s="10">
        <v>886</v>
      </c>
      <c r="J222" s="10">
        <v>886</v>
      </c>
      <c r="K222" s="43">
        <f t="shared" si="5"/>
        <v>2.5437063988664241</v>
      </c>
      <c r="L222" s="10" t="s">
        <v>384</v>
      </c>
      <c r="M222" s="31" t="s">
        <v>385</v>
      </c>
      <c r="N222" s="10"/>
      <c r="O222" s="10"/>
      <c r="P222" s="10"/>
      <c r="Q222" s="32" t="s">
        <v>392</v>
      </c>
      <c r="R222" s="10">
        <v>1.4330000000000001</v>
      </c>
      <c r="S222" s="10">
        <v>45.018999999999998</v>
      </c>
      <c r="T222" s="10">
        <v>184548239</v>
      </c>
      <c r="U222" s="10">
        <v>78355999</v>
      </c>
      <c r="V222" s="10">
        <v>128588781</v>
      </c>
      <c r="W222" s="10" t="s">
        <v>393</v>
      </c>
      <c r="X222" s="10" t="s">
        <v>394</v>
      </c>
      <c r="Y222" s="10">
        <v>886</v>
      </c>
      <c r="Z222" s="10">
        <v>887</v>
      </c>
      <c r="AA222" s="43">
        <f t="shared" si="7"/>
        <v>73.45010775896894</v>
      </c>
      <c r="AB222" s="10" t="s">
        <v>384</v>
      </c>
      <c r="AC222" s="31" t="s">
        <v>385</v>
      </c>
    </row>
    <row r="223" spans="1:29" x14ac:dyDescent="0.25">
      <c r="A223" s="30" t="s">
        <v>1005</v>
      </c>
      <c r="B223" s="10">
        <v>31.812000000000001</v>
      </c>
      <c r="C223" s="10">
        <v>57.061</v>
      </c>
      <c r="D223" s="10">
        <v>2582460</v>
      </c>
      <c r="E223" s="10">
        <v>590151</v>
      </c>
      <c r="F223" s="10">
        <v>2280006</v>
      </c>
      <c r="G223" s="10" t="s">
        <v>684</v>
      </c>
      <c r="H223" s="10" t="s">
        <v>1006</v>
      </c>
      <c r="I223" s="10">
        <v>801</v>
      </c>
      <c r="J223" s="10">
        <v>842</v>
      </c>
      <c r="K223" s="43">
        <f t="shared" si="5"/>
        <v>1.941738569542963</v>
      </c>
      <c r="L223" s="10" t="s">
        <v>384</v>
      </c>
      <c r="M223" s="31" t="s">
        <v>385</v>
      </c>
      <c r="N223" s="10"/>
      <c r="O223" s="10"/>
      <c r="P223" s="10"/>
      <c r="Q223" s="32" t="s">
        <v>1007</v>
      </c>
      <c r="R223" s="10">
        <v>1.496</v>
      </c>
      <c r="S223" s="10">
        <v>43.061999999999998</v>
      </c>
      <c r="T223" s="10">
        <v>7794226</v>
      </c>
      <c r="U223" s="10">
        <v>2486328</v>
      </c>
      <c r="V223" s="10">
        <v>5335644</v>
      </c>
      <c r="W223" s="10" t="s">
        <v>1008</v>
      </c>
      <c r="X223" s="10" t="s">
        <v>1009</v>
      </c>
      <c r="Y223" s="10">
        <v>771</v>
      </c>
      <c r="Z223" s="10">
        <v>845</v>
      </c>
      <c r="AA223" s="43">
        <f t="shared" si="7"/>
        <v>3.1020980893659869</v>
      </c>
      <c r="AB223" s="10" t="s">
        <v>384</v>
      </c>
      <c r="AC223" s="31" t="s">
        <v>385</v>
      </c>
    </row>
    <row r="224" spans="1:29" x14ac:dyDescent="0.25">
      <c r="A224" s="30" t="s">
        <v>678</v>
      </c>
      <c r="B224" s="10">
        <v>33.656999999999996</v>
      </c>
      <c r="C224" s="10">
        <v>43.021000000000001</v>
      </c>
      <c r="D224" s="10">
        <v>1315737</v>
      </c>
      <c r="E224" s="10">
        <v>433417</v>
      </c>
      <c r="F224" s="10">
        <v>1284439</v>
      </c>
      <c r="G224" s="10" t="s">
        <v>679</v>
      </c>
      <c r="H224" s="10" t="s">
        <v>680</v>
      </c>
      <c r="I224" s="10">
        <v>815</v>
      </c>
      <c r="J224" s="10">
        <v>815</v>
      </c>
      <c r="K224" s="43">
        <f t="shared" si="5"/>
        <v>0.98929597371295186</v>
      </c>
      <c r="L224" s="10" t="s">
        <v>384</v>
      </c>
      <c r="M224" s="31" t="s">
        <v>385</v>
      </c>
      <c r="N224" s="10"/>
      <c r="O224" s="10"/>
      <c r="P224" s="10"/>
      <c r="Q224" s="32" t="s">
        <v>702</v>
      </c>
      <c r="R224" s="10">
        <v>1.7949999999999999</v>
      </c>
      <c r="S224" s="10">
        <v>43.061999999999998</v>
      </c>
      <c r="T224" s="10">
        <v>2011301</v>
      </c>
      <c r="U224" s="10">
        <v>516840</v>
      </c>
      <c r="V224" s="10">
        <v>1492090</v>
      </c>
      <c r="W224" s="10" t="s">
        <v>703</v>
      </c>
      <c r="X224" s="10" t="s">
        <v>704</v>
      </c>
      <c r="Y224" s="10">
        <v>907</v>
      </c>
      <c r="Z224" s="10">
        <v>910</v>
      </c>
      <c r="AA224" s="43">
        <f t="shared" si="7"/>
        <v>0.80049680227900744</v>
      </c>
      <c r="AB224" s="10" t="s">
        <v>384</v>
      </c>
      <c r="AC224" s="31" t="s">
        <v>385</v>
      </c>
    </row>
    <row r="225" spans="1:29" x14ac:dyDescent="0.25">
      <c r="A225" s="30" t="s">
        <v>1010</v>
      </c>
      <c r="B225" s="10">
        <v>34.122999999999998</v>
      </c>
      <c r="C225" s="10">
        <v>81.073999999999998</v>
      </c>
      <c r="D225" s="10">
        <v>2126804</v>
      </c>
      <c r="E225" s="10">
        <v>681888</v>
      </c>
      <c r="F225" s="10">
        <v>8256548</v>
      </c>
      <c r="G225" s="10" t="s">
        <v>1011</v>
      </c>
      <c r="H225" s="10" t="s">
        <v>1012</v>
      </c>
      <c r="I225" s="10">
        <v>909</v>
      </c>
      <c r="J225" s="10">
        <v>910</v>
      </c>
      <c r="K225" s="43">
        <f t="shared" si="5"/>
        <v>1.5991331353276534</v>
      </c>
      <c r="L225" s="10" t="s">
        <v>384</v>
      </c>
      <c r="M225" s="31" t="s">
        <v>385</v>
      </c>
      <c r="N225" s="10"/>
      <c r="O225" s="10"/>
      <c r="P225" s="10"/>
      <c r="Q225" s="32" t="s">
        <v>708</v>
      </c>
      <c r="R225" s="10">
        <v>1.869</v>
      </c>
      <c r="S225" s="10">
        <v>43.061999999999998</v>
      </c>
      <c r="T225" s="10">
        <v>28002714</v>
      </c>
      <c r="U225" s="10">
        <v>7328470</v>
      </c>
      <c r="V225" s="10">
        <v>11915983</v>
      </c>
      <c r="W225" s="10" t="s">
        <v>478</v>
      </c>
      <c r="X225" s="10" t="s">
        <v>709</v>
      </c>
      <c r="Y225" s="10">
        <v>788</v>
      </c>
      <c r="Z225" s="10">
        <v>952</v>
      </c>
      <c r="AA225" s="43">
        <f t="shared" si="7"/>
        <v>11.145066308888422</v>
      </c>
      <c r="AB225" s="10" t="s">
        <v>384</v>
      </c>
      <c r="AC225" s="31" t="s">
        <v>385</v>
      </c>
    </row>
    <row r="226" spans="1:29" x14ac:dyDescent="0.25">
      <c r="A226" s="30" t="s">
        <v>656</v>
      </c>
      <c r="B226" s="10">
        <v>34.878</v>
      </c>
      <c r="C226" s="10">
        <v>57.061</v>
      </c>
      <c r="D226" s="10">
        <v>504182</v>
      </c>
      <c r="E226" s="10">
        <v>186024</v>
      </c>
      <c r="F226" s="10">
        <v>607695</v>
      </c>
      <c r="G226" s="10" t="s">
        <v>657</v>
      </c>
      <c r="H226" s="10" t="s">
        <v>658</v>
      </c>
      <c r="I226" s="10">
        <v>764</v>
      </c>
      <c r="J226" s="10">
        <v>837</v>
      </c>
      <c r="K226" s="43">
        <f t="shared" si="5"/>
        <v>0.37909188737456156</v>
      </c>
      <c r="L226" s="10" t="s">
        <v>384</v>
      </c>
      <c r="M226" s="31" t="s">
        <v>385</v>
      </c>
      <c r="N226" s="10"/>
      <c r="O226" s="10"/>
      <c r="P226" s="10"/>
      <c r="Q226" s="32" t="s">
        <v>412</v>
      </c>
      <c r="R226" s="10">
        <v>1.895</v>
      </c>
      <c r="S226" s="10">
        <v>82.956000000000003</v>
      </c>
      <c r="T226" s="10">
        <v>83024797</v>
      </c>
      <c r="U226" s="10">
        <v>29808963</v>
      </c>
      <c r="V226" s="10">
        <v>76045786</v>
      </c>
      <c r="W226" s="10" t="s">
        <v>413</v>
      </c>
      <c r="X226" s="10" t="s">
        <v>414</v>
      </c>
      <c r="Y226" s="10">
        <v>936</v>
      </c>
      <c r="Z226" s="10">
        <v>936</v>
      </c>
      <c r="AA226" s="43">
        <f t="shared" si="7"/>
        <v>33.043828103483129</v>
      </c>
      <c r="AB226" s="10" t="s">
        <v>384</v>
      </c>
      <c r="AC226" s="31" t="s">
        <v>385</v>
      </c>
    </row>
    <row r="227" spans="1:29" x14ac:dyDescent="0.25">
      <c r="A227" s="30" t="s">
        <v>811</v>
      </c>
      <c r="B227" s="10">
        <v>36.779000000000003</v>
      </c>
      <c r="C227" s="10">
        <v>71.061000000000007</v>
      </c>
      <c r="D227" s="10">
        <v>390807</v>
      </c>
      <c r="E227" s="10">
        <v>124993</v>
      </c>
      <c r="F227" s="10">
        <v>205338</v>
      </c>
      <c r="G227" s="10" t="s">
        <v>812</v>
      </c>
      <c r="H227" s="10" t="s">
        <v>813</v>
      </c>
      <c r="I227" s="10">
        <v>777</v>
      </c>
      <c r="J227" s="10">
        <v>907</v>
      </c>
      <c r="K227" s="43">
        <f t="shared" si="5"/>
        <v>0.29384580018562795</v>
      </c>
      <c r="L227" s="10" t="s">
        <v>384</v>
      </c>
      <c r="M227" s="31" t="s">
        <v>385</v>
      </c>
      <c r="N227" s="10"/>
      <c r="O227" s="10"/>
      <c r="P227" s="10"/>
      <c r="Q227" s="32" t="s">
        <v>712</v>
      </c>
      <c r="R227" s="10">
        <v>2.093</v>
      </c>
      <c r="S227" s="10">
        <v>56.087000000000003</v>
      </c>
      <c r="T227" s="10">
        <v>646038</v>
      </c>
      <c r="U227" s="10">
        <v>237004</v>
      </c>
      <c r="V227" s="10">
        <v>372704</v>
      </c>
      <c r="W227" s="10" t="s">
        <v>713</v>
      </c>
      <c r="X227" s="10"/>
      <c r="Y227" s="10">
        <v>790</v>
      </c>
      <c r="Z227" s="10">
        <v>851</v>
      </c>
      <c r="AA227" s="43">
        <f t="shared" si="7"/>
        <v>0.25712280417039785</v>
      </c>
      <c r="AB227" s="10" t="s">
        <v>384</v>
      </c>
      <c r="AC227" s="31" t="s">
        <v>385</v>
      </c>
    </row>
    <row r="228" spans="1:29" x14ac:dyDescent="0.25">
      <c r="A228" s="58" t="s">
        <v>1555</v>
      </c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60"/>
      <c r="N228" s="10"/>
      <c r="O228" s="10"/>
      <c r="P228" s="10"/>
      <c r="Q228" s="32" t="s">
        <v>418</v>
      </c>
      <c r="R228" s="10">
        <v>2.113</v>
      </c>
      <c r="S228" s="10">
        <v>43.061999999999998</v>
      </c>
      <c r="T228" s="10">
        <v>3071984</v>
      </c>
      <c r="U228" s="10">
        <v>625381</v>
      </c>
      <c r="V228" s="10">
        <v>2714867</v>
      </c>
      <c r="W228" s="10" t="s">
        <v>419</v>
      </c>
      <c r="X228" s="10" t="s">
        <v>420</v>
      </c>
      <c r="Y228" s="10">
        <v>873</v>
      </c>
      <c r="Z228" s="10">
        <v>873</v>
      </c>
      <c r="AA228" s="43">
        <f t="shared" si="7"/>
        <v>1.2226481111739487</v>
      </c>
      <c r="AB228" s="10" t="s">
        <v>384</v>
      </c>
      <c r="AC228" s="31" t="s">
        <v>385</v>
      </c>
    </row>
    <row r="229" spans="1:29" x14ac:dyDescent="0.25">
      <c r="A229" s="24" t="s">
        <v>369</v>
      </c>
      <c r="B229" s="25" t="s">
        <v>370</v>
      </c>
      <c r="C229" s="25" t="s">
        <v>371</v>
      </c>
      <c r="D229" s="25" t="s">
        <v>372</v>
      </c>
      <c r="E229" s="25" t="s">
        <v>373</v>
      </c>
      <c r="F229" s="25" t="s">
        <v>374</v>
      </c>
      <c r="G229" s="25" t="s">
        <v>375</v>
      </c>
      <c r="H229" s="25" t="s">
        <v>376</v>
      </c>
      <c r="I229" s="25" t="s">
        <v>377</v>
      </c>
      <c r="J229" s="25" t="s">
        <v>378</v>
      </c>
      <c r="K229" s="25" t="s">
        <v>1539</v>
      </c>
      <c r="L229" s="25" t="s">
        <v>379</v>
      </c>
      <c r="M229" s="26" t="s">
        <v>380</v>
      </c>
      <c r="N229" s="10"/>
      <c r="O229" s="10"/>
      <c r="P229" s="10"/>
      <c r="Q229" s="32" t="s">
        <v>421</v>
      </c>
      <c r="R229" s="10">
        <v>2.1869999999999998</v>
      </c>
      <c r="S229" s="10">
        <v>41.055</v>
      </c>
      <c r="T229" s="10">
        <v>1578417</v>
      </c>
      <c r="U229" s="10">
        <v>368189</v>
      </c>
      <c r="V229" s="10">
        <v>1047293</v>
      </c>
      <c r="W229" s="10" t="s">
        <v>419</v>
      </c>
      <c r="X229" s="10" t="s">
        <v>422</v>
      </c>
      <c r="Y229" s="10">
        <v>790</v>
      </c>
      <c r="Z229" s="10">
        <v>835</v>
      </c>
      <c r="AA229" s="43">
        <f t="shared" si="7"/>
        <v>0.62820918458392061</v>
      </c>
      <c r="AB229" s="10" t="s">
        <v>384</v>
      </c>
      <c r="AC229" s="31" t="s">
        <v>385</v>
      </c>
    </row>
    <row r="230" spans="1:29" x14ac:dyDescent="0.25">
      <c r="A230" s="30" t="s">
        <v>690</v>
      </c>
      <c r="B230" s="10">
        <v>1.3089999999999999</v>
      </c>
      <c r="C230" s="10">
        <v>43.970999999999997</v>
      </c>
      <c r="D230" s="10">
        <v>46254158</v>
      </c>
      <c r="E230" s="10">
        <v>24421008</v>
      </c>
      <c r="F230" s="10">
        <v>29200087</v>
      </c>
      <c r="G230" s="10" t="s">
        <v>691</v>
      </c>
      <c r="H230" s="10" t="s">
        <v>692</v>
      </c>
      <c r="I230" s="10">
        <v>890</v>
      </c>
      <c r="J230" s="10">
        <v>972</v>
      </c>
      <c r="K230" s="43">
        <f>4.29755282704303E-07*D230</f>
        <v>19.877968747539498</v>
      </c>
      <c r="L230" s="10" t="s">
        <v>384</v>
      </c>
      <c r="M230" s="31" t="s">
        <v>385</v>
      </c>
      <c r="N230" s="10"/>
      <c r="O230" s="10"/>
      <c r="P230" s="10"/>
      <c r="Q230" s="32" t="s">
        <v>719</v>
      </c>
      <c r="R230" s="10">
        <v>2.3050000000000002</v>
      </c>
      <c r="S230" s="10">
        <v>45.018999999999998</v>
      </c>
      <c r="T230" s="10">
        <v>3621096</v>
      </c>
      <c r="U230" s="10">
        <v>691433</v>
      </c>
      <c r="V230" s="10">
        <v>942688</v>
      </c>
      <c r="W230" s="10" t="s">
        <v>720</v>
      </c>
      <c r="X230" s="10" t="s">
        <v>721</v>
      </c>
      <c r="Y230" s="10">
        <v>867</v>
      </c>
      <c r="Z230" s="10">
        <v>872</v>
      </c>
      <c r="AA230" s="43">
        <f t="shared" si="7"/>
        <v>1.4411944153288367</v>
      </c>
      <c r="AB230" s="10" t="s">
        <v>384</v>
      </c>
      <c r="AC230" s="31" t="s">
        <v>385</v>
      </c>
    </row>
    <row r="231" spans="1:29" x14ac:dyDescent="0.25">
      <c r="A231" s="30" t="s">
        <v>389</v>
      </c>
      <c r="B231" s="10">
        <v>1.3759999999999999</v>
      </c>
      <c r="C231" s="10">
        <v>43.970999999999997</v>
      </c>
      <c r="D231" s="10">
        <v>16893983</v>
      </c>
      <c r="E231" s="10">
        <v>6402220</v>
      </c>
      <c r="F231" s="10">
        <v>11697370</v>
      </c>
      <c r="G231" s="10" t="s">
        <v>390</v>
      </c>
      <c r="H231" s="10" t="s">
        <v>391</v>
      </c>
      <c r="I231" s="10">
        <v>974</v>
      </c>
      <c r="J231" s="10">
        <v>974</v>
      </c>
      <c r="K231" s="43">
        <f t="shared" ref="K231:K293" si="8">4.29755282704303E-07*D231</f>
        <v>7.2602784401666893</v>
      </c>
      <c r="L231" s="10" t="s">
        <v>384</v>
      </c>
      <c r="M231" s="31" t="s">
        <v>385</v>
      </c>
      <c r="N231" s="10"/>
      <c r="O231" s="10"/>
      <c r="P231" s="10"/>
      <c r="Q231" s="32" t="s">
        <v>441</v>
      </c>
      <c r="R231" s="10">
        <v>2.4620000000000002</v>
      </c>
      <c r="S231" s="10">
        <v>44.045999999999999</v>
      </c>
      <c r="T231" s="10">
        <v>29543971</v>
      </c>
      <c r="U231" s="10">
        <v>5461220</v>
      </c>
      <c r="V231" s="10">
        <v>18117708</v>
      </c>
      <c r="W231" s="10" t="s">
        <v>419</v>
      </c>
      <c r="X231" s="10" t="s">
        <v>442</v>
      </c>
      <c r="Y231" s="10">
        <v>874</v>
      </c>
      <c r="Z231" s="10">
        <v>892</v>
      </c>
      <c r="AA231" s="43">
        <f t="shared" si="7"/>
        <v>11.758485831868889</v>
      </c>
      <c r="AB231" s="10" t="s">
        <v>384</v>
      </c>
      <c r="AC231" s="31" t="s">
        <v>385</v>
      </c>
    </row>
    <row r="232" spans="1:29" x14ac:dyDescent="0.25">
      <c r="A232" s="30" t="s">
        <v>392</v>
      </c>
      <c r="B232" s="10">
        <v>1.4330000000000001</v>
      </c>
      <c r="C232" s="10">
        <v>45.005000000000003</v>
      </c>
      <c r="D232" s="10">
        <v>1150559305</v>
      </c>
      <c r="E232" s="10">
        <v>472016853</v>
      </c>
      <c r="F232" s="10">
        <v>750235258</v>
      </c>
      <c r="G232" s="10" t="s">
        <v>393</v>
      </c>
      <c r="H232" s="10" t="s">
        <v>394</v>
      </c>
      <c r="I232" s="10">
        <v>915</v>
      </c>
      <c r="J232" s="10">
        <v>916</v>
      </c>
      <c r="K232" s="43">
        <f t="shared" si="8"/>
        <v>494.45893938834138</v>
      </c>
      <c r="L232" s="10" t="s">
        <v>384</v>
      </c>
      <c r="M232" s="31" t="s">
        <v>385</v>
      </c>
      <c r="N232" s="10"/>
      <c r="O232" s="10"/>
      <c r="P232" s="10"/>
      <c r="Q232" s="32" t="s">
        <v>1013</v>
      </c>
      <c r="R232" s="10">
        <v>3.1259999999999999</v>
      </c>
      <c r="S232" s="10">
        <v>57.072000000000003</v>
      </c>
      <c r="T232" s="10">
        <v>887118</v>
      </c>
      <c r="U232" s="10">
        <v>357954</v>
      </c>
      <c r="V232" s="10">
        <v>669690</v>
      </c>
      <c r="W232" s="10" t="s">
        <v>1014</v>
      </c>
      <c r="X232" s="10" t="s">
        <v>1015</v>
      </c>
      <c r="Y232" s="10">
        <v>841</v>
      </c>
      <c r="Z232" s="10">
        <v>842</v>
      </c>
      <c r="AA232" s="43">
        <f t="shared" si="7"/>
        <v>0.35307252482057555</v>
      </c>
      <c r="AB232" s="10" t="s">
        <v>384</v>
      </c>
      <c r="AC232" s="31" t="s">
        <v>385</v>
      </c>
    </row>
    <row r="233" spans="1:29" x14ac:dyDescent="0.25">
      <c r="A233" s="30" t="s">
        <v>1016</v>
      </c>
      <c r="B233" s="10">
        <v>1.49</v>
      </c>
      <c r="C233" s="10">
        <v>42.984999999999999</v>
      </c>
      <c r="D233" s="10">
        <v>43212811</v>
      </c>
      <c r="E233" s="10">
        <v>16256532</v>
      </c>
      <c r="F233" s="10">
        <v>25088528</v>
      </c>
      <c r="G233" s="10" t="s">
        <v>1017</v>
      </c>
      <c r="H233" s="10" t="s">
        <v>1018</v>
      </c>
      <c r="I233" s="10">
        <v>804</v>
      </c>
      <c r="J233" s="10">
        <v>807</v>
      </c>
      <c r="K233" s="43">
        <f t="shared" si="8"/>
        <v>18.570933807752613</v>
      </c>
      <c r="L233" s="10" t="s">
        <v>384</v>
      </c>
      <c r="M233" s="31" t="s">
        <v>385</v>
      </c>
      <c r="N233" s="10"/>
      <c r="O233" s="10"/>
      <c r="P233" s="10"/>
      <c r="Q233" s="32" t="s">
        <v>728</v>
      </c>
      <c r="R233" s="10">
        <v>3.2229999999999999</v>
      </c>
      <c r="S233" s="10">
        <v>55.048999999999999</v>
      </c>
      <c r="T233" s="10">
        <v>9375487</v>
      </c>
      <c r="U233" s="10">
        <v>1961876</v>
      </c>
      <c r="V233" s="10">
        <v>10250891</v>
      </c>
      <c r="W233" s="10" t="s">
        <v>729</v>
      </c>
      <c r="X233" s="10" t="s">
        <v>730</v>
      </c>
      <c r="Y233" s="10">
        <v>943</v>
      </c>
      <c r="Z233" s="10">
        <v>943</v>
      </c>
      <c r="AA233" s="43">
        <f t="shared" si="7"/>
        <v>3.7314391845419479</v>
      </c>
      <c r="AB233" s="10" t="s">
        <v>384</v>
      </c>
      <c r="AC233" s="31" t="s">
        <v>385</v>
      </c>
    </row>
    <row r="234" spans="1:29" x14ac:dyDescent="0.25">
      <c r="A234" s="30" t="s">
        <v>401</v>
      </c>
      <c r="B234" s="10">
        <v>1.694</v>
      </c>
      <c r="C234" s="10">
        <v>41.051000000000002</v>
      </c>
      <c r="D234" s="10">
        <v>1110473</v>
      </c>
      <c r="E234" s="10">
        <v>275827</v>
      </c>
      <c r="F234" s="10">
        <v>742647</v>
      </c>
      <c r="G234" s="10" t="s">
        <v>402</v>
      </c>
      <c r="H234" s="10" t="s">
        <v>403</v>
      </c>
      <c r="I234" s="10">
        <v>879</v>
      </c>
      <c r="J234" s="10">
        <v>884</v>
      </c>
      <c r="K234" s="43">
        <f t="shared" si="8"/>
        <v>0.47723163805049545</v>
      </c>
      <c r="L234" s="10" t="s">
        <v>384</v>
      </c>
      <c r="M234" s="31" t="s">
        <v>385</v>
      </c>
      <c r="N234" s="10"/>
      <c r="O234" s="10"/>
      <c r="P234" s="10"/>
      <c r="Q234" s="32" t="s">
        <v>734</v>
      </c>
      <c r="R234" s="10">
        <v>3.4409999999999998</v>
      </c>
      <c r="S234" s="10">
        <v>42.067</v>
      </c>
      <c r="T234" s="10">
        <v>7339237</v>
      </c>
      <c r="U234" s="10">
        <v>955117</v>
      </c>
      <c r="V234" s="10">
        <v>3862594</v>
      </c>
      <c r="W234" s="10" t="s">
        <v>735</v>
      </c>
      <c r="X234" s="10" t="s">
        <v>736</v>
      </c>
      <c r="Y234" s="10">
        <v>906</v>
      </c>
      <c r="Z234" s="10">
        <v>909</v>
      </c>
      <c r="AA234" s="43">
        <f t="shared" si="7"/>
        <v>2.9210126926142705</v>
      </c>
      <c r="AB234" s="10" t="s">
        <v>384</v>
      </c>
      <c r="AC234" s="31" t="s">
        <v>385</v>
      </c>
    </row>
    <row r="235" spans="1:29" x14ac:dyDescent="0.25">
      <c r="A235" s="30" t="s">
        <v>1019</v>
      </c>
      <c r="B235" s="10">
        <v>1.7549999999999999</v>
      </c>
      <c r="C235" s="10">
        <v>45.005000000000003</v>
      </c>
      <c r="D235" s="10">
        <v>10404789</v>
      </c>
      <c r="E235" s="10">
        <v>2381762</v>
      </c>
      <c r="F235" s="10">
        <v>5406039</v>
      </c>
      <c r="G235" s="10" t="s">
        <v>1020</v>
      </c>
      <c r="H235" s="10" t="s">
        <v>1021</v>
      </c>
      <c r="I235" s="10">
        <v>812</v>
      </c>
      <c r="J235" s="10">
        <v>816</v>
      </c>
      <c r="K235" s="43">
        <f t="shared" si="8"/>
        <v>4.4715130381736223</v>
      </c>
      <c r="L235" s="10" t="s">
        <v>384</v>
      </c>
      <c r="M235" s="31" t="s">
        <v>385</v>
      </c>
      <c r="N235" s="10"/>
      <c r="O235" s="10"/>
      <c r="P235" s="10"/>
      <c r="Q235" s="32" t="s">
        <v>455</v>
      </c>
      <c r="R235" s="10">
        <v>3.4750000000000001</v>
      </c>
      <c r="S235" s="10">
        <v>91.081000000000003</v>
      </c>
      <c r="T235" s="10">
        <v>3400045</v>
      </c>
      <c r="U235" s="10">
        <v>581282</v>
      </c>
      <c r="V235" s="10">
        <v>1192839</v>
      </c>
      <c r="W235" s="10" t="s">
        <v>456</v>
      </c>
      <c r="X235" s="10" t="s">
        <v>457</v>
      </c>
      <c r="Y235" s="10">
        <v>933</v>
      </c>
      <c r="Z235" s="10">
        <v>933</v>
      </c>
      <c r="AA235" s="43">
        <f t="shared" si="7"/>
        <v>1.3532162267630392</v>
      </c>
      <c r="AB235" s="10" t="s">
        <v>384</v>
      </c>
      <c r="AC235" s="31" t="s">
        <v>385</v>
      </c>
    </row>
    <row r="236" spans="1:29" x14ac:dyDescent="0.25">
      <c r="A236" s="30" t="s">
        <v>1022</v>
      </c>
      <c r="B236" s="10">
        <v>1.8480000000000001</v>
      </c>
      <c r="C236" s="10">
        <v>53.027999999999999</v>
      </c>
      <c r="D236" s="10">
        <v>1019371</v>
      </c>
      <c r="E236" s="10">
        <v>397243</v>
      </c>
      <c r="F236" s="10">
        <v>857200</v>
      </c>
      <c r="G236" s="10" t="s">
        <v>1023</v>
      </c>
      <c r="H236" s="10" t="s">
        <v>1024</v>
      </c>
      <c r="I236" s="10">
        <v>786</v>
      </c>
      <c r="J236" s="10">
        <v>786</v>
      </c>
      <c r="K236" s="43">
        <f t="shared" si="8"/>
        <v>0.43808007228556806</v>
      </c>
      <c r="L236" s="10" t="s">
        <v>384</v>
      </c>
      <c r="M236" s="31" t="s">
        <v>385</v>
      </c>
      <c r="N236" s="10"/>
      <c r="O236" s="10"/>
      <c r="P236" s="10"/>
      <c r="Q236" s="32" t="s">
        <v>488</v>
      </c>
      <c r="R236" s="10">
        <v>4.1020000000000003</v>
      </c>
      <c r="S236" s="10">
        <v>44.045999999999999</v>
      </c>
      <c r="T236" s="10">
        <v>338271874</v>
      </c>
      <c r="U236" s="10">
        <v>55164166</v>
      </c>
      <c r="V236" s="10">
        <v>337975347</v>
      </c>
      <c r="W236" s="10" t="s">
        <v>461</v>
      </c>
      <c r="X236" s="10" t="s">
        <v>489</v>
      </c>
      <c r="Y236" s="10">
        <v>917</v>
      </c>
      <c r="Z236" s="10">
        <v>917</v>
      </c>
      <c r="AA236" s="43">
        <f t="shared" si="7"/>
        <v>134.63203838606319</v>
      </c>
      <c r="AB236" s="10" t="s">
        <v>384</v>
      </c>
      <c r="AC236" s="31" t="s">
        <v>385</v>
      </c>
    </row>
    <row r="237" spans="1:29" x14ac:dyDescent="0.25">
      <c r="A237" s="30" t="s">
        <v>407</v>
      </c>
      <c r="B237" s="10">
        <v>1.8580000000000001</v>
      </c>
      <c r="C237" s="10">
        <v>42.984999999999999</v>
      </c>
      <c r="D237" s="10">
        <v>3511539712</v>
      </c>
      <c r="E237" s="10">
        <v>947661763</v>
      </c>
      <c r="F237" s="10">
        <v>1846135801</v>
      </c>
      <c r="G237" s="10" t="s">
        <v>408</v>
      </c>
      <c r="H237" s="10" t="s">
        <v>409</v>
      </c>
      <c r="I237" s="10">
        <v>897</v>
      </c>
      <c r="J237" s="10">
        <v>897</v>
      </c>
      <c r="K237" s="43">
        <f t="shared" si="8"/>
        <v>1509.1027416579468</v>
      </c>
      <c r="L237" s="10" t="s">
        <v>384</v>
      </c>
      <c r="M237" s="31" t="s">
        <v>385</v>
      </c>
      <c r="N237" s="10"/>
      <c r="O237" s="10"/>
      <c r="P237" s="10"/>
      <c r="Q237" s="32" t="s">
        <v>474</v>
      </c>
      <c r="R237" s="10">
        <v>4.7160000000000002</v>
      </c>
      <c r="S237" s="10">
        <v>207.065</v>
      </c>
      <c r="T237" s="10">
        <v>11810944</v>
      </c>
      <c r="U237" s="10">
        <v>2839017</v>
      </c>
      <c r="V237" s="10">
        <v>7035174</v>
      </c>
      <c r="W237" s="10" t="s">
        <v>475</v>
      </c>
      <c r="X237" s="10" t="s">
        <v>476</v>
      </c>
      <c r="Y237" s="10">
        <v>924</v>
      </c>
      <c r="Z237" s="10">
        <v>930</v>
      </c>
      <c r="AA237" s="43">
        <f t="shared" si="7"/>
        <v>4.7007498648369532</v>
      </c>
      <c r="AB237" s="10" t="s">
        <v>384</v>
      </c>
      <c r="AC237" s="31" t="s">
        <v>385</v>
      </c>
    </row>
    <row r="238" spans="1:29" x14ac:dyDescent="0.25">
      <c r="A238" s="30" t="s">
        <v>412</v>
      </c>
      <c r="B238" s="10">
        <v>1.895</v>
      </c>
      <c r="C238" s="10">
        <v>83.078000000000003</v>
      </c>
      <c r="D238" s="10">
        <v>31412551</v>
      </c>
      <c r="E238" s="10">
        <v>12848692</v>
      </c>
      <c r="F238" s="10">
        <v>30630898</v>
      </c>
      <c r="G238" s="10" t="s">
        <v>413</v>
      </c>
      <c r="H238" s="10" t="s">
        <v>414</v>
      </c>
      <c r="I238" s="10">
        <v>907</v>
      </c>
      <c r="J238" s="10">
        <v>907</v>
      </c>
      <c r="K238" s="43">
        <f t="shared" si="8"/>
        <v>13.499709735468336</v>
      </c>
      <c r="L238" s="10" t="s">
        <v>384</v>
      </c>
      <c r="M238" s="31" t="s">
        <v>385</v>
      </c>
      <c r="N238" s="10"/>
      <c r="O238" s="10"/>
      <c r="P238" s="10"/>
      <c r="Q238" s="32" t="s">
        <v>477</v>
      </c>
      <c r="R238" s="10">
        <v>5.7149999999999999</v>
      </c>
      <c r="S238" s="10">
        <v>44.045999999999999</v>
      </c>
      <c r="T238" s="10">
        <v>3194988</v>
      </c>
      <c r="U238" s="10">
        <v>895340</v>
      </c>
      <c r="V238" s="10">
        <v>1084511</v>
      </c>
      <c r="W238" s="10" t="s">
        <v>478</v>
      </c>
      <c r="X238" s="10" t="s">
        <v>479</v>
      </c>
      <c r="Y238" s="10">
        <v>823</v>
      </c>
      <c r="Z238" s="10">
        <v>860</v>
      </c>
      <c r="AA238" s="43">
        <f t="shared" si="7"/>
        <v>1.2716036422792021</v>
      </c>
      <c r="AB238" s="10" t="s">
        <v>384</v>
      </c>
      <c r="AC238" s="31" t="s">
        <v>385</v>
      </c>
    </row>
    <row r="239" spans="1:29" x14ac:dyDescent="0.25">
      <c r="A239" s="30" t="s">
        <v>1025</v>
      </c>
      <c r="B239" s="10">
        <v>2.09</v>
      </c>
      <c r="C239" s="10">
        <v>56.073999999999998</v>
      </c>
      <c r="D239" s="10">
        <v>449249</v>
      </c>
      <c r="E239" s="10">
        <v>187479</v>
      </c>
      <c r="F239" s="10">
        <v>250278</v>
      </c>
      <c r="G239" s="10" t="s">
        <v>461</v>
      </c>
      <c r="H239" s="10" t="s">
        <v>1026</v>
      </c>
      <c r="I239" s="10">
        <v>861</v>
      </c>
      <c r="J239" s="10">
        <v>945</v>
      </c>
      <c r="K239" s="43">
        <f t="shared" si="8"/>
        <v>0.19306713099962541</v>
      </c>
      <c r="L239" s="10" t="s">
        <v>384</v>
      </c>
      <c r="M239" s="31" t="s">
        <v>385</v>
      </c>
      <c r="N239" s="10"/>
      <c r="O239" s="10"/>
      <c r="P239" s="10"/>
      <c r="Q239" s="32" t="s">
        <v>485</v>
      </c>
      <c r="R239" s="10">
        <v>5.7290000000000001</v>
      </c>
      <c r="S239" s="10">
        <v>41.055</v>
      </c>
      <c r="T239" s="10">
        <v>231438903</v>
      </c>
      <c r="U239" s="10">
        <v>33990375</v>
      </c>
      <c r="V239" s="10">
        <v>213242040</v>
      </c>
      <c r="W239" s="10" t="s">
        <v>486</v>
      </c>
      <c r="X239" s="10" t="s">
        <v>487</v>
      </c>
      <c r="Y239" s="10">
        <v>952</v>
      </c>
      <c r="Z239" s="10">
        <v>953</v>
      </c>
      <c r="AA239" s="43">
        <f t="shared" si="7"/>
        <v>92.1125688171295</v>
      </c>
      <c r="AB239" s="10" t="s">
        <v>384</v>
      </c>
      <c r="AC239" s="31" t="s">
        <v>385</v>
      </c>
    </row>
    <row r="240" spans="1:29" x14ac:dyDescent="0.25">
      <c r="A240" s="30" t="s">
        <v>426</v>
      </c>
      <c r="B240" s="10">
        <v>2.194</v>
      </c>
      <c r="C240" s="10">
        <v>78.028999999999996</v>
      </c>
      <c r="D240" s="10">
        <v>573071</v>
      </c>
      <c r="E240" s="10">
        <v>126179</v>
      </c>
      <c r="F240" s="10">
        <v>241606</v>
      </c>
      <c r="G240" s="10" t="s">
        <v>427</v>
      </c>
      <c r="H240" s="10" t="s">
        <v>428</v>
      </c>
      <c r="I240" s="10">
        <v>899</v>
      </c>
      <c r="J240" s="10">
        <v>907</v>
      </c>
      <c r="K240" s="43">
        <f t="shared" si="8"/>
        <v>0.24628028961463763</v>
      </c>
      <c r="L240" s="10" t="s">
        <v>384</v>
      </c>
      <c r="M240" s="31" t="s">
        <v>385</v>
      </c>
      <c r="N240" s="10"/>
      <c r="O240" s="10"/>
      <c r="P240" s="10"/>
      <c r="Q240" s="32" t="s">
        <v>1027</v>
      </c>
      <c r="R240" s="10">
        <v>6.1070000000000002</v>
      </c>
      <c r="S240" s="10">
        <v>91.081000000000003</v>
      </c>
      <c r="T240" s="10">
        <v>621690</v>
      </c>
      <c r="U240" s="10">
        <v>123621</v>
      </c>
      <c r="V240" s="10">
        <v>212073</v>
      </c>
      <c r="W240" s="10" t="s">
        <v>660</v>
      </c>
      <c r="X240" s="10" t="s">
        <v>1028</v>
      </c>
      <c r="Y240" s="10">
        <v>826</v>
      </c>
      <c r="Z240" s="10">
        <v>889</v>
      </c>
      <c r="AA240" s="43">
        <f t="shared" si="7"/>
        <v>0.24743231222419523</v>
      </c>
      <c r="AB240" s="10" t="s">
        <v>384</v>
      </c>
      <c r="AC240" s="31" t="s">
        <v>385</v>
      </c>
    </row>
    <row r="241" spans="1:29" x14ac:dyDescent="0.25">
      <c r="A241" s="30" t="s">
        <v>1029</v>
      </c>
      <c r="B241" s="10">
        <v>2.2639999999999998</v>
      </c>
      <c r="C241" s="10">
        <v>41.051000000000002</v>
      </c>
      <c r="D241" s="10">
        <v>2206366</v>
      </c>
      <c r="E241" s="10">
        <v>571301</v>
      </c>
      <c r="F241" s="10">
        <v>1553524</v>
      </c>
      <c r="G241" s="10" t="s">
        <v>505</v>
      </c>
      <c r="H241" s="10" t="s">
        <v>1030</v>
      </c>
      <c r="I241" s="10">
        <v>755</v>
      </c>
      <c r="J241" s="10">
        <v>784</v>
      </c>
      <c r="K241" s="43">
        <f t="shared" si="8"/>
        <v>0.94819744407916218</v>
      </c>
      <c r="L241" s="10" t="s">
        <v>384</v>
      </c>
      <c r="M241" s="31" t="s">
        <v>385</v>
      </c>
      <c r="N241" s="10"/>
      <c r="O241" s="10"/>
      <c r="P241" s="10"/>
      <c r="Q241" s="32" t="s">
        <v>504</v>
      </c>
      <c r="R241" s="10">
        <v>6.4290000000000003</v>
      </c>
      <c r="S241" s="10">
        <v>41.055</v>
      </c>
      <c r="T241" s="10">
        <v>28109268</v>
      </c>
      <c r="U241" s="10">
        <v>2257200</v>
      </c>
      <c r="V241" s="10">
        <v>10751220</v>
      </c>
      <c r="W241" s="10" t="s">
        <v>505</v>
      </c>
      <c r="X241" s="10" t="s">
        <v>506</v>
      </c>
      <c r="Y241" s="10">
        <v>834</v>
      </c>
      <c r="Z241" s="10">
        <v>884</v>
      </c>
      <c r="AA241" s="43">
        <f t="shared" si="7"/>
        <v>11.187474748137465</v>
      </c>
      <c r="AB241" s="10" t="s">
        <v>384</v>
      </c>
      <c r="AC241" s="31" t="s">
        <v>385</v>
      </c>
    </row>
    <row r="242" spans="1:29" x14ac:dyDescent="0.25">
      <c r="A242" s="30" t="s">
        <v>1031</v>
      </c>
      <c r="B242" s="10">
        <v>2.4449999999999998</v>
      </c>
      <c r="C242" s="10">
        <v>76.995999999999995</v>
      </c>
      <c r="D242" s="10">
        <v>1566648</v>
      </c>
      <c r="E242" s="10">
        <v>407445</v>
      </c>
      <c r="F242" s="10">
        <v>560783</v>
      </c>
      <c r="G242" s="10" t="s">
        <v>1032</v>
      </c>
      <c r="H242" s="10" t="s">
        <v>1033</v>
      </c>
      <c r="I242" s="10">
        <v>778</v>
      </c>
      <c r="J242" s="10">
        <v>889</v>
      </c>
      <c r="K242" s="43">
        <f t="shared" si="8"/>
        <v>0.67327525413813094</v>
      </c>
      <c r="L242" s="10" t="s">
        <v>384</v>
      </c>
      <c r="M242" s="31" t="s">
        <v>385</v>
      </c>
      <c r="N242" s="10"/>
      <c r="O242" s="10"/>
      <c r="P242" s="10"/>
      <c r="Q242" s="32" t="s">
        <v>1034</v>
      </c>
      <c r="R242" s="10">
        <v>7.13</v>
      </c>
      <c r="S242" s="10">
        <v>42.067</v>
      </c>
      <c r="T242" s="10">
        <v>2632552</v>
      </c>
      <c r="U242" s="10">
        <v>399570</v>
      </c>
      <c r="V242" s="10">
        <v>467404</v>
      </c>
      <c r="W242" s="10" t="s">
        <v>1035</v>
      </c>
      <c r="X242" s="10"/>
      <c r="Y242" s="10">
        <v>780</v>
      </c>
      <c r="Z242" s="10">
        <v>981</v>
      </c>
      <c r="AA242" s="43">
        <f t="shared" si="7"/>
        <v>1.0477543927205353</v>
      </c>
      <c r="AB242" s="10" t="s">
        <v>384</v>
      </c>
      <c r="AC242" s="31" t="s">
        <v>385</v>
      </c>
    </row>
    <row r="243" spans="1:29" x14ac:dyDescent="0.25">
      <c r="A243" s="30" t="s">
        <v>848</v>
      </c>
      <c r="B243" s="10">
        <v>2.4550000000000001</v>
      </c>
      <c r="C243" s="10">
        <v>42.984999999999999</v>
      </c>
      <c r="D243" s="10">
        <v>38053691</v>
      </c>
      <c r="E243" s="10">
        <v>7350896</v>
      </c>
      <c r="F243" s="10">
        <v>7832339</v>
      </c>
      <c r="G243" s="10" t="s">
        <v>849</v>
      </c>
      <c r="H243" s="10" t="s">
        <v>850</v>
      </c>
      <c r="I243" s="10">
        <v>887</v>
      </c>
      <c r="J243" s="10">
        <v>981</v>
      </c>
      <c r="K243" s="43">
        <f t="shared" si="8"/>
        <v>16.353774733647192</v>
      </c>
      <c r="L243" s="10" t="s">
        <v>384</v>
      </c>
      <c r="M243" s="31" t="s">
        <v>385</v>
      </c>
      <c r="N243" s="10"/>
      <c r="O243" s="10"/>
      <c r="P243" s="10"/>
      <c r="Q243" s="32" t="s">
        <v>1036</v>
      </c>
      <c r="R243" s="10">
        <v>8.0890000000000004</v>
      </c>
      <c r="S243" s="10">
        <v>41.055</v>
      </c>
      <c r="T243" s="10">
        <v>247687</v>
      </c>
      <c r="U243" s="10">
        <v>63714</v>
      </c>
      <c r="V243" s="10">
        <v>281193</v>
      </c>
      <c r="W243" s="10" t="s">
        <v>923</v>
      </c>
      <c r="X243" s="33">
        <v>1406223</v>
      </c>
      <c r="Y243" s="10">
        <v>804</v>
      </c>
      <c r="Z243" s="10">
        <v>830</v>
      </c>
      <c r="AA243" s="43">
        <f t="shared" si="7"/>
        <v>9.8579303379295546E-2</v>
      </c>
      <c r="AB243" s="10" t="s">
        <v>384</v>
      </c>
      <c r="AC243" s="31" t="s">
        <v>385</v>
      </c>
    </row>
    <row r="244" spans="1:29" x14ac:dyDescent="0.25">
      <c r="A244" s="30" t="s">
        <v>441</v>
      </c>
      <c r="B244" s="10">
        <v>2.4590000000000001</v>
      </c>
      <c r="C244" s="10">
        <v>43.970999999999997</v>
      </c>
      <c r="D244" s="10">
        <v>38470920</v>
      </c>
      <c r="E244" s="10">
        <v>11607364</v>
      </c>
      <c r="F244" s="10">
        <v>35113313</v>
      </c>
      <c r="G244" s="10" t="s">
        <v>419</v>
      </c>
      <c r="H244" s="10" t="s">
        <v>442</v>
      </c>
      <c r="I244" s="10">
        <v>816</v>
      </c>
      <c r="J244" s="10">
        <v>841</v>
      </c>
      <c r="K244" s="43">
        <f t="shared" si="8"/>
        <v>16.533081100494623</v>
      </c>
      <c r="L244" s="10" t="s">
        <v>384</v>
      </c>
      <c r="M244" s="31" t="s">
        <v>385</v>
      </c>
      <c r="N244" s="10"/>
      <c r="O244" s="10"/>
      <c r="P244" s="10"/>
      <c r="Q244" s="32" t="s">
        <v>517</v>
      </c>
      <c r="R244" s="10">
        <v>8.11</v>
      </c>
      <c r="S244" s="10">
        <v>133.05500000000001</v>
      </c>
      <c r="T244" s="10">
        <v>2559317</v>
      </c>
      <c r="U244" s="10">
        <v>382107</v>
      </c>
      <c r="V244" s="10">
        <v>1105236</v>
      </c>
      <c r="W244" s="10" t="s">
        <v>518</v>
      </c>
      <c r="X244" s="10"/>
      <c r="Y244" s="10">
        <v>799</v>
      </c>
      <c r="Z244" s="10">
        <v>806</v>
      </c>
      <c r="AA244" s="43">
        <f t="shared" si="7"/>
        <v>1.0186068989764845</v>
      </c>
      <c r="AB244" s="10" t="s">
        <v>384</v>
      </c>
      <c r="AC244" s="31" t="s">
        <v>385</v>
      </c>
    </row>
    <row r="245" spans="1:29" x14ac:dyDescent="0.25">
      <c r="A245" s="30" t="s">
        <v>839</v>
      </c>
      <c r="B245" s="10">
        <v>2.6160000000000001</v>
      </c>
      <c r="C245" s="10">
        <v>57.024999999999999</v>
      </c>
      <c r="D245" s="10">
        <v>23701407</v>
      </c>
      <c r="E245" s="10">
        <v>7068580</v>
      </c>
      <c r="F245" s="10">
        <v>22125496</v>
      </c>
      <c r="G245" s="10" t="s">
        <v>840</v>
      </c>
      <c r="H245" s="10" t="s">
        <v>841</v>
      </c>
      <c r="I245" s="10">
        <v>808</v>
      </c>
      <c r="J245" s="10">
        <v>817</v>
      </c>
      <c r="K245" s="43">
        <f t="shared" si="8"/>
        <v>10.185804865774747</v>
      </c>
      <c r="L245" s="10" t="s">
        <v>384</v>
      </c>
      <c r="M245" s="31" t="s">
        <v>385</v>
      </c>
      <c r="N245" s="10"/>
      <c r="O245" s="10"/>
      <c r="P245" s="10"/>
      <c r="Q245" s="32" t="s">
        <v>521</v>
      </c>
      <c r="R245" s="10">
        <v>10.504</v>
      </c>
      <c r="S245" s="10">
        <v>41.055</v>
      </c>
      <c r="T245" s="10">
        <v>2674220</v>
      </c>
      <c r="U245" s="10">
        <v>334242</v>
      </c>
      <c r="V245" s="10">
        <v>1978197</v>
      </c>
      <c r="W245" s="10" t="s">
        <v>522</v>
      </c>
      <c r="X245" s="10" t="s">
        <v>523</v>
      </c>
      <c r="Y245" s="10">
        <v>855</v>
      </c>
      <c r="Z245" s="10">
        <v>863</v>
      </c>
      <c r="AA245" s="43">
        <f t="shared" si="7"/>
        <v>1.0643382360922444</v>
      </c>
      <c r="AB245" s="10" t="s">
        <v>384</v>
      </c>
      <c r="AC245" s="31" t="s">
        <v>385</v>
      </c>
    </row>
    <row r="246" spans="1:29" x14ac:dyDescent="0.25">
      <c r="A246" s="30" t="s">
        <v>842</v>
      </c>
      <c r="B246" s="10">
        <v>2.8180000000000001</v>
      </c>
      <c r="C246" s="10">
        <v>42.984999999999999</v>
      </c>
      <c r="D246" s="10">
        <v>13768022</v>
      </c>
      <c r="E246" s="10">
        <v>2931283</v>
      </c>
      <c r="F246" s="10">
        <v>10776554</v>
      </c>
      <c r="G246" s="10" t="s">
        <v>843</v>
      </c>
      <c r="H246" s="10" t="s">
        <v>844</v>
      </c>
      <c r="I246" s="10">
        <v>895</v>
      </c>
      <c r="J246" s="10">
        <v>897</v>
      </c>
      <c r="K246" s="43">
        <f t="shared" si="8"/>
        <v>5.9168801868890633</v>
      </c>
      <c r="L246" s="10" t="s">
        <v>384</v>
      </c>
      <c r="M246" s="31" t="s">
        <v>385</v>
      </c>
      <c r="N246" s="10"/>
      <c r="O246" s="10"/>
      <c r="P246" s="10"/>
      <c r="Q246" s="32" t="s">
        <v>1037</v>
      </c>
      <c r="R246" s="10">
        <v>11.698</v>
      </c>
      <c r="S246" s="10">
        <v>70.078000000000003</v>
      </c>
      <c r="T246" s="10">
        <v>930862</v>
      </c>
      <c r="U246" s="10">
        <v>226340</v>
      </c>
      <c r="V246" s="10">
        <v>377783</v>
      </c>
      <c r="W246" s="10" t="s">
        <v>1038</v>
      </c>
      <c r="X246" s="10" t="s">
        <v>1039</v>
      </c>
      <c r="Y246" s="10">
        <v>826</v>
      </c>
      <c r="Z246" s="10">
        <v>844</v>
      </c>
      <c r="AA246" s="43">
        <f t="shared" si="7"/>
        <v>0.37048261516453351</v>
      </c>
      <c r="AB246" s="10" t="s">
        <v>384</v>
      </c>
      <c r="AC246" s="31" t="s">
        <v>385</v>
      </c>
    </row>
    <row r="247" spans="1:29" x14ac:dyDescent="0.25">
      <c r="A247" s="30" t="s">
        <v>1040</v>
      </c>
      <c r="B247" s="10">
        <v>2.8479999999999999</v>
      </c>
      <c r="C247" s="10">
        <v>76.995999999999995</v>
      </c>
      <c r="D247" s="10">
        <v>926662</v>
      </c>
      <c r="E247" s="10">
        <v>202923</v>
      </c>
      <c r="F247" s="10">
        <v>476353</v>
      </c>
      <c r="G247" s="10" t="s">
        <v>1041</v>
      </c>
      <c r="H247" s="10"/>
      <c r="I247" s="10">
        <v>758</v>
      </c>
      <c r="J247" s="10">
        <v>920</v>
      </c>
      <c r="K247" s="43">
        <f t="shared" si="8"/>
        <v>0.39823788978133484</v>
      </c>
      <c r="L247" s="10" t="s">
        <v>384</v>
      </c>
      <c r="M247" s="31" t="s">
        <v>385</v>
      </c>
      <c r="N247" s="10"/>
      <c r="O247" s="10"/>
      <c r="P247" s="10"/>
      <c r="Q247" s="32" t="s">
        <v>862</v>
      </c>
      <c r="R247" s="10">
        <v>11.701000000000001</v>
      </c>
      <c r="S247" s="10">
        <v>55.048999999999999</v>
      </c>
      <c r="T247" s="10">
        <v>1890217</v>
      </c>
      <c r="U247" s="10">
        <v>399127</v>
      </c>
      <c r="V247" s="10">
        <v>549807</v>
      </c>
      <c r="W247" s="10" t="s">
        <v>863</v>
      </c>
      <c r="X247" s="10" t="s">
        <v>864</v>
      </c>
      <c r="Y247" s="10">
        <v>762</v>
      </c>
      <c r="Z247" s="10">
        <v>791</v>
      </c>
      <c r="AA247" s="43">
        <f t="shared" si="7"/>
        <v>0.75230543022323293</v>
      </c>
      <c r="AB247" s="10" t="s">
        <v>384</v>
      </c>
      <c r="AC247" s="31" t="s">
        <v>385</v>
      </c>
    </row>
    <row r="248" spans="1:29" x14ac:dyDescent="0.25">
      <c r="A248" s="30" t="s">
        <v>1042</v>
      </c>
      <c r="B248" s="10">
        <v>3.23</v>
      </c>
      <c r="C248" s="10">
        <v>55.036000000000001</v>
      </c>
      <c r="D248" s="10">
        <v>1477878</v>
      </c>
      <c r="E248" s="10">
        <v>560159</v>
      </c>
      <c r="F248" s="10">
        <v>2374266</v>
      </c>
      <c r="G248" s="10" t="s">
        <v>522</v>
      </c>
      <c r="H248" s="10" t="s">
        <v>1043</v>
      </c>
      <c r="I248" s="10">
        <v>854</v>
      </c>
      <c r="J248" s="10">
        <v>913</v>
      </c>
      <c r="K248" s="43">
        <f t="shared" si="8"/>
        <v>0.63512587769246998</v>
      </c>
      <c r="L248" s="10" t="s">
        <v>384</v>
      </c>
      <c r="M248" s="31" t="s">
        <v>385</v>
      </c>
      <c r="N248" s="10"/>
      <c r="O248" s="10"/>
      <c r="P248" s="10"/>
      <c r="Q248" s="32" t="s">
        <v>1044</v>
      </c>
      <c r="R248" s="10">
        <v>11.711</v>
      </c>
      <c r="S248" s="10">
        <v>57.072000000000003</v>
      </c>
      <c r="T248" s="10">
        <v>7739160</v>
      </c>
      <c r="U248" s="10">
        <v>1311699</v>
      </c>
      <c r="V248" s="10">
        <v>3224200</v>
      </c>
      <c r="W248" s="10" t="s">
        <v>512</v>
      </c>
      <c r="X248" s="10" t="s">
        <v>1045</v>
      </c>
      <c r="Y248" s="10">
        <v>831</v>
      </c>
      <c r="Z248" s="10">
        <v>851</v>
      </c>
      <c r="AA248" s="43">
        <f t="shared" si="7"/>
        <v>3.080181848627134</v>
      </c>
      <c r="AB248" s="10" t="s">
        <v>384</v>
      </c>
      <c r="AC248" s="31" t="s">
        <v>385</v>
      </c>
    </row>
    <row r="249" spans="1:29" x14ac:dyDescent="0.25">
      <c r="A249" s="30" t="s">
        <v>868</v>
      </c>
      <c r="B249" s="10">
        <v>3.294</v>
      </c>
      <c r="C249" s="10">
        <v>55.036000000000001</v>
      </c>
      <c r="D249" s="10">
        <v>1566711</v>
      </c>
      <c r="E249" s="10">
        <v>425747</v>
      </c>
      <c r="F249" s="10">
        <v>942427</v>
      </c>
      <c r="G249" s="10" t="s">
        <v>735</v>
      </c>
      <c r="H249" s="10" t="s">
        <v>869</v>
      </c>
      <c r="I249" s="10">
        <v>775</v>
      </c>
      <c r="J249" s="10">
        <v>820</v>
      </c>
      <c r="K249" s="43">
        <f t="shared" si="8"/>
        <v>0.67330232872094131</v>
      </c>
      <c r="L249" s="10" t="s">
        <v>384</v>
      </c>
      <c r="M249" s="31" t="s">
        <v>385</v>
      </c>
      <c r="N249" s="10"/>
      <c r="O249" s="10"/>
      <c r="P249" s="10"/>
      <c r="Q249" s="32" t="s">
        <v>1046</v>
      </c>
      <c r="R249" s="10">
        <v>12</v>
      </c>
      <c r="S249" s="10">
        <v>43.061999999999998</v>
      </c>
      <c r="T249" s="10">
        <v>839253</v>
      </c>
      <c r="U249" s="10">
        <v>294514</v>
      </c>
      <c r="V249" s="10">
        <v>460460</v>
      </c>
      <c r="W249" s="10" t="s">
        <v>1047</v>
      </c>
      <c r="X249" s="10" t="s">
        <v>1048</v>
      </c>
      <c r="Y249" s="10">
        <v>828</v>
      </c>
      <c r="Z249" s="10">
        <v>828</v>
      </c>
      <c r="AA249" s="43">
        <f t="shared" si="7"/>
        <v>0.33402227851677285</v>
      </c>
      <c r="AB249" s="10" t="s">
        <v>384</v>
      </c>
      <c r="AC249" s="31" t="s">
        <v>385</v>
      </c>
    </row>
    <row r="250" spans="1:29" x14ac:dyDescent="0.25">
      <c r="A250" s="30" t="s">
        <v>852</v>
      </c>
      <c r="B250" s="10">
        <v>3.3010000000000002</v>
      </c>
      <c r="C250" s="10">
        <v>42.984999999999999</v>
      </c>
      <c r="D250" s="10">
        <v>22201213</v>
      </c>
      <c r="E250" s="10">
        <v>7398766</v>
      </c>
      <c r="F250" s="10">
        <v>21207379</v>
      </c>
      <c r="G250" s="10" t="s">
        <v>843</v>
      </c>
      <c r="H250" s="10" t="s">
        <v>853</v>
      </c>
      <c r="I250" s="10">
        <v>889</v>
      </c>
      <c r="J250" s="10">
        <v>889</v>
      </c>
      <c r="K250" s="43">
        <f t="shared" si="8"/>
        <v>9.5410885691934464</v>
      </c>
      <c r="L250" s="10" t="s">
        <v>384</v>
      </c>
      <c r="M250" s="31" t="s">
        <v>385</v>
      </c>
      <c r="N250" s="10"/>
      <c r="O250" s="10"/>
      <c r="P250" s="10"/>
      <c r="Q250" s="32" t="s">
        <v>1049</v>
      </c>
      <c r="R250" s="10">
        <v>12.827999999999999</v>
      </c>
      <c r="S250" s="10">
        <v>101.10599999999999</v>
      </c>
      <c r="T250" s="10">
        <v>1187769</v>
      </c>
      <c r="U250" s="10">
        <v>268582</v>
      </c>
      <c r="V250" s="10">
        <v>298813</v>
      </c>
      <c r="W250" s="10" t="s">
        <v>843</v>
      </c>
      <c r="X250" s="10" t="s">
        <v>1050</v>
      </c>
      <c r="Y250" s="10">
        <v>941</v>
      </c>
      <c r="Z250" s="10">
        <v>955</v>
      </c>
      <c r="AA250" s="43">
        <f t="shared" si="7"/>
        <v>0.47273147397934684</v>
      </c>
      <c r="AB250" s="10" t="s">
        <v>384</v>
      </c>
      <c r="AC250" s="31" t="s">
        <v>385</v>
      </c>
    </row>
    <row r="251" spans="1:29" x14ac:dyDescent="0.25">
      <c r="A251" s="30" t="s">
        <v>1051</v>
      </c>
      <c r="B251" s="10">
        <v>3.4249999999999998</v>
      </c>
      <c r="C251" s="10">
        <v>42.984999999999999</v>
      </c>
      <c r="D251" s="10">
        <v>2288630</v>
      </c>
      <c r="E251" s="10">
        <v>790217</v>
      </c>
      <c r="F251" s="10">
        <v>1064028</v>
      </c>
      <c r="G251" s="10" t="s">
        <v>1020</v>
      </c>
      <c r="H251" s="10" t="s">
        <v>1052</v>
      </c>
      <c r="I251" s="10">
        <v>767</v>
      </c>
      <c r="J251" s="10">
        <v>843</v>
      </c>
      <c r="K251" s="43">
        <f t="shared" si="8"/>
        <v>0.98355083265554899</v>
      </c>
      <c r="L251" s="10" t="s">
        <v>384</v>
      </c>
      <c r="M251" s="31" t="s">
        <v>385</v>
      </c>
      <c r="N251" s="10"/>
      <c r="O251" s="10"/>
      <c r="P251" s="10"/>
      <c r="Q251" s="32" t="s">
        <v>571</v>
      </c>
      <c r="R251" s="10">
        <v>12.959</v>
      </c>
      <c r="S251" s="10">
        <v>281.07900000000001</v>
      </c>
      <c r="T251" s="10">
        <v>35836601</v>
      </c>
      <c r="U251" s="10">
        <v>9144301</v>
      </c>
      <c r="V251" s="10">
        <v>38250400</v>
      </c>
      <c r="W251" s="10" t="s">
        <v>572</v>
      </c>
      <c r="X251" s="10" t="s">
        <v>573</v>
      </c>
      <c r="Y251" s="10">
        <v>847</v>
      </c>
      <c r="Z251" s="10">
        <v>877</v>
      </c>
      <c r="AA251" s="43">
        <f t="shared" si="7"/>
        <v>14.26294945661971</v>
      </c>
      <c r="AB251" s="10" t="s">
        <v>384</v>
      </c>
      <c r="AC251" s="31" t="s">
        <v>385</v>
      </c>
    </row>
    <row r="252" spans="1:29" x14ac:dyDescent="0.25">
      <c r="A252" s="30" t="s">
        <v>734</v>
      </c>
      <c r="B252" s="10">
        <v>3.431</v>
      </c>
      <c r="C252" s="10">
        <v>42.033999999999999</v>
      </c>
      <c r="D252" s="10">
        <v>11899193</v>
      </c>
      <c r="E252" s="10">
        <v>2564313</v>
      </c>
      <c r="F252" s="10">
        <v>9401670</v>
      </c>
      <c r="G252" s="10" t="s">
        <v>735</v>
      </c>
      <c r="H252" s="10" t="s">
        <v>736</v>
      </c>
      <c r="I252" s="10">
        <v>904</v>
      </c>
      <c r="J252" s="10">
        <v>904</v>
      </c>
      <c r="K252" s="43">
        <f t="shared" si="8"/>
        <v>5.1137410516680637</v>
      </c>
      <c r="L252" s="10" t="s">
        <v>384</v>
      </c>
      <c r="M252" s="31" t="s">
        <v>385</v>
      </c>
      <c r="N252" s="10"/>
      <c r="O252" s="10"/>
      <c r="P252" s="10"/>
      <c r="Q252" s="32" t="s">
        <v>772</v>
      </c>
      <c r="R252" s="10">
        <v>14.23</v>
      </c>
      <c r="S252" s="10">
        <v>57.072000000000003</v>
      </c>
      <c r="T252" s="10">
        <v>16040085</v>
      </c>
      <c r="U252" s="10">
        <v>3220481</v>
      </c>
      <c r="V252" s="10">
        <v>11670537</v>
      </c>
      <c r="W252" s="10" t="s">
        <v>773</v>
      </c>
      <c r="X252" s="10" t="s">
        <v>774</v>
      </c>
      <c r="Y252" s="10">
        <v>921</v>
      </c>
      <c r="Z252" s="10">
        <v>925</v>
      </c>
      <c r="AA252" s="43">
        <f t="shared" si="7"/>
        <v>6.3839458891451217</v>
      </c>
      <c r="AB252" s="10" t="s">
        <v>384</v>
      </c>
      <c r="AC252" s="31" t="s">
        <v>385</v>
      </c>
    </row>
    <row r="253" spans="1:29" x14ac:dyDescent="0.25">
      <c r="A253" s="30" t="s">
        <v>1053</v>
      </c>
      <c r="B253" s="10">
        <v>3.4750000000000001</v>
      </c>
      <c r="C253" s="10">
        <v>91.064999999999998</v>
      </c>
      <c r="D253" s="10">
        <v>3729955</v>
      </c>
      <c r="E253" s="10">
        <v>724126</v>
      </c>
      <c r="F253" s="10">
        <v>1462116</v>
      </c>
      <c r="G253" s="10" t="s">
        <v>456</v>
      </c>
      <c r="H253" s="10" t="s">
        <v>457</v>
      </c>
      <c r="I253" s="10">
        <v>937</v>
      </c>
      <c r="J253" s="10">
        <v>937</v>
      </c>
      <c r="K253" s="43">
        <f t="shared" si="8"/>
        <v>1.6029678654993285</v>
      </c>
      <c r="L253" s="10" t="s">
        <v>384</v>
      </c>
      <c r="M253" s="31" t="s">
        <v>385</v>
      </c>
      <c r="N253" s="10"/>
      <c r="O253" s="10"/>
      <c r="P253" s="10"/>
      <c r="Q253" s="32" t="s">
        <v>1054</v>
      </c>
      <c r="R253" s="10">
        <v>15.451000000000001</v>
      </c>
      <c r="S253" s="10">
        <v>41.055</v>
      </c>
      <c r="T253" s="10">
        <v>673192</v>
      </c>
      <c r="U253" s="10">
        <v>131966</v>
      </c>
      <c r="V253" s="10">
        <v>382013</v>
      </c>
      <c r="W253" s="10" t="s">
        <v>1055</v>
      </c>
      <c r="X253" s="10" t="s">
        <v>1056</v>
      </c>
      <c r="Y253" s="10">
        <v>841</v>
      </c>
      <c r="Z253" s="10">
        <v>852</v>
      </c>
      <c r="AA253" s="43">
        <f t="shared" si="7"/>
        <v>0.26793008272745328</v>
      </c>
      <c r="AB253" s="10" t="s">
        <v>384</v>
      </c>
      <c r="AC253" s="31" t="s">
        <v>385</v>
      </c>
    </row>
    <row r="254" spans="1:29" x14ac:dyDescent="0.25">
      <c r="A254" s="30" t="s">
        <v>563</v>
      </c>
      <c r="B254" s="10">
        <v>3.5219999999999998</v>
      </c>
      <c r="C254" s="10">
        <v>41.051000000000002</v>
      </c>
      <c r="D254" s="10">
        <v>6545489</v>
      </c>
      <c r="E254" s="10">
        <v>1091529</v>
      </c>
      <c r="F254" s="10">
        <v>2329335</v>
      </c>
      <c r="G254" s="10" t="s">
        <v>564</v>
      </c>
      <c r="H254" s="33">
        <v>725772</v>
      </c>
      <c r="I254" s="10">
        <v>810</v>
      </c>
      <c r="J254" s="10">
        <v>860</v>
      </c>
      <c r="K254" s="43">
        <f t="shared" si="8"/>
        <v>2.8129584756329056</v>
      </c>
      <c r="L254" s="10" t="s">
        <v>384</v>
      </c>
      <c r="M254" s="31" t="s">
        <v>385</v>
      </c>
      <c r="N254" s="10"/>
      <c r="O254" s="10"/>
      <c r="P254" s="10"/>
      <c r="Q254" s="32" t="s">
        <v>621</v>
      </c>
      <c r="R254" s="10">
        <v>16.39</v>
      </c>
      <c r="S254" s="10">
        <v>41.055</v>
      </c>
      <c r="T254" s="10">
        <v>2441958</v>
      </c>
      <c r="U254" s="10">
        <v>502176</v>
      </c>
      <c r="V254" s="10">
        <v>3040742</v>
      </c>
      <c r="W254" s="10" t="s">
        <v>619</v>
      </c>
      <c r="X254" s="10" t="s">
        <v>622</v>
      </c>
      <c r="Y254" s="10">
        <v>883</v>
      </c>
      <c r="Z254" s="10">
        <v>883</v>
      </c>
      <c r="AA254" s="43">
        <f t="shared" si="7"/>
        <v>0.97189807507659987</v>
      </c>
      <c r="AB254" s="10" t="s">
        <v>384</v>
      </c>
      <c r="AC254" s="31" t="s">
        <v>385</v>
      </c>
    </row>
    <row r="255" spans="1:29" x14ac:dyDescent="0.25">
      <c r="A255" s="30" t="s">
        <v>745</v>
      </c>
      <c r="B255" s="10">
        <v>3.7160000000000002</v>
      </c>
      <c r="C255" s="10">
        <v>45.005000000000003</v>
      </c>
      <c r="D255" s="10">
        <v>5966741</v>
      </c>
      <c r="E255" s="10">
        <v>1942718</v>
      </c>
      <c r="F255" s="10">
        <v>2805890</v>
      </c>
      <c r="G255" s="10" t="s">
        <v>720</v>
      </c>
      <c r="H255" s="10" t="s">
        <v>746</v>
      </c>
      <c r="I255" s="10">
        <v>930</v>
      </c>
      <c r="J255" s="10">
        <v>930</v>
      </c>
      <c r="K255" s="43">
        <f t="shared" si="8"/>
        <v>2.5642384652783559</v>
      </c>
      <c r="L255" s="10" t="s">
        <v>384</v>
      </c>
      <c r="M255" s="31" t="s">
        <v>385</v>
      </c>
      <c r="N255" s="10"/>
      <c r="O255" s="10"/>
      <c r="P255" s="10"/>
      <c r="Q255" s="32" t="s">
        <v>474</v>
      </c>
      <c r="R255" s="10">
        <v>17.161000000000001</v>
      </c>
      <c r="S255" s="10">
        <v>207.065</v>
      </c>
      <c r="T255" s="10">
        <v>2764482</v>
      </c>
      <c r="U255" s="10">
        <v>580778</v>
      </c>
      <c r="V255" s="10">
        <v>1609442</v>
      </c>
      <c r="W255" s="10" t="s">
        <v>475</v>
      </c>
      <c r="X255" s="10" t="s">
        <v>476</v>
      </c>
      <c r="Y255" s="10">
        <v>770</v>
      </c>
      <c r="Z255" s="10">
        <v>794</v>
      </c>
      <c r="AA255" s="43">
        <f t="shared" si="7"/>
        <v>1.1002624674068551</v>
      </c>
      <c r="AB255" s="10" t="s">
        <v>384</v>
      </c>
      <c r="AC255" s="31" t="s">
        <v>385</v>
      </c>
    </row>
    <row r="256" spans="1:29" x14ac:dyDescent="0.25">
      <c r="A256" s="30" t="s">
        <v>488</v>
      </c>
      <c r="B256" s="10">
        <v>4.1120000000000001</v>
      </c>
      <c r="C256" s="10">
        <v>43.970999999999997</v>
      </c>
      <c r="D256" s="10">
        <v>86243205</v>
      </c>
      <c r="E256" s="10">
        <v>15169936</v>
      </c>
      <c r="F256" s="10">
        <v>43029992</v>
      </c>
      <c r="G256" s="10" t="s">
        <v>461</v>
      </c>
      <c r="H256" s="10" t="s">
        <v>489</v>
      </c>
      <c r="I256" s="10">
        <v>780</v>
      </c>
      <c r="J256" s="10">
        <v>780</v>
      </c>
      <c r="K256" s="43">
        <f t="shared" si="8"/>
        <v>37.063472946100163</v>
      </c>
      <c r="L256" s="10" t="s">
        <v>384</v>
      </c>
      <c r="M256" s="31" t="s">
        <v>385</v>
      </c>
      <c r="N256" s="10"/>
      <c r="O256" s="10"/>
      <c r="P256" s="10"/>
      <c r="Q256" s="32" t="s">
        <v>627</v>
      </c>
      <c r="R256" s="10">
        <v>17.998999999999999</v>
      </c>
      <c r="S256" s="10">
        <v>41.055</v>
      </c>
      <c r="T256" s="10">
        <v>4531345</v>
      </c>
      <c r="U256" s="10">
        <v>976659</v>
      </c>
      <c r="V256" s="10">
        <v>7289867</v>
      </c>
      <c r="W256" s="10" t="s">
        <v>628</v>
      </c>
      <c r="X256" s="10" t="s">
        <v>629</v>
      </c>
      <c r="Y256" s="10">
        <v>886</v>
      </c>
      <c r="Z256" s="10">
        <v>886</v>
      </c>
      <c r="AA256" s="43">
        <f t="shared" si="7"/>
        <v>1.8034730666981067</v>
      </c>
      <c r="AB256" s="10" t="s">
        <v>384</v>
      </c>
      <c r="AC256" s="31" t="s">
        <v>385</v>
      </c>
    </row>
    <row r="257" spans="1:29" x14ac:dyDescent="0.25">
      <c r="A257" s="30" t="s">
        <v>872</v>
      </c>
      <c r="B257" s="10">
        <v>4.1520000000000001</v>
      </c>
      <c r="C257" s="10">
        <v>42.984999999999999</v>
      </c>
      <c r="D257" s="10">
        <v>268376720</v>
      </c>
      <c r="E257" s="10">
        <v>53364132</v>
      </c>
      <c r="F257" s="10">
        <v>261459945</v>
      </c>
      <c r="G257" s="10" t="s">
        <v>843</v>
      </c>
      <c r="H257" s="10" t="s">
        <v>873</v>
      </c>
      <c r="I257" s="10">
        <v>897</v>
      </c>
      <c r="J257" s="10">
        <v>897</v>
      </c>
      <c r="K257" s="43">
        <f t="shared" si="8"/>
        <v>115.33631317485357</v>
      </c>
      <c r="L257" s="10" t="s">
        <v>384</v>
      </c>
      <c r="M257" s="31" t="s">
        <v>385</v>
      </c>
      <c r="N257" s="10"/>
      <c r="O257" s="10"/>
      <c r="P257" s="10"/>
      <c r="Q257" s="32" t="s">
        <v>642</v>
      </c>
      <c r="R257" s="10">
        <v>20.709</v>
      </c>
      <c r="S257" s="10">
        <v>41.055</v>
      </c>
      <c r="T257" s="10">
        <v>564701</v>
      </c>
      <c r="U257" s="10">
        <v>117624</v>
      </c>
      <c r="V257" s="10">
        <v>798043</v>
      </c>
      <c r="W257" s="10" t="s">
        <v>643</v>
      </c>
      <c r="X257" s="10"/>
      <c r="Y257" s="10">
        <v>824</v>
      </c>
      <c r="Z257" s="10">
        <v>837</v>
      </c>
      <c r="AA257" s="43">
        <f t="shared" si="7"/>
        <v>0.22475071843734865</v>
      </c>
      <c r="AB257" s="10" t="s">
        <v>384</v>
      </c>
      <c r="AC257" s="31" t="s">
        <v>385</v>
      </c>
    </row>
    <row r="258" spans="1:29" x14ac:dyDescent="0.25">
      <c r="A258" s="30" t="s">
        <v>474</v>
      </c>
      <c r="B258" s="10">
        <v>4.726</v>
      </c>
      <c r="C258" s="10">
        <v>207.03399999999999</v>
      </c>
      <c r="D258" s="10">
        <v>9146730</v>
      </c>
      <c r="E258" s="10">
        <v>1997837</v>
      </c>
      <c r="F258" s="10">
        <v>4774201</v>
      </c>
      <c r="G258" s="10" t="s">
        <v>475</v>
      </c>
      <c r="H258" s="10" t="s">
        <v>476</v>
      </c>
      <c r="I258" s="10">
        <v>934</v>
      </c>
      <c r="J258" s="10">
        <v>938</v>
      </c>
      <c r="K258" s="43">
        <f t="shared" si="8"/>
        <v>3.9308555369699296</v>
      </c>
      <c r="L258" s="10" t="s">
        <v>384</v>
      </c>
      <c r="M258" s="31" t="s">
        <v>385</v>
      </c>
      <c r="N258" s="10"/>
      <c r="O258" s="10"/>
      <c r="P258" s="10"/>
      <c r="Q258" s="32" t="s">
        <v>1057</v>
      </c>
      <c r="R258" s="10">
        <v>22.922000000000001</v>
      </c>
      <c r="S258" s="10">
        <v>41.055</v>
      </c>
      <c r="T258" s="10">
        <v>908498</v>
      </c>
      <c r="U258" s="10">
        <v>210636</v>
      </c>
      <c r="V258" s="10">
        <v>1658172</v>
      </c>
      <c r="W258" s="10" t="s">
        <v>654</v>
      </c>
      <c r="X258" s="10" t="s">
        <v>1058</v>
      </c>
      <c r="Y258" s="10">
        <v>878</v>
      </c>
      <c r="Z258" s="10">
        <v>884</v>
      </c>
      <c r="AA258" s="43">
        <f t="shared" si="7"/>
        <v>0.3615817542361256</v>
      </c>
      <c r="AB258" s="10" t="s">
        <v>384</v>
      </c>
      <c r="AC258" s="31" t="s">
        <v>385</v>
      </c>
    </row>
    <row r="259" spans="1:29" x14ac:dyDescent="0.25">
      <c r="A259" s="30" t="s">
        <v>874</v>
      </c>
      <c r="B259" s="10">
        <v>5.4640000000000004</v>
      </c>
      <c r="C259" s="10">
        <v>69.024000000000001</v>
      </c>
      <c r="D259" s="10">
        <v>85358274</v>
      </c>
      <c r="E259" s="10">
        <v>16222502</v>
      </c>
      <c r="F259" s="10">
        <v>41841924</v>
      </c>
      <c r="G259" s="10" t="s">
        <v>875</v>
      </c>
      <c r="H259" s="10" t="s">
        <v>876</v>
      </c>
      <c r="I259" s="10">
        <v>907</v>
      </c>
      <c r="J259" s="10">
        <v>907</v>
      </c>
      <c r="K259" s="43">
        <f t="shared" si="8"/>
        <v>36.683169174021359</v>
      </c>
      <c r="L259" s="10" t="s">
        <v>384</v>
      </c>
      <c r="M259" s="31" t="s">
        <v>385</v>
      </c>
      <c r="N259" s="10"/>
      <c r="O259" s="10"/>
      <c r="P259" s="10"/>
      <c r="Q259" s="32" t="s">
        <v>678</v>
      </c>
      <c r="R259" s="10">
        <v>33.654000000000003</v>
      </c>
      <c r="S259" s="10">
        <v>43.061999999999998</v>
      </c>
      <c r="T259" s="10">
        <v>1426477</v>
      </c>
      <c r="U259" s="10">
        <v>404584</v>
      </c>
      <c r="V259" s="10">
        <v>1209665</v>
      </c>
      <c r="W259" s="10" t="s">
        <v>679</v>
      </c>
      <c r="X259" s="10" t="s">
        <v>680</v>
      </c>
      <c r="Y259" s="10">
        <v>822</v>
      </c>
      <c r="Z259" s="10">
        <v>822</v>
      </c>
      <c r="AA259" s="43">
        <f t="shared" si="7"/>
        <v>0.56773713980381435</v>
      </c>
      <c r="AB259" s="10" t="s">
        <v>384</v>
      </c>
      <c r="AC259" s="31" t="s">
        <v>385</v>
      </c>
    </row>
    <row r="260" spans="1:29" x14ac:dyDescent="0.25">
      <c r="A260" s="30" t="s">
        <v>1059</v>
      </c>
      <c r="B260" s="10">
        <v>5.6920000000000002</v>
      </c>
      <c r="C260" s="10">
        <v>57.024999999999999</v>
      </c>
      <c r="D260" s="10">
        <v>48251279</v>
      </c>
      <c r="E260" s="10">
        <v>6992651</v>
      </c>
      <c r="F260" s="10">
        <v>29052456</v>
      </c>
      <c r="G260" s="10" t="s">
        <v>892</v>
      </c>
      <c r="H260" s="10" t="s">
        <v>1060</v>
      </c>
      <c r="I260" s="10">
        <v>923</v>
      </c>
      <c r="J260" s="10">
        <v>925</v>
      </c>
      <c r="K260" s="43">
        <f t="shared" si="8"/>
        <v>20.736242047489199</v>
      </c>
      <c r="L260" s="10" t="s">
        <v>384</v>
      </c>
      <c r="M260" s="31" t="s">
        <v>385</v>
      </c>
      <c r="N260" s="10"/>
      <c r="O260" s="10"/>
      <c r="P260" s="10"/>
      <c r="Q260" s="32" t="s">
        <v>982</v>
      </c>
      <c r="R260" s="10">
        <v>34.878</v>
      </c>
      <c r="S260" s="10">
        <v>57.072000000000003</v>
      </c>
      <c r="T260" s="10">
        <v>429159</v>
      </c>
      <c r="U260" s="10">
        <v>157739</v>
      </c>
      <c r="V260" s="10">
        <v>698313</v>
      </c>
      <c r="W260" s="10" t="s">
        <v>684</v>
      </c>
      <c r="X260" s="10" t="s">
        <v>983</v>
      </c>
      <c r="Y260" s="10">
        <v>877</v>
      </c>
      <c r="Z260" s="10">
        <v>880</v>
      </c>
      <c r="AA260" s="43">
        <f t="shared" si="7"/>
        <v>0.17080506953919702</v>
      </c>
      <c r="AB260" s="10" t="s">
        <v>384</v>
      </c>
      <c r="AC260" s="31" t="s">
        <v>385</v>
      </c>
    </row>
    <row r="261" spans="1:29" x14ac:dyDescent="0.25">
      <c r="A261" s="30" t="s">
        <v>1061</v>
      </c>
      <c r="B261" s="10">
        <v>5.7389999999999999</v>
      </c>
      <c r="C261" s="10">
        <v>99.036000000000001</v>
      </c>
      <c r="D261" s="10">
        <v>9165376</v>
      </c>
      <c r="E261" s="10">
        <v>1059275</v>
      </c>
      <c r="F261" s="10">
        <v>1448791</v>
      </c>
      <c r="G261" s="10" t="s">
        <v>1062</v>
      </c>
      <c r="H261" s="10"/>
      <c r="I261" s="10">
        <v>792</v>
      </c>
      <c r="J261" s="10">
        <v>867</v>
      </c>
      <c r="K261" s="43">
        <f t="shared" si="8"/>
        <v>3.9388687539712341</v>
      </c>
      <c r="L261" s="10" t="s">
        <v>384</v>
      </c>
      <c r="M261" s="31" t="s">
        <v>385</v>
      </c>
      <c r="N261" s="10"/>
      <c r="O261" s="10"/>
      <c r="P261" s="10"/>
      <c r="Q261" s="32" t="s">
        <v>821</v>
      </c>
      <c r="R261" s="10">
        <v>37.161999999999999</v>
      </c>
      <c r="S261" s="10">
        <v>169.13200000000001</v>
      </c>
      <c r="T261" s="10">
        <v>618952</v>
      </c>
      <c r="U261" s="10">
        <v>137291</v>
      </c>
      <c r="V261" s="10">
        <v>480035</v>
      </c>
      <c r="W261" s="10" t="s">
        <v>815</v>
      </c>
      <c r="X261" s="10" t="s">
        <v>822</v>
      </c>
      <c r="Y261" s="10">
        <v>896</v>
      </c>
      <c r="Z261" s="10">
        <v>896</v>
      </c>
      <c r="AA261" s="43">
        <f t="shared" si="7"/>
        <v>0.24634258957967811</v>
      </c>
      <c r="AB261" s="10" t="s">
        <v>384</v>
      </c>
      <c r="AC261" s="31" t="s">
        <v>385</v>
      </c>
    </row>
    <row r="262" spans="1:29" x14ac:dyDescent="0.25">
      <c r="A262" s="30" t="s">
        <v>485</v>
      </c>
      <c r="B262" s="10">
        <v>5.7519999999999998</v>
      </c>
      <c r="C262" s="10">
        <v>41.051000000000002</v>
      </c>
      <c r="D262" s="10">
        <v>70476255</v>
      </c>
      <c r="E262" s="10">
        <v>6143671</v>
      </c>
      <c r="F262" s="10">
        <v>30713388</v>
      </c>
      <c r="G262" s="10" t="s">
        <v>486</v>
      </c>
      <c r="H262" s="10" t="s">
        <v>487</v>
      </c>
      <c r="I262" s="10">
        <v>898</v>
      </c>
      <c r="J262" s="10">
        <v>898</v>
      </c>
      <c r="K262" s="43">
        <f t="shared" si="8"/>
        <v>30.287542891465549</v>
      </c>
      <c r="L262" s="10" t="s">
        <v>384</v>
      </c>
      <c r="M262" s="31" t="s">
        <v>385</v>
      </c>
      <c r="N262" s="10"/>
      <c r="O262" s="10"/>
      <c r="P262" s="10"/>
      <c r="Q262" s="32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31"/>
    </row>
    <row r="263" spans="1:29" x14ac:dyDescent="0.25">
      <c r="A263" s="30" t="s">
        <v>891</v>
      </c>
      <c r="B263" s="10">
        <v>7.8780000000000001</v>
      </c>
      <c r="C263" s="10">
        <v>84.927999999999997</v>
      </c>
      <c r="D263" s="10">
        <v>6714246</v>
      </c>
      <c r="E263" s="10">
        <v>1125250</v>
      </c>
      <c r="F263" s="10">
        <v>8222717</v>
      </c>
      <c r="G263" s="10" t="s">
        <v>892</v>
      </c>
      <c r="H263" s="10" t="s">
        <v>893</v>
      </c>
      <c r="I263" s="10">
        <v>861</v>
      </c>
      <c r="J263" s="10">
        <v>861</v>
      </c>
      <c r="K263" s="43">
        <f t="shared" si="8"/>
        <v>2.8854826878762356</v>
      </c>
      <c r="L263" s="10" t="s">
        <v>384</v>
      </c>
      <c r="M263" s="31" t="s">
        <v>385</v>
      </c>
      <c r="N263" s="10"/>
      <c r="O263" s="10"/>
      <c r="P263" s="10"/>
      <c r="Q263" s="58" t="s">
        <v>1545</v>
      </c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60"/>
    </row>
    <row r="264" spans="1:29" x14ac:dyDescent="0.25">
      <c r="A264" s="30" t="s">
        <v>1063</v>
      </c>
      <c r="B264" s="10">
        <v>9.0180000000000007</v>
      </c>
      <c r="C264" s="10">
        <v>83.078000000000003</v>
      </c>
      <c r="D264" s="10">
        <v>617869</v>
      </c>
      <c r="E264" s="10">
        <v>112828</v>
      </c>
      <c r="F264" s="10">
        <v>314932</v>
      </c>
      <c r="G264" s="10" t="s">
        <v>1064</v>
      </c>
      <c r="H264" s="10" t="s">
        <v>1065</v>
      </c>
      <c r="I264" s="10">
        <v>758</v>
      </c>
      <c r="J264" s="10">
        <v>834</v>
      </c>
      <c r="K264" s="43">
        <f t="shared" si="8"/>
        <v>0.26553246676922498</v>
      </c>
      <c r="L264" s="10" t="s">
        <v>384</v>
      </c>
      <c r="M264" s="31" t="s">
        <v>385</v>
      </c>
      <c r="N264" s="10"/>
      <c r="O264" s="10"/>
      <c r="P264" s="10"/>
      <c r="Q264" s="34" t="s">
        <v>369</v>
      </c>
      <c r="R264" s="25" t="s">
        <v>370</v>
      </c>
      <c r="S264" s="25" t="s">
        <v>371</v>
      </c>
      <c r="T264" s="25" t="s">
        <v>372</v>
      </c>
      <c r="U264" s="25" t="s">
        <v>373</v>
      </c>
      <c r="V264" s="25" t="s">
        <v>374</v>
      </c>
      <c r="W264" s="25" t="s">
        <v>375</v>
      </c>
      <c r="X264" s="25" t="s">
        <v>376</v>
      </c>
      <c r="Y264" s="25" t="s">
        <v>377</v>
      </c>
      <c r="Z264" s="25" t="s">
        <v>378</v>
      </c>
      <c r="AA264" s="25" t="s">
        <v>1540</v>
      </c>
      <c r="AB264" s="25" t="s">
        <v>379</v>
      </c>
      <c r="AC264" s="26" t="s">
        <v>380</v>
      </c>
    </row>
    <row r="265" spans="1:29" x14ac:dyDescent="0.25">
      <c r="A265" s="45" t="s">
        <v>596</v>
      </c>
      <c r="B265" s="46">
        <v>9.3239999999999998</v>
      </c>
      <c r="C265" s="46">
        <v>93.043000000000006</v>
      </c>
      <c r="D265" s="46">
        <v>1290910</v>
      </c>
      <c r="E265" s="46">
        <v>286044</v>
      </c>
      <c r="F265" s="46">
        <v>1129673</v>
      </c>
      <c r="G265" s="46" t="s">
        <v>578</v>
      </c>
      <c r="H265" s="46" t="s">
        <v>597</v>
      </c>
      <c r="I265" s="46">
        <v>875</v>
      </c>
      <c r="J265" s="46">
        <v>876</v>
      </c>
      <c r="K265" s="47">
        <f t="shared" si="8"/>
        <v>0.55477539199581183</v>
      </c>
      <c r="L265" s="46" t="s">
        <v>384</v>
      </c>
      <c r="M265" s="48" t="s">
        <v>385</v>
      </c>
      <c r="N265" s="10"/>
      <c r="O265" s="10"/>
      <c r="P265" s="10"/>
      <c r="Q265" s="32" t="s">
        <v>690</v>
      </c>
      <c r="R265" s="10">
        <v>1.3120000000000001</v>
      </c>
      <c r="S265" s="10">
        <v>44.045000000000002</v>
      </c>
      <c r="T265" s="10">
        <v>32418806</v>
      </c>
      <c r="U265" s="10">
        <v>17549566</v>
      </c>
      <c r="V265" s="10">
        <v>23456576</v>
      </c>
      <c r="W265" s="10" t="s">
        <v>691</v>
      </c>
      <c r="X265" s="10" t="s">
        <v>692</v>
      </c>
      <c r="Y265" s="10">
        <v>868</v>
      </c>
      <c r="Z265" s="10">
        <v>999</v>
      </c>
      <c r="AA265" s="43">
        <f>1.04042380686405E-06*T265</f>
        <v>33.729297552507106</v>
      </c>
      <c r="AB265" s="10" t="s">
        <v>384</v>
      </c>
      <c r="AC265" s="31" t="s">
        <v>385</v>
      </c>
    </row>
    <row r="266" spans="1:29" x14ac:dyDescent="0.25">
      <c r="A266" s="30" t="s">
        <v>897</v>
      </c>
      <c r="B266" s="10">
        <v>9.4410000000000007</v>
      </c>
      <c r="C266" s="10">
        <v>42.984999999999999</v>
      </c>
      <c r="D266" s="10">
        <v>2025697</v>
      </c>
      <c r="E266" s="10">
        <v>505642</v>
      </c>
      <c r="F266" s="10">
        <v>2257637</v>
      </c>
      <c r="G266" s="10" t="s">
        <v>743</v>
      </c>
      <c r="H266" s="10" t="s">
        <v>898</v>
      </c>
      <c r="I266" s="10">
        <v>867</v>
      </c>
      <c r="J266" s="10">
        <v>867</v>
      </c>
      <c r="K266" s="43">
        <f t="shared" si="8"/>
        <v>0.87055398690825847</v>
      </c>
      <c r="L266" s="10" t="s">
        <v>384</v>
      </c>
      <c r="M266" s="31" t="s">
        <v>385</v>
      </c>
      <c r="N266" s="10"/>
      <c r="O266" s="10"/>
      <c r="P266" s="10"/>
      <c r="Q266" s="32" t="s">
        <v>1066</v>
      </c>
      <c r="R266" s="10">
        <v>1.3720000000000001</v>
      </c>
      <c r="S266" s="10">
        <v>33.040999999999997</v>
      </c>
      <c r="T266" s="10">
        <v>684670</v>
      </c>
      <c r="U266" s="10">
        <v>318678</v>
      </c>
      <c r="V266" s="10">
        <v>761412</v>
      </c>
      <c r="W266" s="10" t="s">
        <v>1067</v>
      </c>
      <c r="X266" s="10" t="s">
        <v>1068</v>
      </c>
      <c r="Y266" s="10">
        <v>783</v>
      </c>
      <c r="Z266" s="10">
        <v>994</v>
      </c>
      <c r="AA266" s="43">
        <f t="shared" ref="AA266:AA329" si="9">1.04042380686405E-06*T266</f>
        <v>0.71234696784560914</v>
      </c>
      <c r="AB266" s="10" t="s">
        <v>384</v>
      </c>
      <c r="AC266" s="31" t="s">
        <v>385</v>
      </c>
    </row>
    <row r="267" spans="1:29" x14ac:dyDescent="0.25">
      <c r="A267" s="30" t="s">
        <v>899</v>
      </c>
      <c r="B267" s="10">
        <v>9.7490000000000006</v>
      </c>
      <c r="C267" s="10">
        <v>55.036000000000001</v>
      </c>
      <c r="D267" s="10">
        <v>5737243</v>
      </c>
      <c r="E267" s="10">
        <v>786902</v>
      </c>
      <c r="F267" s="10">
        <v>3434525</v>
      </c>
      <c r="G267" s="10" t="s">
        <v>889</v>
      </c>
      <c r="H267" s="10" t="s">
        <v>900</v>
      </c>
      <c r="I267" s="10">
        <v>858</v>
      </c>
      <c r="J267" s="10">
        <v>858</v>
      </c>
      <c r="K267" s="43">
        <f t="shared" si="8"/>
        <v>2.4656104874082834</v>
      </c>
      <c r="L267" s="10" t="s">
        <v>384</v>
      </c>
      <c r="M267" s="31" t="s">
        <v>385</v>
      </c>
      <c r="N267" s="10"/>
      <c r="O267" s="10"/>
      <c r="P267" s="10"/>
      <c r="Q267" s="32" t="s">
        <v>389</v>
      </c>
      <c r="R267" s="10">
        <v>1.379</v>
      </c>
      <c r="S267" s="10">
        <v>44.045000000000002</v>
      </c>
      <c r="T267" s="10">
        <v>6765358</v>
      </c>
      <c r="U267" s="10">
        <v>3058569</v>
      </c>
      <c r="V267" s="10">
        <v>5334228</v>
      </c>
      <c r="W267" s="10" t="s">
        <v>390</v>
      </c>
      <c r="X267" s="10" t="s">
        <v>391</v>
      </c>
      <c r="Y267" s="10">
        <v>951</v>
      </c>
      <c r="Z267" s="10">
        <v>957</v>
      </c>
      <c r="AA267" s="43">
        <f t="shared" si="9"/>
        <v>7.0388395251581555</v>
      </c>
      <c r="AB267" s="10" t="s">
        <v>384</v>
      </c>
      <c r="AC267" s="31" t="s">
        <v>385</v>
      </c>
    </row>
    <row r="268" spans="1:29" x14ac:dyDescent="0.25">
      <c r="A268" s="30" t="s">
        <v>521</v>
      </c>
      <c r="B268" s="10">
        <v>10.487</v>
      </c>
      <c r="C268" s="10">
        <v>41.051000000000002</v>
      </c>
      <c r="D268" s="10">
        <v>5105081</v>
      </c>
      <c r="E268" s="10">
        <v>986294</v>
      </c>
      <c r="F268" s="10">
        <v>6208961</v>
      </c>
      <c r="G268" s="10" t="s">
        <v>522</v>
      </c>
      <c r="H268" s="10" t="s">
        <v>523</v>
      </c>
      <c r="I268" s="10">
        <v>914</v>
      </c>
      <c r="J268" s="10">
        <v>922</v>
      </c>
      <c r="K268" s="43">
        <f t="shared" si="8"/>
        <v>2.1939355283833661</v>
      </c>
      <c r="L268" s="10" t="s">
        <v>384</v>
      </c>
      <c r="M268" s="31" t="s">
        <v>385</v>
      </c>
      <c r="N268" s="10"/>
      <c r="O268" s="10"/>
      <c r="P268" s="10"/>
      <c r="Q268" s="32" t="s">
        <v>392</v>
      </c>
      <c r="R268" s="10">
        <v>1.4359999999999999</v>
      </c>
      <c r="S268" s="10">
        <v>45.048999999999999</v>
      </c>
      <c r="T268" s="10">
        <v>80082332</v>
      </c>
      <c r="U268" s="10">
        <v>33726004</v>
      </c>
      <c r="V268" s="10">
        <v>55027710</v>
      </c>
      <c r="W268" s="10" t="s">
        <v>393</v>
      </c>
      <c r="X268" s="10" t="s">
        <v>394</v>
      </c>
      <c r="Y268" s="10">
        <v>935</v>
      </c>
      <c r="Z268" s="10">
        <v>935</v>
      </c>
      <c r="AA268" s="43">
        <f t="shared" si="9"/>
        <v>83.31956472199073</v>
      </c>
      <c r="AB268" s="10" t="s">
        <v>384</v>
      </c>
      <c r="AC268" s="31" t="s">
        <v>385</v>
      </c>
    </row>
    <row r="269" spans="1:29" x14ac:dyDescent="0.25">
      <c r="A269" s="30" t="s">
        <v>962</v>
      </c>
      <c r="B269" s="10">
        <v>11.403</v>
      </c>
      <c r="C269" s="10">
        <v>93.043000000000006</v>
      </c>
      <c r="D269" s="10">
        <v>698381</v>
      </c>
      <c r="E269" s="10">
        <v>154652</v>
      </c>
      <c r="F269" s="10">
        <v>456987</v>
      </c>
      <c r="G269" s="10" t="s">
        <v>578</v>
      </c>
      <c r="H269" s="10" t="s">
        <v>963</v>
      </c>
      <c r="I269" s="10">
        <v>812</v>
      </c>
      <c r="J269" s="10">
        <v>812</v>
      </c>
      <c r="K269" s="43">
        <f t="shared" si="8"/>
        <v>0.30013292409031384</v>
      </c>
      <c r="L269" s="10" t="s">
        <v>384</v>
      </c>
      <c r="M269" s="31" t="s">
        <v>385</v>
      </c>
      <c r="N269" s="10"/>
      <c r="O269" s="10"/>
      <c r="P269" s="10"/>
      <c r="Q269" s="32" t="s">
        <v>395</v>
      </c>
      <c r="R269" s="10">
        <v>1.59</v>
      </c>
      <c r="S269" s="10">
        <v>40.076999999999998</v>
      </c>
      <c r="T269" s="10">
        <v>7525249</v>
      </c>
      <c r="U269" s="10">
        <v>1132581</v>
      </c>
      <c r="V269" s="10">
        <v>1257927</v>
      </c>
      <c r="W269" s="10" t="s">
        <v>396</v>
      </c>
      <c r="X269" s="10" t="s">
        <v>397</v>
      </c>
      <c r="Y269" s="10">
        <v>861</v>
      </c>
      <c r="Z269" s="10">
        <v>999</v>
      </c>
      <c r="AA269" s="43">
        <f t="shared" si="9"/>
        <v>7.8294482121798854</v>
      </c>
      <c r="AB269" s="10" t="s">
        <v>384</v>
      </c>
      <c r="AC269" s="31" t="s">
        <v>385</v>
      </c>
    </row>
    <row r="270" spans="1:29" x14ac:dyDescent="0.25">
      <c r="A270" s="30" t="s">
        <v>1069</v>
      </c>
      <c r="B270" s="10">
        <v>11.433</v>
      </c>
      <c r="C270" s="10">
        <v>57.024999999999999</v>
      </c>
      <c r="D270" s="10">
        <v>1050334</v>
      </c>
      <c r="E270" s="10">
        <v>199577</v>
      </c>
      <c r="F270" s="10">
        <v>224089</v>
      </c>
      <c r="G270" s="10" t="s">
        <v>1070</v>
      </c>
      <c r="H270" s="10" t="s">
        <v>1071</v>
      </c>
      <c r="I270" s="10">
        <v>920</v>
      </c>
      <c r="J270" s="10">
        <v>998</v>
      </c>
      <c r="K270" s="43">
        <f t="shared" si="8"/>
        <v>0.45138658510394142</v>
      </c>
      <c r="L270" s="10" t="s">
        <v>384</v>
      </c>
      <c r="M270" s="31" t="s">
        <v>385</v>
      </c>
      <c r="N270" s="10"/>
      <c r="O270" s="10"/>
      <c r="P270" s="10"/>
      <c r="Q270" s="32" t="s">
        <v>415</v>
      </c>
      <c r="R270" s="10">
        <v>1.6539999999999999</v>
      </c>
      <c r="S270" s="10">
        <v>43.081000000000003</v>
      </c>
      <c r="T270" s="10">
        <v>556344</v>
      </c>
      <c r="U270" s="10">
        <v>208358</v>
      </c>
      <c r="V270" s="10">
        <v>447451</v>
      </c>
      <c r="W270" s="10" t="s">
        <v>416</v>
      </c>
      <c r="X270" s="10" t="s">
        <v>417</v>
      </c>
      <c r="Y270" s="10">
        <v>829</v>
      </c>
      <c r="Z270" s="10">
        <v>841</v>
      </c>
      <c r="AA270" s="43">
        <f t="shared" si="9"/>
        <v>0.57883354240597307</v>
      </c>
      <c r="AB270" s="10" t="s">
        <v>384</v>
      </c>
      <c r="AC270" s="31" t="s">
        <v>385</v>
      </c>
    </row>
    <row r="271" spans="1:29" x14ac:dyDescent="0.25">
      <c r="A271" s="30" t="s">
        <v>544</v>
      </c>
      <c r="B271" s="10">
        <v>11.711</v>
      </c>
      <c r="C271" s="10">
        <v>57.024999999999999</v>
      </c>
      <c r="D271" s="10">
        <v>16583314</v>
      </c>
      <c r="E271" s="10">
        <v>3154775</v>
      </c>
      <c r="F271" s="10">
        <v>6813739</v>
      </c>
      <c r="G271" s="10" t="s">
        <v>545</v>
      </c>
      <c r="H271" s="10" t="s">
        <v>546</v>
      </c>
      <c r="I271" s="10">
        <v>849</v>
      </c>
      <c r="J271" s="10">
        <v>849</v>
      </c>
      <c r="K271" s="43">
        <f t="shared" si="8"/>
        <v>7.126766796244226</v>
      </c>
      <c r="L271" s="10" t="s">
        <v>384</v>
      </c>
      <c r="M271" s="31" t="s">
        <v>385</v>
      </c>
      <c r="N271" s="10"/>
      <c r="O271" s="10"/>
      <c r="P271" s="10"/>
      <c r="Q271" s="32" t="s">
        <v>1051</v>
      </c>
      <c r="R271" s="10">
        <v>1.8720000000000001</v>
      </c>
      <c r="S271" s="10">
        <v>43.081000000000003</v>
      </c>
      <c r="T271" s="10">
        <v>17616596</v>
      </c>
      <c r="U271" s="10">
        <v>6043832</v>
      </c>
      <c r="V271" s="10">
        <v>9929133</v>
      </c>
      <c r="W271" s="10" t="s">
        <v>1020</v>
      </c>
      <c r="X271" s="10" t="s">
        <v>1052</v>
      </c>
      <c r="Y271" s="10">
        <v>776</v>
      </c>
      <c r="Z271" s="10">
        <v>956</v>
      </c>
      <c r="AA271" s="43">
        <f t="shared" si="9"/>
        <v>18.328725874305995</v>
      </c>
      <c r="AB271" s="10" t="s">
        <v>384</v>
      </c>
      <c r="AC271" s="31" t="s">
        <v>385</v>
      </c>
    </row>
    <row r="272" spans="1:29" x14ac:dyDescent="0.25">
      <c r="A272" s="30" t="s">
        <v>1072</v>
      </c>
      <c r="B272" s="10">
        <v>11.986000000000001</v>
      </c>
      <c r="C272" s="10">
        <v>42.984999999999999</v>
      </c>
      <c r="D272" s="10">
        <v>5751531</v>
      </c>
      <c r="E272" s="10">
        <v>1533158</v>
      </c>
      <c r="F272" s="10">
        <v>2223024</v>
      </c>
      <c r="G272" s="10" t="s">
        <v>542</v>
      </c>
      <c r="H272" s="33">
        <v>1553840</v>
      </c>
      <c r="I272" s="10">
        <v>786</v>
      </c>
      <c r="J272" s="10">
        <v>807</v>
      </c>
      <c r="K272" s="43">
        <f t="shared" si="8"/>
        <v>2.4717508308875624</v>
      </c>
      <c r="L272" s="10" t="s">
        <v>384</v>
      </c>
      <c r="M272" s="31" t="s">
        <v>385</v>
      </c>
      <c r="N272" s="10"/>
      <c r="O272" s="10"/>
      <c r="P272" s="10"/>
      <c r="Q272" s="32" t="s">
        <v>412</v>
      </c>
      <c r="R272" s="10">
        <v>1.899</v>
      </c>
      <c r="S272" s="10">
        <v>83.034000000000006</v>
      </c>
      <c r="T272" s="10">
        <v>14482187</v>
      </c>
      <c r="U272" s="10">
        <v>6414716</v>
      </c>
      <c r="V272" s="10">
        <v>15892543</v>
      </c>
      <c r="W272" s="10" t="s">
        <v>413</v>
      </c>
      <c r="X272" s="10" t="s">
        <v>414</v>
      </c>
      <c r="Y272" s="10">
        <v>955</v>
      </c>
      <c r="Z272" s="10">
        <v>955</v>
      </c>
      <c r="AA272" s="43">
        <f t="shared" si="9"/>
        <v>15.067612130257055</v>
      </c>
      <c r="AB272" s="10" t="s">
        <v>384</v>
      </c>
      <c r="AC272" s="31" t="s">
        <v>385</v>
      </c>
    </row>
    <row r="273" spans="1:29" x14ac:dyDescent="0.25">
      <c r="A273" s="30" t="s">
        <v>541</v>
      </c>
      <c r="B273" s="10">
        <v>12.07</v>
      </c>
      <c r="C273" s="10">
        <v>99.036000000000001</v>
      </c>
      <c r="D273" s="10">
        <v>1130939</v>
      </c>
      <c r="E273" s="10">
        <v>184328</v>
      </c>
      <c r="F273" s="10">
        <v>203147</v>
      </c>
      <c r="G273" s="10" t="s">
        <v>542</v>
      </c>
      <c r="H273" s="10" t="s">
        <v>543</v>
      </c>
      <c r="I273" s="10">
        <v>885</v>
      </c>
      <c r="J273" s="10">
        <v>999</v>
      </c>
      <c r="K273" s="43">
        <f t="shared" si="8"/>
        <v>0.48602700966632173</v>
      </c>
      <c r="L273" s="10" t="s">
        <v>384</v>
      </c>
      <c r="M273" s="31" t="s">
        <v>385</v>
      </c>
      <c r="N273" s="10"/>
      <c r="O273" s="10"/>
      <c r="P273" s="10"/>
      <c r="Q273" s="32" t="s">
        <v>418</v>
      </c>
      <c r="R273" s="10">
        <v>2.12</v>
      </c>
      <c r="S273" s="10">
        <v>41.05</v>
      </c>
      <c r="T273" s="10">
        <v>1828534</v>
      </c>
      <c r="U273" s="10">
        <v>547073</v>
      </c>
      <c r="V273" s="10">
        <v>2456979</v>
      </c>
      <c r="W273" s="10" t="s">
        <v>419</v>
      </c>
      <c r="X273" s="10" t="s">
        <v>420</v>
      </c>
      <c r="Y273" s="10">
        <v>882</v>
      </c>
      <c r="Z273" s="10">
        <v>882</v>
      </c>
      <c r="AA273" s="43">
        <f t="shared" si="9"/>
        <v>1.902450305260349</v>
      </c>
      <c r="AB273" s="10" t="s">
        <v>384</v>
      </c>
      <c r="AC273" s="31" t="s">
        <v>385</v>
      </c>
    </row>
    <row r="274" spans="1:29" x14ac:dyDescent="0.25">
      <c r="A274" s="30" t="s">
        <v>1073</v>
      </c>
      <c r="B274" s="10">
        <v>12.077</v>
      </c>
      <c r="C274" s="10">
        <v>57.024999999999999</v>
      </c>
      <c r="D274" s="10">
        <v>881281</v>
      </c>
      <c r="E274" s="10">
        <v>274555</v>
      </c>
      <c r="F274" s="10">
        <v>688283</v>
      </c>
      <c r="G274" s="10" t="s">
        <v>1074</v>
      </c>
      <c r="H274" s="10" t="s">
        <v>1075</v>
      </c>
      <c r="I274" s="10">
        <v>763</v>
      </c>
      <c r="J274" s="10">
        <v>910</v>
      </c>
      <c r="K274" s="43">
        <f t="shared" si="8"/>
        <v>0.37873516529693085</v>
      </c>
      <c r="L274" s="10" t="s">
        <v>384</v>
      </c>
      <c r="M274" s="31" t="s">
        <v>385</v>
      </c>
      <c r="N274" s="10"/>
      <c r="O274" s="10"/>
      <c r="P274" s="10"/>
      <c r="Q274" s="32" t="s">
        <v>426</v>
      </c>
      <c r="R274" s="10">
        <v>2.1970000000000001</v>
      </c>
      <c r="S274" s="10">
        <v>78.132000000000005</v>
      </c>
      <c r="T274" s="10">
        <v>2044448</v>
      </c>
      <c r="U274" s="10">
        <v>541352</v>
      </c>
      <c r="V274" s="10">
        <v>1499131</v>
      </c>
      <c r="W274" s="10" t="s">
        <v>427</v>
      </c>
      <c r="X274" s="10" t="s">
        <v>428</v>
      </c>
      <c r="Y274" s="10">
        <v>869</v>
      </c>
      <c r="Z274" s="10">
        <v>942</v>
      </c>
      <c r="AA274" s="43">
        <f t="shared" si="9"/>
        <v>2.1270923710955936</v>
      </c>
      <c r="AB274" s="10" t="s">
        <v>384</v>
      </c>
      <c r="AC274" s="31" t="s">
        <v>385</v>
      </c>
    </row>
    <row r="275" spans="1:29" x14ac:dyDescent="0.25">
      <c r="A275" s="30" t="s">
        <v>568</v>
      </c>
      <c r="B275" s="10">
        <v>12.760999999999999</v>
      </c>
      <c r="C275" s="10">
        <v>88.034000000000006</v>
      </c>
      <c r="D275" s="10">
        <v>59496590</v>
      </c>
      <c r="E275" s="10">
        <v>10541443</v>
      </c>
      <c r="F275" s="10">
        <v>77339458</v>
      </c>
      <c r="G275" s="10" t="s">
        <v>569</v>
      </c>
      <c r="H275" s="10" t="s">
        <v>570</v>
      </c>
      <c r="I275" s="10">
        <v>905</v>
      </c>
      <c r="J275" s="10">
        <v>905</v>
      </c>
      <c r="K275" s="43">
        <f t="shared" si="8"/>
        <v>25.568973855392009</v>
      </c>
      <c r="L275" s="10" t="s">
        <v>384</v>
      </c>
      <c r="M275" s="31" t="s">
        <v>385</v>
      </c>
      <c r="N275" s="10"/>
      <c r="O275" s="10"/>
      <c r="P275" s="10"/>
      <c r="Q275" s="32" t="s">
        <v>1076</v>
      </c>
      <c r="R275" s="10">
        <v>2.3279999999999998</v>
      </c>
      <c r="S275" s="10">
        <v>57.066000000000003</v>
      </c>
      <c r="T275" s="10">
        <v>9952568</v>
      </c>
      <c r="U275" s="10">
        <v>3195161</v>
      </c>
      <c r="V275" s="10">
        <v>3956331</v>
      </c>
      <c r="W275" s="10" t="s">
        <v>1077</v>
      </c>
      <c r="X275" s="10" t="s">
        <v>1078</v>
      </c>
      <c r="Y275" s="10">
        <v>828</v>
      </c>
      <c r="Z275" s="10">
        <v>864</v>
      </c>
      <c r="AA275" s="43">
        <f t="shared" si="9"/>
        <v>10.354888686633325</v>
      </c>
      <c r="AB275" s="10" t="s">
        <v>384</v>
      </c>
      <c r="AC275" s="31" t="s">
        <v>385</v>
      </c>
    </row>
    <row r="276" spans="1:29" x14ac:dyDescent="0.25">
      <c r="A276" s="30" t="s">
        <v>571</v>
      </c>
      <c r="B276" s="10">
        <v>12.968999999999999</v>
      </c>
      <c r="C276" s="10">
        <v>281.06700000000001</v>
      </c>
      <c r="D276" s="10">
        <v>31720859</v>
      </c>
      <c r="E276" s="10">
        <v>8161842</v>
      </c>
      <c r="F276" s="10">
        <v>34206954</v>
      </c>
      <c r="G276" s="10" t="s">
        <v>572</v>
      </c>
      <c r="H276" s="10" t="s">
        <v>573</v>
      </c>
      <c r="I276" s="10">
        <v>851</v>
      </c>
      <c r="J276" s="10">
        <v>879</v>
      </c>
      <c r="K276" s="43">
        <f t="shared" si="8"/>
        <v>13.632206727168334</v>
      </c>
      <c r="L276" s="10" t="s">
        <v>384</v>
      </c>
      <c r="M276" s="31" t="s">
        <v>385</v>
      </c>
      <c r="N276" s="10"/>
      <c r="O276" s="10"/>
      <c r="P276" s="10"/>
      <c r="Q276" s="32" t="s">
        <v>438</v>
      </c>
      <c r="R276" s="10">
        <v>2.3780000000000001</v>
      </c>
      <c r="S276" s="10">
        <v>55.045999999999999</v>
      </c>
      <c r="T276" s="10">
        <v>12262940</v>
      </c>
      <c r="U276" s="10">
        <v>3023426</v>
      </c>
      <c r="V276" s="10">
        <v>3913064</v>
      </c>
      <c r="W276" s="10" t="s">
        <v>439</v>
      </c>
      <c r="X276" s="10" t="s">
        <v>440</v>
      </c>
      <c r="Y276" s="10">
        <v>790</v>
      </c>
      <c r="Z276" s="10">
        <v>852</v>
      </c>
      <c r="AA276" s="43">
        <f t="shared" si="9"/>
        <v>12.758654718145435</v>
      </c>
      <c r="AB276" s="10" t="s">
        <v>384</v>
      </c>
      <c r="AC276" s="31" t="s">
        <v>385</v>
      </c>
    </row>
    <row r="277" spans="1:29" x14ac:dyDescent="0.25">
      <c r="A277" s="30" t="s">
        <v>1079</v>
      </c>
      <c r="B277" s="10">
        <v>13.904999999999999</v>
      </c>
      <c r="C277" s="10">
        <v>118.985</v>
      </c>
      <c r="D277" s="10">
        <v>1778713</v>
      </c>
      <c r="E277" s="10">
        <v>250863</v>
      </c>
      <c r="F277" s="10">
        <v>580031</v>
      </c>
      <c r="G277" s="10" t="s">
        <v>591</v>
      </c>
      <c r="H277" s="10" t="s">
        <v>950</v>
      </c>
      <c r="I277" s="10">
        <v>833</v>
      </c>
      <c r="J277" s="10">
        <v>833</v>
      </c>
      <c r="K277" s="43">
        <f t="shared" si="8"/>
        <v>0.76441130816481895</v>
      </c>
      <c r="L277" s="10" t="s">
        <v>384</v>
      </c>
      <c r="M277" s="31" t="s">
        <v>385</v>
      </c>
      <c r="N277" s="10"/>
      <c r="O277" s="10"/>
      <c r="P277" s="10"/>
      <c r="Q277" s="32" t="s">
        <v>530</v>
      </c>
      <c r="R277" s="10">
        <v>2.452</v>
      </c>
      <c r="S277" s="10">
        <v>55.045999999999999</v>
      </c>
      <c r="T277" s="10">
        <v>2248883</v>
      </c>
      <c r="U277" s="10">
        <v>888191</v>
      </c>
      <c r="V277" s="10">
        <v>1099892</v>
      </c>
      <c r="W277" s="10" t="s">
        <v>531</v>
      </c>
      <c r="X277" s="10" t="s">
        <v>532</v>
      </c>
      <c r="Y277" s="10">
        <v>764</v>
      </c>
      <c r="Z277" s="10">
        <v>950</v>
      </c>
      <c r="AA277" s="43">
        <f t="shared" si="9"/>
        <v>2.3397914120518455</v>
      </c>
      <c r="AB277" s="10" t="s">
        <v>384</v>
      </c>
      <c r="AC277" s="31" t="s">
        <v>385</v>
      </c>
    </row>
    <row r="278" spans="1:29" x14ac:dyDescent="0.25">
      <c r="A278" s="30" t="s">
        <v>1080</v>
      </c>
      <c r="B278" s="10">
        <v>14.223000000000001</v>
      </c>
      <c r="C278" s="10">
        <v>93.043000000000006</v>
      </c>
      <c r="D278" s="10">
        <v>395215</v>
      </c>
      <c r="E278" s="10">
        <v>88220</v>
      </c>
      <c r="F278" s="10">
        <v>206839</v>
      </c>
      <c r="G278" s="10" t="s">
        <v>766</v>
      </c>
      <c r="H278" s="10"/>
      <c r="I278" s="10">
        <v>800</v>
      </c>
      <c r="J278" s="10">
        <v>800</v>
      </c>
      <c r="K278" s="43">
        <f t="shared" si="8"/>
        <v>0.16984573405398112</v>
      </c>
      <c r="L278" s="10" t="s">
        <v>384</v>
      </c>
      <c r="M278" s="31" t="s">
        <v>385</v>
      </c>
      <c r="N278" s="10"/>
      <c r="O278" s="10"/>
      <c r="P278" s="10"/>
      <c r="Q278" s="32" t="s">
        <v>441</v>
      </c>
      <c r="R278" s="10">
        <v>2.472</v>
      </c>
      <c r="S278" s="10">
        <v>44.045000000000002</v>
      </c>
      <c r="T278" s="10">
        <v>4763574</v>
      </c>
      <c r="U278" s="10">
        <v>1599185</v>
      </c>
      <c r="V278" s="10">
        <v>5162753</v>
      </c>
      <c r="W278" s="10" t="s">
        <v>419</v>
      </c>
      <c r="X278" s="10" t="s">
        <v>442</v>
      </c>
      <c r="Y278" s="10">
        <v>858</v>
      </c>
      <c r="Z278" s="10">
        <v>871</v>
      </c>
      <c r="AA278" s="43">
        <f t="shared" si="9"/>
        <v>4.9561357953586107</v>
      </c>
      <c r="AB278" s="10" t="s">
        <v>384</v>
      </c>
      <c r="AC278" s="31" t="s">
        <v>385</v>
      </c>
    </row>
    <row r="279" spans="1:29" x14ac:dyDescent="0.25">
      <c r="A279" s="30" t="s">
        <v>772</v>
      </c>
      <c r="B279" s="10">
        <v>14.253</v>
      </c>
      <c r="C279" s="10">
        <v>57.024999999999999</v>
      </c>
      <c r="D279" s="10">
        <v>4146780</v>
      </c>
      <c r="E279" s="10">
        <v>779981</v>
      </c>
      <c r="F279" s="10">
        <v>3239543</v>
      </c>
      <c r="G279" s="10" t="s">
        <v>773</v>
      </c>
      <c r="H279" s="10" t="s">
        <v>774</v>
      </c>
      <c r="I279" s="10">
        <v>850</v>
      </c>
      <c r="J279" s="10">
        <v>896</v>
      </c>
      <c r="K279" s="43">
        <f t="shared" si="8"/>
        <v>1.7821006112125497</v>
      </c>
      <c r="L279" s="10" t="s">
        <v>384</v>
      </c>
      <c r="M279" s="31" t="s">
        <v>385</v>
      </c>
      <c r="N279" s="10"/>
      <c r="O279" s="10"/>
      <c r="P279" s="10"/>
      <c r="Q279" s="32" t="s">
        <v>443</v>
      </c>
      <c r="R279" s="10">
        <v>2.5219999999999998</v>
      </c>
      <c r="S279" s="10">
        <v>81.067999999999998</v>
      </c>
      <c r="T279" s="10">
        <v>13823258</v>
      </c>
      <c r="U279" s="10">
        <v>4011126</v>
      </c>
      <c r="V279" s="10">
        <v>10113102</v>
      </c>
      <c r="W279" s="10" t="s">
        <v>444</v>
      </c>
      <c r="X279" s="10" t="s">
        <v>445</v>
      </c>
      <c r="Y279" s="10">
        <v>935</v>
      </c>
      <c r="Z279" s="10">
        <v>937</v>
      </c>
      <c r="AA279" s="43">
        <f t="shared" si="9"/>
        <v>14.382046711623934</v>
      </c>
      <c r="AB279" s="10" t="s">
        <v>384</v>
      </c>
      <c r="AC279" s="31" t="s">
        <v>385</v>
      </c>
    </row>
    <row r="280" spans="1:29" x14ac:dyDescent="0.25">
      <c r="A280" s="30" t="s">
        <v>794</v>
      </c>
      <c r="B280" s="10">
        <v>15.436999999999999</v>
      </c>
      <c r="C280" s="10">
        <v>41.051000000000002</v>
      </c>
      <c r="D280" s="10">
        <v>2375368</v>
      </c>
      <c r="E280" s="10">
        <v>454440</v>
      </c>
      <c r="F280" s="10">
        <v>1578248</v>
      </c>
      <c r="G280" s="10" t="s">
        <v>607</v>
      </c>
      <c r="H280" s="10" t="s">
        <v>795</v>
      </c>
      <c r="I280" s="10">
        <v>776</v>
      </c>
      <c r="J280" s="10">
        <v>783</v>
      </c>
      <c r="K280" s="43">
        <f t="shared" si="8"/>
        <v>1.0208269463667548</v>
      </c>
      <c r="L280" s="10" t="s">
        <v>384</v>
      </c>
      <c r="M280" s="31" t="s">
        <v>385</v>
      </c>
      <c r="N280" s="10"/>
      <c r="O280" s="10"/>
      <c r="P280" s="10"/>
      <c r="Q280" s="32" t="s">
        <v>466</v>
      </c>
      <c r="R280" s="10">
        <v>2.9279999999999999</v>
      </c>
      <c r="S280" s="10">
        <v>55.045999999999999</v>
      </c>
      <c r="T280" s="10">
        <v>469758</v>
      </c>
      <c r="U280" s="10">
        <v>163473</v>
      </c>
      <c r="V280" s="10">
        <v>497336</v>
      </c>
      <c r="W280" s="10" t="s">
        <v>461</v>
      </c>
      <c r="X280" s="10" t="s">
        <v>467</v>
      </c>
      <c r="Y280" s="10">
        <v>829</v>
      </c>
      <c r="Z280" s="10">
        <v>845</v>
      </c>
      <c r="AA280" s="43">
        <f t="shared" si="9"/>
        <v>0.4887474066648424</v>
      </c>
      <c r="AB280" s="10" t="s">
        <v>384</v>
      </c>
      <c r="AC280" s="31" t="s">
        <v>385</v>
      </c>
    </row>
    <row r="281" spans="1:29" x14ac:dyDescent="0.25">
      <c r="A281" s="30" t="s">
        <v>1081</v>
      </c>
      <c r="B281" s="10">
        <v>15.679</v>
      </c>
      <c r="C281" s="10">
        <v>57.024999999999999</v>
      </c>
      <c r="D281" s="10">
        <v>554049</v>
      </c>
      <c r="E281" s="10">
        <v>98067</v>
      </c>
      <c r="F281" s="10">
        <v>344602</v>
      </c>
      <c r="G281" s="10" t="s">
        <v>1082</v>
      </c>
      <c r="H281" s="10"/>
      <c r="I281" s="10">
        <v>800</v>
      </c>
      <c r="J281" s="10">
        <v>800</v>
      </c>
      <c r="K281" s="43">
        <f t="shared" si="8"/>
        <v>0.23810548462703637</v>
      </c>
      <c r="L281" s="10" t="s">
        <v>384</v>
      </c>
      <c r="M281" s="31" t="s">
        <v>385</v>
      </c>
      <c r="N281" s="10"/>
      <c r="O281" s="10"/>
      <c r="P281" s="10"/>
      <c r="Q281" s="32" t="s">
        <v>1083</v>
      </c>
      <c r="R281" s="10">
        <v>3.2370000000000001</v>
      </c>
      <c r="S281" s="10">
        <v>42.081000000000003</v>
      </c>
      <c r="T281" s="10">
        <v>2251624</v>
      </c>
      <c r="U281" s="10">
        <v>646567</v>
      </c>
      <c r="V281" s="10">
        <v>1585771</v>
      </c>
      <c r="W281" s="10" t="s">
        <v>402</v>
      </c>
      <c r="X281" s="10" t="s">
        <v>1084</v>
      </c>
      <c r="Y281" s="10">
        <v>842</v>
      </c>
      <c r="Z281" s="10">
        <v>893</v>
      </c>
      <c r="AA281" s="43">
        <f t="shared" si="9"/>
        <v>2.3426432137064599</v>
      </c>
      <c r="AB281" s="10" t="s">
        <v>384</v>
      </c>
      <c r="AC281" s="31" t="s">
        <v>385</v>
      </c>
    </row>
    <row r="282" spans="1:29" x14ac:dyDescent="0.25">
      <c r="A282" s="30" t="s">
        <v>1085</v>
      </c>
      <c r="B282" s="10">
        <v>16.245000000000001</v>
      </c>
      <c r="C282" s="10">
        <v>57.024999999999999</v>
      </c>
      <c r="D282" s="10">
        <v>1184635</v>
      </c>
      <c r="E282" s="10">
        <v>250190</v>
      </c>
      <c r="F282" s="10">
        <v>1306354</v>
      </c>
      <c r="G282" s="10" t="s">
        <v>545</v>
      </c>
      <c r="H282" s="10" t="s">
        <v>1086</v>
      </c>
      <c r="I282" s="10">
        <v>800</v>
      </c>
      <c r="J282" s="10">
        <v>800</v>
      </c>
      <c r="K282" s="43">
        <f t="shared" si="8"/>
        <v>0.50910314932641199</v>
      </c>
      <c r="L282" s="10" t="s">
        <v>384</v>
      </c>
      <c r="M282" s="31" t="s">
        <v>385</v>
      </c>
      <c r="N282" s="10"/>
      <c r="O282" s="10"/>
      <c r="P282" s="10"/>
      <c r="Q282" s="32" t="s">
        <v>1087</v>
      </c>
      <c r="R282" s="10">
        <v>3.2429999999999999</v>
      </c>
      <c r="S282" s="10">
        <v>41.05</v>
      </c>
      <c r="T282" s="10">
        <v>4099410</v>
      </c>
      <c r="U282" s="10">
        <v>771921</v>
      </c>
      <c r="V282" s="10">
        <v>924044</v>
      </c>
      <c r="W282" s="10" t="s">
        <v>1088</v>
      </c>
      <c r="X282" s="33">
        <v>27522</v>
      </c>
      <c r="Y282" s="10">
        <v>762</v>
      </c>
      <c r="Z282" s="10">
        <v>974</v>
      </c>
      <c r="AA282" s="43">
        <f t="shared" si="9"/>
        <v>4.2651237580965553</v>
      </c>
      <c r="AB282" s="10" t="s">
        <v>384</v>
      </c>
      <c r="AC282" s="31" t="s">
        <v>385</v>
      </c>
    </row>
    <row r="283" spans="1:29" x14ac:dyDescent="0.25">
      <c r="A283" s="30" t="s">
        <v>621</v>
      </c>
      <c r="B283" s="10">
        <v>16.39</v>
      </c>
      <c r="C283" s="10">
        <v>41.051000000000002</v>
      </c>
      <c r="D283" s="10">
        <v>4513555</v>
      </c>
      <c r="E283" s="10">
        <v>952573</v>
      </c>
      <c r="F283" s="10">
        <v>6230717</v>
      </c>
      <c r="G283" s="10" t="s">
        <v>619</v>
      </c>
      <c r="H283" s="10" t="s">
        <v>622</v>
      </c>
      <c r="I283" s="10">
        <v>868</v>
      </c>
      <c r="J283" s="10">
        <v>884</v>
      </c>
      <c r="K283" s="43">
        <f t="shared" si="8"/>
        <v>1.9397241050264205</v>
      </c>
      <c r="L283" s="10" t="s">
        <v>384</v>
      </c>
      <c r="M283" s="31" t="s">
        <v>385</v>
      </c>
      <c r="N283" s="10"/>
      <c r="O283" s="10"/>
      <c r="P283" s="10"/>
      <c r="Q283" s="32" t="s">
        <v>449</v>
      </c>
      <c r="R283" s="10">
        <v>3.25</v>
      </c>
      <c r="S283" s="10">
        <v>55.045999999999999</v>
      </c>
      <c r="T283" s="10">
        <v>7533295</v>
      </c>
      <c r="U283" s="10">
        <v>1270817</v>
      </c>
      <c r="V283" s="10">
        <v>3788911</v>
      </c>
      <c r="W283" s="10" t="s">
        <v>450</v>
      </c>
      <c r="X283" s="10" t="s">
        <v>451</v>
      </c>
      <c r="Y283" s="10">
        <v>821</v>
      </c>
      <c r="Z283" s="10">
        <v>821</v>
      </c>
      <c r="AA283" s="43">
        <f t="shared" si="9"/>
        <v>7.8378194621299135</v>
      </c>
      <c r="AB283" s="10" t="s">
        <v>384</v>
      </c>
      <c r="AC283" s="31" t="s">
        <v>385</v>
      </c>
    </row>
    <row r="284" spans="1:29" x14ac:dyDescent="0.25">
      <c r="A284" s="30" t="s">
        <v>1089</v>
      </c>
      <c r="B284" s="10">
        <v>17.170999999999999</v>
      </c>
      <c r="C284" s="10">
        <v>207.03399999999999</v>
      </c>
      <c r="D284" s="10">
        <v>1300706</v>
      </c>
      <c r="E284" s="10">
        <v>276133</v>
      </c>
      <c r="F284" s="10">
        <v>738482</v>
      </c>
      <c r="G284" s="10" t="s">
        <v>1090</v>
      </c>
      <c r="H284" s="10" t="s">
        <v>1091</v>
      </c>
      <c r="I284" s="10">
        <v>787</v>
      </c>
      <c r="J284" s="10">
        <v>808</v>
      </c>
      <c r="K284" s="43">
        <f t="shared" si="8"/>
        <v>0.55898527474518311</v>
      </c>
      <c r="L284" s="10" t="s">
        <v>384</v>
      </c>
      <c r="M284" s="31" t="s">
        <v>385</v>
      </c>
      <c r="N284" s="10"/>
      <c r="O284" s="10"/>
      <c r="P284" s="10"/>
      <c r="Q284" s="32" t="s">
        <v>455</v>
      </c>
      <c r="R284" s="10">
        <v>3.468</v>
      </c>
      <c r="S284" s="10">
        <v>91.049000000000007</v>
      </c>
      <c r="T284" s="10">
        <v>145159581</v>
      </c>
      <c r="U284" s="10">
        <v>29040789</v>
      </c>
      <c r="V284" s="10">
        <v>69822685</v>
      </c>
      <c r="W284" s="10" t="s">
        <v>456</v>
      </c>
      <c r="X284" s="10" t="s">
        <v>457</v>
      </c>
      <c r="Y284" s="10">
        <v>911</v>
      </c>
      <c r="Z284" s="10">
        <v>911</v>
      </c>
      <c r="AA284" s="43">
        <f t="shared" si="9"/>
        <v>151.02748386681043</v>
      </c>
      <c r="AB284" s="10" t="s">
        <v>384</v>
      </c>
      <c r="AC284" s="31" t="s">
        <v>385</v>
      </c>
    </row>
    <row r="285" spans="1:29" x14ac:dyDescent="0.25">
      <c r="A285" s="30" t="s">
        <v>627</v>
      </c>
      <c r="B285" s="10">
        <v>18.009</v>
      </c>
      <c r="C285" s="10">
        <v>41.051000000000002</v>
      </c>
      <c r="D285" s="10">
        <v>4674673</v>
      </c>
      <c r="E285" s="10">
        <v>948619</v>
      </c>
      <c r="F285" s="10">
        <v>7305182</v>
      </c>
      <c r="G285" s="10" t="s">
        <v>628</v>
      </c>
      <c r="H285" s="10" t="s">
        <v>629</v>
      </c>
      <c r="I285" s="10">
        <v>925</v>
      </c>
      <c r="J285" s="10">
        <v>925</v>
      </c>
      <c r="K285" s="43">
        <f t="shared" si="8"/>
        <v>2.0089654166651725</v>
      </c>
      <c r="L285" s="10" t="s">
        <v>384</v>
      </c>
      <c r="M285" s="31" t="s">
        <v>385</v>
      </c>
      <c r="N285" s="10"/>
      <c r="O285" s="10"/>
      <c r="P285" s="10"/>
      <c r="Q285" s="32" t="s">
        <v>458</v>
      </c>
      <c r="R285" s="10">
        <v>3.5219999999999998</v>
      </c>
      <c r="S285" s="10">
        <v>57.066000000000003</v>
      </c>
      <c r="T285" s="10">
        <v>3335375</v>
      </c>
      <c r="U285" s="10">
        <v>903420</v>
      </c>
      <c r="V285" s="10">
        <v>1578802</v>
      </c>
      <c r="W285" s="10" t="s">
        <v>419</v>
      </c>
      <c r="X285" s="10" t="s">
        <v>459</v>
      </c>
      <c r="Y285" s="10">
        <v>796</v>
      </c>
      <c r="Z285" s="10">
        <v>796</v>
      </c>
      <c r="AA285" s="43">
        <f t="shared" si="9"/>
        <v>3.470203554819181</v>
      </c>
      <c r="AB285" s="10" t="s">
        <v>384</v>
      </c>
      <c r="AC285" s="31" t="s">
        <v>385</v>
      </c>
    </row>
    <row r="286" spans="1:29" x14ac:dyDescent="0.25">
      <c r="A286" s="30" t="s">
        <v>980</v>
      </c>
      <c r="B286" s="10">
        <v>21.466999999999999</v>
      </c>
      <c r="C286" s="10">
        <v>71.046000000000006</v>
      </c>
      <c r="D286" s="10">
        <v>371922</v>
      </c>
      <c r="E286" s="10">
        <v>84504</v>
      </c>
      <c r="F286" s="10">
        <v>390158</v>
      </c>
      <c r="G286" s="10" t="s">
        <v>634</v>
      </c>
      <c r="H286" s="10" t="s">
        <v>981</v>
      </c>
      <c r="I286" s="10">
        <v>779</v>
      </c>
      <c r="J286" s="10">
        <v>779</v>
      </c>
      <c r="K286" s="43">
        <f t="shared" si="8"/>
        <v>0.1598354442539498</v>
      </c>
      <c r="L286" s="10" t="s">
        <v>384</v>
      </c>
      <c r="M286" s="31" t="s">
        <v>385</v>
      </c>
      <c r="N286" s="10"/>
      <c r="O286" s="10"/>
      <c r="P286" s="10"/>
      <c r="Q286" s="32" t="s">
        <v>638</v>
      </c>
      <c r="R286" s="10">
        <v>4.0919999999999996</v>
      </c>
      <c r="S286" s="10">
        <v>91.049000000000007</v>
      </c>
      <c r="T286" s="10">
        <v>8171127</v>
      </c>
      <c r="U286" s="10">
        <v>1436200</v>
      </c>
      <c r="V286" s="10">
        <v>2314145</v>
      </c>
      <c r="W286" s="10" t="s">
        <v>456</v>
      </c>
      <c r="X286" s="10" t="s">
        <v>639</v>
      </c>
      <c r="Y286" s="10">
        <v>948</v>
      </c>
      <c r="Z286" s="10">
        <v>965</v>
      </c>
      <c r="AA286" s="43">
        <f t="shared" si="9"/>
        <v>8.5014350597096247</v>
      </c>
      <c r="AB286" s="10" t="s">
        <v>384</v>
      </c>
      <c r="AC286" s="31" t="s">
        <v>385</v>
      </c>
    </row>
    <row r="287" spans="1:29" x14ac:dyDescent="0.25">
      <c r="A287" s="30" t="s">
        <v>967</v>
      </c>
      <c r="B287" s="10">
        <v>22.61</v>
      </c>
      <c r="C287" s="10">
        <v>88.034000000000006</v>
      </c>
      <c r="D287" s="10">
        <v>1831586</v>
      </c>
      <c r="E287" s="10">
        <v>365468</v>
      </c>
      <c r="F287" s="10">
        <v>1594881</v>
      </c>
      <c r="G287" s="10" t="s">
        <v>968</v>
      </c>
      <c r="H287" s="10" t="s">
        <v>969</v>
      </c>
      <c r="I287" s="10">
        <v>779</v>
      </c>
      <c r="J287" s="10">
        <v>780</v>
      </c>
      <c r="K287" s="43">
        <f t="shared" si="8"/>
        <v>0.78713375922724349</v>
      </c>
      <c r="L287" s="10" t="s">
        <v>384</v>
      </c>
      <c r="M287" s="31" t="s">
        <v>385</v>
      </c>
      <c r="N287" s="10"/>
      <c r="O287" s="10"/>
      <c r="P287" s="10"/>
      <c r="Q287" s="32" t="s">
        <v>1092</v>
      </c>
      <c r="R287" s="10">
        <v>4.1349999999999998</v>
      </c>
      <c r="S287" s="10">
        <v>69.063000000000002</v>
      </c>
      <c r="T287" s="10">
        <v>50611022</v>
      </c>
      <c r="U287" s="10">
        <v>10866339</v>
      </c>
      <c r="V287" s="10">
        <v>11359889</v>
      </c>
      <c r="W287" s="10" t="s">
        <v>1093</v>
      </c>
      <c r="X287" s="10" t="s">
        <v>1094</v>
      </c>
      <c r="Y287" s="10">
        <v>936</v>
      </c>
      <c r="Z287" s="10">
        <v>936</v>
      </c>
      <c r="AA287" s="43">
        <f t="shared" si="9"/>
        <v>52.656912178520187</v>
      </c>
      <c r="AB287" s="10" t="s">
        <v>384</v>
      </c>
      <c r="AC287" s="31" t="s">
        <v>385</v>
      </c>
    </row>
    <row r="288" spans="1:29" x14ac:dyDescent="0.25">
      <c r="A288" s="30" t="s">
        <v>653</v>
      </c>
      <c r="B288" s="10">
        <v>22.931999999999999</v>
      </c>
      <c r="C288" s="10">
        <v>41.051000000000002</v>
      </c>
      <c r="D288" s="10">
        <v>767679</v>
      </c>
      <c r="E288" s="10">
        <v>177849</v>
      </c>
      <c r="F288" s="10">
        <v>1219117</v>
      </c>
      <c r="G288" s="10" t="s">
        <v>654</v>
      </c>
      <c r="H288" s="10" t="s">
        <v>655</v>
      </c>
      <c r="I288" s="10">
        <v>813</v>
      </c>
      <c r="J288" s="10">
        <v>813</v>
      </c>
      <c r="K288" s="43">
        <f t="shared" si="8"/>
        <v>0.32991410567115664</v>
      </c>
      <c r="L288" s="10" t="s">
        <v>384</v>
      </c>
      <c r="M288" s="31" t="s">
        <v>385</v>
      </c>
      <c r="N288" s="10"/>
      <c r="O288" s="10"/>
      <c r="P288" s="10"/>
      <c r="Q288" s="32" t="s">
        <v>488</v>
      </c>
      <c r="R288" s="10">
        <v>4.1420000000000003</v>
      </c>
      <c r="S288" s="10">
        <v>44.045000000000002</v>
      </c>
      <c r="T288" s="10">
        <v>1425785778</v>
      </c>
      <c r="U288" s="10">
        <v>362555940</v>
      </c>
      <c r="V288" s="10">
        <v>2166359296</v>
      </c>
      <c r="W288" s="10" t="s">
        <v>461</v>
      </c>
      <c r="X288" s="10" t="s">
        <v>489</v>
      </c>
      <c r="Y288" s="10">
        <v>908</v>
      </c>
      <c r="Z288" s="10">
        <v>909</v>
      </c>
      <c r="AA288" s="43">
        <f t="shared" si="9"/>
        <v>1483.4214669193814</v>
      </c>
      <c r="AB288" s="10" t="s">
        <v>384</v>
      </c>
      <c r="AC288" s="31" t="s">
        <v>385</v>
      </c>
    </row>
    <row r="289" spans="1:29" x14ac:dyDescent="0.25">
      <c r="A289" s="30" t="s">
        <v>1095</v>
      </c>
      <c r="B289" s="10">
        <v>25.471</v>
      </c>
      <c r="C289" s="10">
        <v>41.051000000000002</v>
      </c>
      <c r="D289" s="10">
        <v>1959339</v>
      </c>
      <c r="E289" s="10">
        <v>452614</v>
      </c>
      <c r="F289" s="10">
        <v>3544830</v>
      </c>
      <c r="G289" s="10" t="s">
        <v>634</v>
      </c>
      <c r="H289" s="10" t="s">
        <v>1096</v>
      </c>
      <c r="I289" s="10">
        <v>895</v>
      </c>
      <c r="J289" s="10">
        <v>895</v>
      </c>
      <c r="K289" s="43">
        <f t="shared" si="8"/>
        <v>0.84203628585856638</v>
      </c>
      <c r="L289" s="10" t="s">
        <v>384</v>
      </c>
      <c r="M289" s="31" t="s">
        <v>385</v>
      </c>
      <c r="N289" s="10"/>
      <c r="O289" s="10"/>
      <c r="P289" s="10"/>
      <c r="Q289" s="32" t="s">
        <v>848</v>
      </c>
      <c r="R289" s="10">
        <v>4.5350000000000001</v>
      </c>
      <c r="S289" s="10">
        <v>43.081000000000003</v>
      </c>
      <c r="T289" s="10">
        <v>15090323</v>
      </c>
      <c r="U289" s="10">
        <v>1948015</v>
      </c>
      <c r="V289" s="10">
        <v>2119825</v>
      </c>
      <c r="W289" s="10" t="s">
        <v>849</v>
      </c>
      <c r="X289" s="10" t="s">
        <v>850</v>
      </c>
      <c r="Y289" s="10">
        <v>859</v>
      </c>
      <c r="Z289" s="10">
        <v>981</v>
      </c>
      <c r="AA289" s="43">
        <f t="shared" si="9"/>
        <v>15.700331302468133</v>
      </c>
      <c r="AB289" s="10" t="s">
        <v>384</v>
      </c>
      <c r="AC289" s="31" t="s">
        <v>385</v>
      </c>
    </row>
    <row r="290" spans="1:29" x14ac:dyDescent="0.25">
      <c r="A290" s="30" t="s">
        <v>1097</v>
      </c>
      <c r="B290" s="10">
        <v>31.826000000000001</v>
      </c>
      <c r="C290" s="10">
        <v>57.024999999999999</v>
      </c>
      <c r="D290" s="10">
        <v>409120</v>
      </c>
      <c r="E290" s="10">
        <v>91714</v>
      </c>
      <c r="F290" s="10">
        <v>205016</v>
      </c>
      <c r="G290" s="10" t="s">
        <v>809</v>
      </c>
      <c r="H290" s="10" t="s">
        <v>1098</v>
      </c>
      <c r="I290" s="10">
        <v>846</v>
      </c>
      <c r="J290" s="10">
        <v>846</v>
      </c>
      <c r="K290" s="43">
        <f t="shared" si="8"/>
        <v>0.17582148125998445</v>
      </c>
      <c r="L290" s="10" t="s">
        <v>384</v>
      </c>
      <c r="M290" s="31" t="s">
        <v>385</v>
      </c>
      <c r="N290" s="10"/>
      <c r="O290" s="10"/>
      <c r="P290" s="10"/>
      <c r="Q290" s="32" t="s">
        <v>474</v>
      </c>
      <c r="R290" s="10">
        <v>4.7389999999999999</v>
      </c>
      <c r="S290" s="10">
        <v>207.053</v>
      </c>
      <c r="T290" s="10">
        <v>7572148</v>
      </c>
      <c r="U290" s="10">
        <v>1525849</v>
      </c>
      <c r="V290" s="10">
        <v>3387625</v>
      </c>
      <c r="W290" s="10" t="s">
        <v>475</v>
      </c>
      <c r="X290" s="10" t="s">
        <v>476</v>
      </c>
      <c r="Y290" s="10">
        <v>889</v>
      </c>
      <c r="Z290" s="10">
        <v>895</v>
      </c>
      <c r="AA290" s="43">
        <f t="shared" si="9"/>
        <v>7.8782430482980024</v>
      </c>
      <c r="AB290" s="10" t="s">
        <v>384</v>
      </c>
      <c r="AC290" s="31" t="s">
        <v>385</v>
      </c>
    </row>
    <row r="291" spans="1:29" x14ac:dyDescent="0.25">
      <c r="A291" s="30" t="s">
        <v>688</v>
      </c>
      <c r="B291" s="10">
        <v>33.656999999999996</v>
      </c>
      <c r="C291" s="10">
        <v>42.984999999999999</v>
      </c>
      <c r="D291" s="10">
        <v>1727240</v>
      </c>
      <c r="E291" s="10">
        <v>565493</v>
      </c>
      <c r="F291" s="10">
        <v>1773026</v>
      </c>
      <c r="G291" s="10" t="s">
        <v>679</v>
      </c>
      <c r="H291" s="10" t="s">
        <v>689</v>
      </c>
      <c r="I291" s="10">
        <v>858</v>
      </c>
      <c r="J291" s="10">
        <v>858</v>
      </c>
      <c r="K291" s="43">
        <f t="shared" si="8"/>
        <v>0.74229051449818029</v>
      </c>
      <c r="L291" s="10" t="s">
        <v>384</v>
      </c>
      <c r="M291" s="31" t="s">
        <v>385</v>
      </c>
      <c r="N291" s="10"/>
      <c r="O291" s="10"/>
      <c r="P291" s="10"/>
      <c r="Q291" s="32" t="s">
        <v>485</v>
      </c>
      <c r="R291" s="10">
        <v>5.52</v>
      </c>
      <c r="S291" s="10">
        <v>41.05</v>
      </c>
      <c r="T291" s="10">
        <v>37234367</v>
      </c>
      <c r="U291" s="10">
        <v>6717544</v>
      </c>
      <c r="V291" s="10">
        <v>49865368</v>
      </c>
      <c r="W291" s="10" t="s">
        <v>486</v>
      </c>
      <c r="X291" s="10" t="s">
        <v>487</v>
      </c>
      <c r="Y291" s="10">
        <v>893</v>
      </c>
      <c r="Z291" s="10">
        <v>893</v>
      </c>
      <c r="AA291" s="43">
        <f t="shared" si="9"/>
        <v>38.739521860313161</v>
      </c>
      <c r="AB291" s="10" t="s">
        <v>384</v>
      </c>
      <c r="AC291" s="31" t="s">
        <v>385</v>
      </c>
    </row>
    <row r="292" spans="1:29" x14ac:dyDescent="0.25">
      <c r="A292" s="30" t="s">
        <v>1097</v>
      </c>
      <c r="B292" s="10">
        <v>34.881</v>
      </c>
      <c r="C292" s="10">
        <v>57.024999999999999</v>
      </c>
      <c r="D292" s="10">
        <v>497374</v>
      </c>
      <c r="E292" s="10">
        <v>181298</v>
      </c>
      <c r="F292" s="10">
        <v>830291</v>
      </c>
      <c r="G292" s="10" t="s">
        <v>809</v>
      </c>
      <c r="H292" s="10" t="s">
        <v>1098</v>
      </c>
      <c r="I292" s="10">
        <v>794</v>
      </c>
      <c r="J292" s="10">
        <v>883</v>
      </c>
      <c r="K292" s="43">
        <f t="shared" si="8"/>
        <v>0.21374910397977001</v>
      </c>
      <c r="L292" s="10" t="s">
        <v>384</v>
      </c>
      <c r="M292" s="31" t="s">
        <v>385</v>
      </c>
      <c r="N292" s="10"/>
      <c r="O292" s="10"/>
      <c r="P292" s="10"/>
      <c r="Q292" s="32" t="s">
        <v>490</v>
      </c>
      <c r="R292" s="10">
        <v>6</v>
      </c>
      <c r="S292" s="10">
        <v>41.05</v>
      </c>
      <c r="T292" s="10">
        <v>526297809</v>
      </c>
      <c r="U292" s="10">
        <v>87164921</v>
      </c>
      <c r="V292" s="10">
        <v>366405698</v>
      </c>
      <c r="W292" s="10" t="s">
        <v>461</v>
      </c>
      <c r="X292" s="10" t="s">
        <v>491</v>
      </c>
      <c r="Y292" s="10">
        <v>851</v>
      </c>
      <c r="Z292" s="10">
        <v>854</v>
      </c>
      <c r="AA292" s="43">
        <f t="shared" si="9"/>
        <v>547.57276998398868</v>
      </c>
      <c r="AB292" s="10" t="s">
        <v>384</v>
      </c>
      <c r="AC292" s="31" t="s">
        <v>385</v>
      </c>
    </row>
    <row r="293" spans="1:29" x14ac:dyDescent="0.25">
      <c r="A293" s="30" t="s">
        <v>821</v>
      </c>
      <c r="B293" s="10">
        <v>37.152000000000001</v>
      </c>
      <c r="C293" s="10">
        <v>169.09</v>
      </c>
      <c r="D293" s="10">
        <v>1444488</v>
      </c>
      <c r="E293" s="10">
        <v>450974</v>
      </c>
      <c r="F293" s="10">
        <v>1667749</v>
      </c>
      <c r="G293" s="10" t="s">
        <v>815</v>
      </c>
      <c r="H293" s="10" t="s">
        <v>822</v>
      </c>
      <c r="I293" s="10">
        <v>923</v>
      </c>
      <c r="J293" s="10">
        <v>924</v>
      </c>
      <c r="K293" s="43">
        <f t="shared" si="8"/>
        <v>0.62077634880297328</v>
      </c>
      <c r="L293" s="10" t="s">
        <v>384</v>
      </c>
      <c r="M293" s="31" t="s">
        <v>385</v>
      </c>
      <c r="N293" s="10"/>
      <c r="O293" s="10"/>
      <c r="P293" s="10"/>
      <c r="Q293" s="32" t="s">
        <v>492</v>
      </c>
      <c r="R293" s="10">
        <v>6.1509999999999998</v>
      </c>
      <c r="S293" s="10">
        <v>91.049000000000007</v>
      </c>
      <c r="T293" s="10">
        <v>29914624</v>
      </c>
      <c r="U293" s="10">
        <v>8117129</v>
      </c>
      <c r="V293" s="10">
        <v>20875430</v>
      </c>
      <c r="W293" s="10" t="s">
        <v>493</v>
      </c>
      <c r="X293" s="10" t="s">
        <v>494</v>
      </c>
      <c r="Y293" s="10">
        <v>927</v>
      </c>
      <c r="Z293" s="10">
        <v>928</v>
      </c>
      <c r="AA293" s="43">
        <f t="shared" si="9"/>
        <v>31.123886982986676</v>
      </c>
      <c r="AB293" s="10" t="s">
        <v>384</v>
      </c>
      <c r="AC293" s="31" t="s">
        <v>385</v>
      </c>
    </row>
    <row r="294" spans="1:29" x14ac:dyDescent="0.25">
      <c r="A294" s="3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31"/>
      <c r="N294" s="10"/>
      <c r="O294" s="10"/>
      <c r="P294" s="10"/>
      <c r="Q294" s="32" t="s">
        <v>501</v>
      </c>
      <c r="R294" s="10">
        <v>6.3959999999999999</v>
      </c>
      <c r="S294" s="10">
        <v>57.066000000000003</v>
      </c>
      <c r="T294" s="10">
        <v>347978538</v>
      </c>
      <c r="U294" s="10">
        <v>95935349</v>
      </c>
      <c r="V294" s="10">
        <v>358756030</v>
      </c>
      <c r="W294" s="10" t="s">
        <v>461</v>
      </c>
      <c r="X294" s="10"/>
      <c r="Y294" s="10">
        <v>908</v>
      </c>
      <c r="Z294" s="10">
        <v>920</v>
      </c>
      <c r="AA294" s="43">
        <f t="shared" si="9"/>
        <v>362.0451552129465</v>
      </c>
      <c r="AB294" s="10" t="s">
        <v>384</v>
      </c>
      <c r="AC294" s="31" t="s">
        <v>385</v>
      </c>
    </row>
    <row r="295" spans="1:29" x14ac:dyDescent="0.25">
      <c r="A295" s="58" t="s">
        <v>1546</v>
      </c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60"/>
      <c r="N295" s="10"/>
      <c r="O295" s="10"/>
      <c r="P295" s="10"/>
      <c r="Q295" s="32" t="s">
        <v>519</v>
      </c>
      <c r="R295" s="10">
        <v>6.4589999999999996</v>
      </c>
      <c r="S295" s="10">
        <v>91.049000000000007</v>
      </c>
      <c r="T295" s="10">
        <v>98748524</v>
      </c>
      <c r="U295" s="10">
        <v>19340001</v>
      </c>
      <c r="V295" s="10">
        <v>54630832</v>
      </c>
      <c r="W295" s="10" t="s">
        <v>493</v>
      </c>
      <c r="X295" s="10" t="s">
        <v>520</v>
      </c>
      <c r="Y295" s="10">
        <v>919</v>
      </c>
      <c r="Z295" s="10">
        <v>919</v>
      </c>
      <c r="AA295" s="43">
        <f t="shared" si="9"/>
        <v>102.740315262286</v>
      </c>
      <c r="AB295" s="10" t="s">
        <v>384</v>
      </c>
      <c r="AC295" s="31" t="s">
        <v>385</v>
      </c>
    </row>
    <row r="296" spans="1:29" x14ac:dyDescent="0.25">
      <c r="A296" s="24" t="s">
        <v>369</v>
      </c>
      <c r="B296" s="25" t="s">
        <v>370</v>
      </c>
      <c r="C296" s="25" t="s">
        <v>371</v>
      </c>
      <c r="D296" s="25" t="s">
        <v>372</v>
      </c>
      <c r="E296" s="25" t="s">
        <v>373</v>
      </c>
      <c r="F296" s="25" t="s">
        <v>374</v>
      </c>
      <c r="G296" s="25" t="s">
        <v>375</v>
      </c>
      <c r="H296" s="25" t="s">
        <v>376</v>
      </c>
      <c r="I296" s="25" t="s">
        <v>377</v>
      </c>
      <c r="J296" s="25" t="s">
        <v>378</v>
      </c>
      <c r="K296" s="25" t="s">
        <v>1539</v>
      </c>
      <c r="L296" s="25" t="s">
        <v>379</v>
      </c>
      <c r="M296" s="26" t="s">
        <v>380</v>
      </c>
      <c r="N296" s="10"/>
      <c r="O296" s="10"/>
      <c r="P296" s="10"/>
      <c r="Q296" s="32" t="s">
        <v>504</v>
      </c>
      <c r="R296" s="10">
        <v>6.4960000000000004</v>
      </c>
      <c r="S296" s="10">
        <v>56.079000000000001</v>
      </c>
      <c r="T296" s="10">
        <v>255865798</v>
      </c>
      <c r="U296" s="10">
        <v>77180566</v>
      </c>
      <c r="V296" s="10">
        <v>325743561</v>
      </c>
      <c r="W296" s="10" t="s">
        <v>505</v>
      </c>
      <c r="X296" s="10" t="s">
        <v>506</v>
      </c>
      <c r="Y296" s="10">
        <v>892</v>
      </c>
      <c r="Z296" s="10">
        <v>906</v>
      </c>
      <c r="AA296" s="43">
        <f t="shared" si="9"/>
        <v>266.20886760146806</v>
      </c>
      <c r="AB296" s="10" t="s">
        <v>384</v>
      </c>
      <c r="AC296" s="31" t="s">
        <v>385</v>
      </c>
    </row>
    <row r="297" spans="1:29" x14ac:dyDescent="0.25">
      <c r="A297" s="30" t="s">
        <v>705</v>
      </c>
      <c r="B297" s="10">
        <v>1.3120000000000001</v>
      </c>
      <c r="C297" s="10">
        <v>44.04</v>
      </c>
      <c r="D297" s="10">
        <v>18608292</v>
      </c>
      <c r="E297" s="10">
        <v>9852884</v>
      </c>
      <c r="F297" s="10">
        <v>10019888</v>
      </c>
      <c r="G297" s="10" t="s">
        <v>706</v>
      </c>
      <c r="H297" s="10" t="s">
        <v>707</v>
      </c>
      <c r="I297" s="10">
        <v>981</v>
      </c>
      <c r="J297" s="10">
        <v>992</v>
      </c>
      <c r="K297" s="43">
        <f>7.05995644477537E-07*D297</f>
        <v>13.137373103166196</v>
      </c>
      <c r="L297" s="10" t="s">
        <v>384</v>
      </c>
      <c r="M297" s="31" t="s">
        <v>385</v>
      </c>
      <c r="N297" s="10"/>
      <c r="O297" s="10"/>
      <c r="P297" s="10"/>
      <c r="Q297" s="32" t="s">
        <v>519</v>
      </c>
      <c r="R297" s="10">
        <v>7.4420000000000002</v>
      </c>
      <c r="S297" s="10">
        <v>91.049000000000007</v>
      </c>
      <c r="T297" s="10">
        <v>40860797</v>
      </c>
      <c r="U297" s="10">
        <v>7373117</v>
      </c>
      <c r="V297" s="10">
        <v>19437390</v>
      </c>
      <c r="W297" s="10" t="s">
        <v>493</v>
      </c>
      <c r="X297" s="10" t="s">
        <v>520</v>
      </c>
      <c r="Y297" s="10">
        <v>957</v>
      </c>
      <c r="Z297" s="10">
        <v>957</v>
      </c>
      <c r="AA297" s="43">
        <f t="shared" si="9"/>
        <v>42.512545966239152</v>
      </c>
      <c r="AB297" s="10" t="s">
        <v>384</v>
      </c>
      <c r="AC297" s="31" t="s">
        <v>385</v>
      </c>
    </row>
    <row r="298" spans="1:29" x14ac:dyDescent="0.25">
      <c r="A298" s="30" t="s">
        <v>389</v>
      </c>
      <c r="B298" s="10">
        <v>1.3759999999999999</v>
      </c>
      <c r="C298" s="10">
        <v>44.04</v>
      </c>
      <c r="D298" s="10">
        <v>4631632</v>
      </c>
      <c r="E298" s="10">
        <v>2115195</v>
      </c>
      <c r="F298" s="10">
        <v>3632286</v>
      </c>
      <c r="G298" s="10" t="s">
        <v>390</v>
      </c>
      <c r="H298" s="10" t="s">
        <v>391</v>
      </c>
      <c r="I298" s="10">
        <v>957</v>
      </c>
      <c r="J298" s="10">
        <v>958</v>
      </c>
      <c r="K298" s="43">
        <f t="shared" ref="K298:K361" si="10">7.05995644477537E-07*D298</f>
        <v>3.2699120188227839</v>
      </c>
      <c r="L298" s="10" t="s">
        <v>384</v>
      </c>
      <c r="M298" s="31" t="s">
        <v>385</v>
      </c>
      <c r="N298" s="10"/>
      <c r="O298" s="10"/>
      <c r="P298" s="10"/>
      <c r="Q298" s="32" t="s">
        <v>517</v>
      </c>
      <c r="R298" s="10">
        <v>8.1259999999999994</v>
      </c>
      <c r="S298" s="10">
        <v>133.03899999999999</v>
      </c>
      <c r="T298" s="10">
        <v>5266855</v>
      </c>
      <c r="U298" s="10">
        <v>867441</v>
      </c>
      <c r="V298" s="10">
        <v>2386307</v>
      </c>
      <c r="W298" s="10" t="s">
        <v>518</v>
      </c>
      <c r="X298" s="10"/>
      <c r="Y298" s="10">
        <v>823</v>
      </c>
      <c r="Z298" s="10">
        <v>833</v>
      </c>
      <c r="AA298" s="43">
        <f t="shared" si="9"/>
        <v>5.4797613293009562</v>
      </c>
      <c r="AB298" s="10" t="s">
        <v>384</v>
      </c>
      <c r="AC298" s="31" t="s">
        <v>385</v>
      </c>
    </row>
    <row r="299" spans="1:29" x14ac:dyDescent="0.25">
      <c r="A299" s="30" t="s">
        <v>392</v>
      </c>
      <c r="B299" s="10">
        <v>1.4330000000000001</v>
      </c>
      <c r="C299" s="10">
        <v>45.033000000000001</v>
      </c>
      <c r="D299" s="10">
        <v>95570503</v>
      </c>
      <c r="E299" s="10">
        <v>40566069</v>
      </c>
      <c r="F299" s="10">
        <v>68209535</v>
      </c>
      <c r="G299" s="10" t="s">
        <v>393</v>
      </c>
      <c r="H299" s="10" t="s">
        <v>394</v>
      </c>
      <c r="I299" s="10">
        <v>865</v>
      </c>
      <c r="J299" s="10">
        <v>865</v>
      </c>
      <c r="K299" s="43">
        <f t="shared" si="10"/>
        <v>67.472358858527386</v>
      </c>
      <c r="L299" s="10" t="s">
        <v>384</v>
      </c>
      <c r="M299" s="31" t="s">
        <v>385</v>
      </c>
      <c r="N299" s="10"/>
      <c r="O299" s="10"/>
      <c r="P299" s="10"/>
      <c r="Q299" s="32" t="s">
        <v>1099</v>
      </c>
      <c r="R299" s="10">
        <v>8.9239999999999995</v>
      </c>
      <c r="S299" s="10">
        <v>105.087</v>
      </c>
      <c r="T299" s="10">
        <v>992329</v>
      </c>
      <c r="U299" s="10">
        <v>195878</v>
      </c>
      <c r="V299" s="10">
        <v>387447</v>
      </c>
      <c r="W299" s="10" t="s">
        <v>1100</v>
      </c>
      <c r="X299" s="10" t="s">
        <v>1101</v>
      </c>
      <c r="Y299" s="10">
        <v>857</v>
      </c>
      <c r="Z299" s="10">
        <v>860</v>
      </c>
      <c r="AA299" s="43">
        <f t="shared" si="9"/>
        <v>1.0324427158415959</v>
      </c>
      <c r="AB299" s="10" t="s">
        <v>384</v>
      </c>
      <c r="AC299" s="31" t="s">
        <v>385</v>
      </c>
    </row>
    <row r="300" spans="1:29" x14ac:dyDescent="0.25">
      <c r="A300" s="30" t="s">
        <v>410</v>
      </c>
      <c r="B300" s="10">
        <v>1.587</v>
      </c>
      <c r="C300" s="10">
        <v>49.039000000000001</v>
      </c>
      <c r="D300" s="10">
        <v>402066</v>
      </c>
      <c r="E300" s="10">
        <v>160460</v>
      </c>
      <c r="F300" s="10">
        <v>426702</v>
      </c>
      <c r="G300" s="10" t="s">
        <v>411</v>
      </c>
      <c r="H300" s="33">
        <v>27639</v>
      </c>
      <c r="I300" s="10">
        <v>943</v>
      </c>
      <c r="J300" s="10">
        <v>943</v>
      </c>
      <c r="K300" s="43">
        <f t="shared" si="10"/>
        <v>0.28385684479250539</v>
      </c>
      <c r="L300" s="10" t="s">
        <v>384</v>
      </c>
      <c r="M300" s="31" t="s">
        <v>385</v>
      </c>
      <c r="N300" s="10"/>
      <c r="O300" s="10"/>
      <c r="P300" s="10"/>
      <c r="Q300" s="32" t="s">
        <v>521</v>
      </c>
      <c r="R300" s="10">
        <v>10.516999999999999</v>
      </c>
      <c r="S300" s="10">
        <v>41.05</v>
      </c>
      <c r="T300" s="10">
        <v>1960741</v>
      </c>
      <c r="U300" s="10">
        <v>476174</v>
      </c>
      <c r="V300" s="10">
        <v>2572118</v>
      </c>
      <c r="W300" s="10" t="s">
        <v>522</v>
      </c>
      <c r="X300" s="10" t="s">
        <v>523</v>
      </c>
      <c r="Y300" s="10">
        <v>784</v>
      </c>
      <c r="Z300" s="10">
        <v>806</v>
      </c>
      <c r="AA300" s="43">
        <f t="shared" si="9"/>
        <v>2.0400016154944245</v>
      </c>
      <c r="AB300" s="10" t="s">
        <v>384</v>
      </c>
      <c r="AC300" s="31" t="s">
        <v>385</v>
      </c>
    </row>
    <row r="301" spans="1:29" x14ac:dyDescent="0.25">
      <c r="A301" s="30" t="s">
        <v>401</v>
      </c>
      <c r="B301" s="10">
        <v>1.698</v>
      </c>
      <c r="C301" s="10">
        <v>39.040999999999997</v>
      </c>
      <c r="D301" s="10">
        <v>1933652</v>
      </c>
      <c r="E301" s="10">
        <v>463055</v>
      </c>
      <c r="F301" s="10">
        <v>1331882</v>
      </c>
      <c r="G301" s="10" t="s">
        <v>402</v>
      </c>
      <c r="H301" s="10" t="s">
        <v>403</v>
      </c>
      <c r="I301" s="10">
        <v>852</v>
      </c>
      <c r="J301" s="10">
        <v>852</v>
      </c>
      <c r="K301" s="43">
        <f t="shared" si="10"/>
        <v>1.3651498899352785</v>
      </c>
      <c r="L301" s="10" t="s">
        <v>384</v>
      </c>
      <c r="M301" s="31" t="s">
        <v>385</v>
      </c>
      <c r="N301" s="10"/>
      <c r="O301" s="10"/>
      <c r="P301" s="10"/>
      <c r="Q301" s="32" t="s">
        <v>907</v>
      </c>
      <c r="R301" s="10">
        <v>10.744999999999999</v>
      </c>
      <c r="S301" s="10">
        <v>105.087</v>
      </c>
      <c r="T301" s="10">
        <v>3421505</v>
      </c>
      <c r="U301" s="10">
        <v>349383</v>
      </c>
      <c r="V301" s="10">
        <v>1082770</v>
      </c>
      <c r="W301" s="10" t="s">
        <v>908</v>
      </c>
      <c r="X301" s="10" t="s">
        <v>909</v>
      </c>
      <c r="Y301" s="10">
        <v>824</v>
      </c>
      <c r="Z301" s="10">
        <v>858</v>
      </c>
      <c r="AA301" s="43">
        <f t="shared" si="9"/>
        <v>3.5598152573043813</v>
      </c>
      <c r="AB301" s="10" t="s">
        <v>384</v>
      </c>
      <c r="AC301" s="31" t="s">
        <v>385</v>
      </c>
    </row>
    <row r="302" spans="1:29" x14ac:dyDescent="0.25">
      <c r="A302" s="30" t="s">
        <v>423</v>
      </c>
      <c r="B302" s="10">
        <v>1.7310000000000001</v>
      </c>
      <c r="C302" s="10">
        <v>45.033000000000001</v>
      </c>
      <c r="D302" s="10">
        <v>4587969</v>
      </c>
      <c r="E302" s="10">
        <v>1230274</v>
      </c>
      <c r="F302" s="10">
        <v>3475845</v>
      </c>
      <c r="G302" s="10" t="s">
        <v>424</v>
      </c>
      <c r="H302" s="10" t="s">
        <v>425</v>
      </c>
      <c r="I302" s="10">
        <v>865</v>
      </c>
      <c r="J302" s="10">
        <v>865</v>
      </c>
      <c r="K302" s="43">
        <f t="shared" si="10"/>
        <v>3.2390861309979613</v>
      </c>
      <c r="L302" s="10" t="s">
        <v>384</v>
      </c>
      <c r="M302" s="31" t="s">
        <v>385</v>
      </c>
      <c r="N302" s="10"/>
      <c r="O302" s="10"/>
      <c r="P302" s="10"/>
      <c r="Q302" s="32" t="s">
        <v>536</v>
      </c>
      <c r="R302" s="10">
        <v>12.02</v>
      </c>
      <c r="S302" s="10">
        <v>43.081000000000003</v>
      </c>
      <c r="T302" s="10">
        <v>1480536</v>
      </c>
      <c r="U302" s="10">
        <v>509757</v>
      </c>
      <c r="V302" s="10">
        <v>827652</v>
      </c>
      <c r="W302" s="10" t="s">
        <v>537</v>
      </c>
      <c r="X302" s="10" t="s">
        <v>538</v>
      </c>
      <c r="Y302" s="10">
        <v>768</v>
      </c>
      <c r="Z302" s="10">
        <v>830</v>
      </c>
      <c r="AA302" s="43">
        <f t="shared" si="9"/>
        <v>1.5403849013192732</v>
      </c>
      <c r="AB302" s="10" t="s">
        <v>384</v>
      </c>
      <c r="AC302" s="31" t="s">
        <v>385</v>
      </c>
    </row>
    <row r="303" spans="1:29" x14ac:dyDescent="0.25">
      <c r="A303" s="30" t="s">
        <v>708</v>
      </c>
      <c r="B303" s="10">
        <v>1.869</v>
      </c>
      <c r="C303" s="10">
        <v>43.085000000000001</v>
      </c>
      <c r="D303" s="10">
        <v>20407515</v>
      </c>
      <c r="E303" s="10">
        <v>6716978</v>
      </c>
      <c r="F303" s="10">
        <v>11089410</v>
      </c>
      <c r="G303" s="10" t="s">
        <v>478</v>
      </c>
      <c r="H303" s="10" t="s">
        <v>709</v>
      </c>
      <c r="I303" s="10">
        <v>768</v>
      </c>
      <c r="J303" s="10">
        <v>937</v>
      </c>
      <c r="K303" s="43">
        <f t="shared" si="10"/>
        <v>14.407616704610003</v>
      </c>
      <c r="L303" s="10" t="s">
        <v>384</v>
      </c>
      <c r="M303" s="31" t="s">
        <v>385</v>
      </c>
      <c r="N303" s="10"/>
      <c r="O303" s="10"/>
      <c r="P303" s="10"/>
      <c r="Q303" s="32" t="s">
        <v>550</v>
      </c>
      <c r="R303" s="10">
        <v>12.09</v>
      </c>
      <c r="S303" s="10">
        <v>43.081000000000003</v>
      </c>
      <c r="T303" s="10">
        <v>17164029</v>
      </c>
      <c r="U303" s="10">
        <v>3538791</v>
      </c>
      <c r="V303" s="10">
        <v>13762501</v>
      </c>
      <c r="W303" s="10" t="s">
        <v>528</v>
      </c>
      <c r="X303" s="10" t="s">
        <v>551</v>
      </c>
      <c r="Y303" s="10">
        <v>830</v>
      </c>
      <c r="Z303" s="10">
        <v>835</v>
      </c>
      <c r="AA303" s="43">
        <f t="shared" si="9"/>
        <v>17.857864393304954</v>
      </c>
      <c r="AB303" s="10" t="s">
        <v>384</v>
      </c>
      <c r="AC303" s="31" t="s">
        <v>385</v>
      </c>
    </row>
    <row r="304" spans="1:29" x14ac:dyDescent="0.25">
      <c r="A304" s="30" t="s">
        <v>412</v>
      </c>
      <c r="B304" s="10">
        <v>1.895</v>
      </c>
      <c r="C304" s="10">
        <v>83.028999999999996</v>
      </c>
      <c r="D304" s="10">
        <v>36838026</v>
      </c>
      <c r="E304" s="10">
        <v>16319715</v>
      </c>
      <c r="F304" s="10">
        <v>42218687</v>
      </c>
      <c r="G304" s="10" t="s">
        <v>413</v>
      </c>
      <c r="H304" s="10" t="s">
        <v>414</v>
      </c>
      <c r="I304" s="10">
        <v>963</v>
      </c>
      <c r="J304" s="10">
        <v>963</v>
      </c>
      <c r="K304" s="43">
        <f t="shared" si="10"/>
        <v>26.007485907150265</v>
      </c>
      <c r="L304" s="10" t="s">
        <v>384</v>
      </c>
      <c r="M304" s="31" t="s">
        <v>385</v>
      </c>
      <c r="N304" s="10"/>
      <c r="O304" s="10"/>
      <c r="P304" s="10"/>
      <c r="Q304" s="32" t="s">
        <v>770</v>
      </c>
      <c r="R304" s="10">
        <v>12.798</v>
      </c>
      <c r="S304" s="10">
        <v>88.037999999999997</v>
      </c>
      <c r="T304" s="10">
        <v>6262647</v>
      </c>
      <c r="U304" s="10">
        <v>1194480</v>
      </c>
      <c r="V304" s="10">
        <v>7140836</v>
      </c>
      <c r="W304" s="10" t="s">
        <v>569</v>
      </c>
      <c r="X304" s="10" t="s">
        <v>771</v>
      </c>
      <c r="Y304" s="10">
        <v>754</v>
      </c>
      <c r="Z304" s="10">
        <v>823</v>
      </c>
      <c r="AA304" s="43">
        <f t="shared" si="9"/>
        <v>6.5158070327857223</v>
      </c>
      <c r="AB304" s="10" t="s">
        <v>384</v>
      </c>
      <c r="AC304" s="31" t="s">
        <v>385</v>
      </c>
    </row>
    <row r="305" spans="1:29" x14ac:dyDescent="0.25">
      <c r="A305" s="30" t="s">
        <v>435</v>
      </c>
      <c r="B305" s="10">
        <v>2.093</v>
      </c>
      <c r="C305" s="10">
        <v>62.027999999999999</v>
      </c>
      <c r="D305" s="10">
        <v>305915</v>
      </c>
      <c r="E305" s="10">
        <v>106192</v>
      </c>
      <c r="F305" s="10">
        <v>217122</v>
      </c>
      <c r="G305" s="10" t="s">
        <v>436</v>
      </c>
      <c r="H305" s="10" t="s">
        <v>437</v>
      </c>
      <c r="I305" s="10">
        <v>778</v>
      </c>
      <c r="J305" s="10">
        <v>791</v>
      </c>
      <c r="K305" s="43">
        <f t="shared" si="10"/>
        <v>0.21597465758034573</v>
      </c>
      <c r="L305" s="10" t="s">
        <v>384</v>
      </c>
      <c r="M305" s="31" t="s">
        <v>385</v>
      </c>
      <c r="N305" s="10"/>
      <c r="O305" s="10"/>
      <c r="P305" s="10"/>
      <c r="Q305" s="32" t="s">
        <v>1102</v>
      </c>
      <c r="R305" s="10">
        <v>12.882</v>
      </c>
      <c r="S305" s="10">
        <v>41.05</v>
      </c>
      <c r="T305" s="10">
        <v>5484735</v>
      </c>
      <c r="U305" s="10">
        <v>1131136</v>
      </c>
      <c r="V305" s="10">
        <v>8958130</v>
      </c>
      <c r="W305" s="10" t="s">
        <v>545</v>
      </c>
      <c r="X305" s="10" t="s">
        <v>1103</v>
      </c>
      <c r="Y305" s="10">
        <v>881</v>
      </c>
      <c r="Z305" s="10">
        <v>881</v>
      </c>
      <c r="AA305" s="43">
        <f t="shared" si="9"/>
        <v>5.7064488683404955</v>
      </c>
      <c r="AB305" s="10" t="s">
        <v>384</v>
      </c>
      <c r="AC305" s="31" t="s">
        <v>385</v>
      </c>
    </row>
    <row r="306" spans="1:29" x14ac:dyDescent="0.25">
      <c r="A306" s="30" t="s">
        <v>418</v>
      </c>
      <c r="B306" s="10">
        <v>2.117</v>
      </c>
      <c r="C306" s="10">
        <v>41.061999999999998</v>
      </c>
      <c r="D306" s="10">
        <v>1742342</v>
      </c>
      <c r="E306" s="10">
        <v>455461</v>
      </c>
      <c r="F306" s="10">
        <v>2018629</v>
      </c>
      <c r="G306" s="10" t="s">
        <v>419</v>
      </c>
      <c r="H306" s="10" t="s">
        <v>420</v>
      </c>
      <c r="I306" s="10">
        <v>887</v>
      </c>
      <c r="J306" s="10">
        <v>887</v>
      </c>
      <c r="K306" s="43">
        <f t="shared" si="10"/>
        <v>1.2300858631902809</v>
      </c>
      <c r="L306" s="10" t="s">
        <v>384</v>
      </c>
      <c r="M306" s="31" t="s">
        <v>385</v>
      </c>
      <c r="N306" s="10"/>
      <c r="O306" s="10"/>
      <c r="P306" s="10"/>
      <c r="Q306" s="32" t="s">
        <v>571</v>
      </c>
      <c r="R306" s="10">
        <v>12.981999999999999</v>
      </c>
      <c r="S306" s="10">
        <v>281.04000000000002</v>
      </c>
      <c r="T306" s="10">
        <v>27842584</v>
      </c>
      <c r="U306" s="10">
        <v>6840366</v>
      </c>
      <c r="V306" s="10">
        <v>25564172</v>
      </c>
      <c r="W306" s="10" t="s">
        <v>572</v>
      </c>
      <c r="X306" s="10" t="s">
        <v>573</v>
      </c>
      <c r="Y306" s="10">
        <v>843</v>
      </c>
      <c r="Z306" s="10">
        <v>868</v>
      </c>
      <c r="AA306" s="43">
        <f t="shared" si="9"/>
        <v>28.968087238212089</v>
      </c>
      <c r="AB306" s="10" t="s">
        <v>384</v>
      </c>
      <c r="AC306" s="31" t="s">
        <v>385</v>
      </c>
    </row>
    <row r="307" spans="1:29" x14ac:dyDescent="0.25">
      <c r="A307" s="30" t="s">
        <v>426</v>
      </c>
      <c r="B307" s="10">
        <v>2.194</v>
      </c>
      <c r="C307" s="10">
        <v>78.08</v>
      </c>
      <c r="D307" s="10">
        <v>1548779</v>
      </c>
      <c r="E307" s="10">
        <v>413076</v>
      </c>
      <c r="F307" s="10">
        <v>974542</v>
      </c>
      <c r="G307" s="10" t="s">
        <v>427</v>
      </c>
      <c r="H307" s="10" t="s">
        <v>428</v>
      </c>
      <c r="I307" s="10">
        <v>892</v>
      </c>
      <c r="J307" s="10">
        <v>937</v>
      </c>
      <c r="K307" s="43">
        <f t="shared" si="10"/>
        <v>1.0934312282582752</v>
      </c>
      <c r="L307" s="10" t="s">
        <v>384</v>
      </c>
      <c r="M307" s="31" t="s">
        <v>385</v>
      </c>
      <c r="N307" s="10"/>
      <c r="O307" s="10"/>
      <c r="P307" s="10"/>
      <c r="Q307" s="32" t="s">
        <v>1049</v>
      </c>
      <c r="R307" s="10">
        <v>13.13</v>
      </c>
      <c r="S307" s="10">
        <v>59.034999999999997</v>
      </c>
      <c r="T307" s="10">
        <v>556434</v>
      </c>
      <c r="U307" s="10">
        <v>117717</v>
      </c>
      <c r="V307" s="10">
        <v>212643</v>
      </c>
      <c r="W307" s="10" t="s">
        <v>843</v>
      </c>
      <c r="X307" s="10" t="s">
        <v>1050</v>
      </c>
      <c r="Y307" s="10">
        <v>892</v>
      </c>
      <c r="Z307" s="10">
        <v>932</v>
      </c>
      <c r="AA307" s="43">
        <f t="shared" si="9"/>
        <v>0.57892718054859083</v>
      </c>
      <c r="AB307" s="10" t="s">
        <v>384</v>
      </c>
      <c r="AC307" s="31" t="s">
        <v>385</v>
      </c>
    </row>
    <row r="308" spans="1:29" x14ac:dyDescent="0.25">
      <c r="A308" s="30" t="s">
        <v>429</v>
      </c>
      <c r="B308" s="10">
        <v>2.3279999999999998</v>
      </c>
      <c r="C308" s="10">
        <v>57.064</v>
      </c>
      <c r="D308" s="10">
        <v>4471906</v>
      </c>
      <c r="E308" s="10">
        <v>1313011</v>
      </c>
      <c r="F308" s="10">
        <v>1452247</v>
      </c>
      <c r="G308" s="10" t="s">
        <v>430</v>
      </c>
      <c r="H308" s="10" t="s">
        <v>431</v>
      </c>
      <c r="I308" s="10">
        <v>882</v>
      </c>
      <c r="J308" s="10">
        <v>906</v>
      </c>
      <c r="K308" s="43">
        <f t="shared" si="10"/>
        <v>3.1571461585129645</v>
      </c>
      <c r="L308" s="10" t="s">
        <v>384</v>
      </c>
      <c r="M308" s="31" t="s">
        <v>385</v>
      </c>
      <c r="N308" s="10"/>
      <c r="O308" s="10"/>
      <c r="P308" s="10"/>
      <c r="Q308" s="32" t="s">
        <v>1104</v>
      </c>
      <c r="R308" s="10">
        <v>13.22</v>
      </c>
      <c r="S308" s="10">
        <v>145.95699999999999</v>
      </c>
      <c r="T308" s="10">
        <v>1128542</v>
      </c>
      <c r="U308" s="10">
        <v>163570</v>
      </c>
      <c r="V308" s="10">
        <v>401905</v>
      </c>
      <c r="W308" s="10" t="s">
        <v>1105</v>
      </c>
      <c r="X308" s="10" t="s">
        <v>1106</v>
      </c>
      <c r="Y308" s="10">
        <v>769</v>
      </c>
      <c r="Z308" s="10">
        <v>876</v>
      </c>
      <c r="AA308" s="43">
        <f t="shared" si="9"/>
        <v>1.1741619638459688</v>
      </c>
      <c r="AB308" s="10" t="s">
        <v>384</v>
      </c>
      <c r="AC308" s="31" t="s">
        <v>385</v>
      </c>
    </row>
    <row r="309" spans="1:29" x14ac:dyDescent="0.25">
      <c r="A309" s="30" t="s">
        <v>530</v>
      </c>
      <c r="B309" s="10">
        <v>2.452</v>
      </c>
      <c r="C309" s="10">
        <v>55.043999999999997</v>
      </c>
      <c r="D309" s="10">
        <v>2183331</v>
      </c>
      <c r="E309" s="10">
        <v>750119</v>
      </c>
      <c r="F309" s="10">
        <v>942818</v>
      </c>
      <c r="G309" s="10" t="s">
        <v>531</v>
      </c>
      <c r="H309" s="10" t="s">
        <v>532</v>
      </c>
      <c r="I309" s="10">
        <v>779</v>
      </c>
      <c r="J309" s="10">
        <v>951</v>
      </c>
      <c r="K309" s="43">
        <f t="shared" si="10"/>
        <v>1.5414221764527853</v>
      </c>
      <c r="L309" s="10" t="s">
        <v>384</v>
      </c>
      <c r="M309" s="31" t="s">
        <v>385</v>
      </c>
      <c r="N309" s="10"/>
      <c r="O309" s="10"/>
      <c r="P309" s="10"/>
      <c r="Q309" s="32" t="s">
        <v>1107</v>
      </c>
      <c r="R309" s="10">
        <v>13.271000000000001</v>
      </c>
      <c r="S309" s="10">
        <v>81.067999999999998</v>
      </c>
      <c r="T309" s="10">
        <v>7315048</v>
      </c>
      <c r="U309" s="10">
        <v>741304</v>
      </c>
      <c r="V309" s="10">
        <v>1413690</v>
      </c>
      <c r="W309" s="10" t="s">
        <v>936</v>
      </c>
      <c r="X309" s="10" t="s">
        <v>1108</v>
      </c>
      <c r="Y309" s="10">
        <v>795</v>
      </c>
      <c r="Z309" s="10">
        <v>819</v>
      </c>
      <c r="AA309" s="43">
        <f t="shared" si="9"/>
        <v>7.6107500875532557</v>
      </c>
      <c r="AB309" s="10" t="s">
        <v>384</v>
      </c>
      <c r="AC309" s="31" t="s">
        <v>385</v>
      </c>
    </row>
    <row r="310" spans="1:29" x14ac:dyDescent="0.25">
      <c r="A310" s="30" t="s">
        <v>441</v>
      </c>
      <c r="B310" s="10">
        <v>2.4649999999999999</v>
      </c>
      <c r="C310" s="10">
        <v>44.04</v>
      </c>
      <c r="D310" s="10">
        <v>6182573</v>
      </c>
      <c r="E310" s="10">
        <v>2079029</v>
      </c>
      <c r="F310" s="10">
        <v>6817309</v>
      </c>
      <c r="G310" s="10" t="s">
        <v>419</v>
      </c>
      <c r="H310" s="10" t="s">
        <v>442</v>
      </c>
      <c r="I310" s="10">
        <v>858</v>
      </c>
      <c r="J310" s="10">
        <v>882</v>
      </c>
      <c r="K310" s="43">
        <f t="shared" si="10"/>
        <v>4.3648696096644199</v>
      </c>
      <c r="L310" s="10" t="s">
        <v>384</v>
      </c>
      <c r="M310" s="31" t="s">
        <v>385</v>
      </c>
      <c r="N310" s="10"/>
      <c r="O310" s="10"/>
      <c r="P310" s="10"/>
      <c r="Q310" s="49" t="s">
        <v>588</v>
      </c>
      <c r="R310" s="46">
        <v>14.119</v>
      </c>
      <c r="S310" s="46">
        <v>67.037000000000006</v>
      </c>
      <c r="T310" s="46">
        <v>1028321</v>
      </c>
      <c r="U310" s="46">
        <v>205915</v>
      </c>
      <c r="V310" s="46">
        <v>1116057</v>
      </c>
      <c r="W310" s="46" t="s">
        <v>578</v>
      </c>
      <c r="X310" s="46" t="s">
        <v>589</v>
      </c>
      <c r="Y310" s="46">
        <v>827</v>
      </c>
      <c r="Z310" s="46">
        <v>827</v>
      </c>
      <c r="AA310" s="47">
        <f t="shared" si="9"/>
        <v>1.0698896494982468</v>
      </c>
      <c r="AB310" s="46" t="s">
        <v>384</v>
      </c>
      <c r="AC310" s="48" t="s">
        <v>385</v>
      </c>
    </row>
    <row r="311" spans="1:29" x14ac:dyDescent="0.25">
      <c r="A311" s="30" t="s">
        <v>443</v>
      </c>
      <c r="B311" s="10">
        <v>2.5190000000000001</v>
      </c>
      <c r="C311" s="10">
        <v>81.08</v>
      </c>
      <c r="D311" s="10">
        <v>4528771</v>
      </c>
      <c r="E311" s="10">
        <v>1000687</v>
      </c>
      <c r="F311" s="10">
        <v>2161979</v>
      </c>
      <c r="G311" s="10" t="s">
        <v>444</v>
      </c>
      <c r="H311" s="10" t="s">
        <v>445</v>
      </c>
      <c r="I311" s="10">
        <v>939</v>
      </c>
      <c r="J311" s="10">
        <v>943</v>
      </c>
      <c r="K311" s="43">
        <f t="shared" si="10"/>
        <v>3.1972926008361799</v>
      </c>
      <c r="L311" s="10" t="s">
        <v>384</v>
      </c>
      <c r="M311" s="31" t="s">
        <v>385</v>
      </c>
      <c r="N311" s="10"/>
      <c r="O311" s="10"/>
      <c r="P311" s="10"/>
      <c r="Q311" s="32" t="s">
        <v>772</v>
      </c>
      <c r="R311" s="10">
        <v>14.282999999999999</v>
      </c>
      <c r="S311" s="10">
        <v>57.066000000000003</v>
      </c>
      <c r="T311" s="10">
        <v>3844219</v>
      </c>
      <c r="U311" s="10">
        <v>744680</v>
      </c>
      <c r="V311" s="10">
        <v>2059063</v>
      </c>
      <c r="W311" s="10" t="s">
        <v>773</v>
      </c>
      <c r="X311" s="10" t="s">
        <v>774</v>
      </c>
      <c r="Y311" s="10">
        <v>855</v>
      </c>
      <c r="Z311" s="10">
        <v>855</v>
      </c>
      <c r="AA311" s="43">
        <f t="shared" si="9"/>
        <v>3.9996169663991115</v>
      </c>
      <c r="AB311" s="10" t="s">
        <v>384</v>
      </c>
      <c r="AC311" s="31" t="s">
        <v>385</v>
      </c>
    </row>
    <row r="312" spans="1:29" x14ac:dyDescent="0.25">
      <c r="A312" s="30" t="s">
        <v>868</v>
      </c>
      <c r="B312" s="10">
        <v>2.9180000000000001</v>
      </c>
      <c r="C312" s="10">
        <v>55.043999999999997</v>
      </c>
      <c r="D312" s="10">
        <v>762181</v>
      </c>
      <c r="E312" s="10">
        <v>232925</v>
      </c>
      <c r="F312" s="10">
        <v>922812</v>
      </c>
      <c r="G312" s="10" t="s">
        <v>735</v>
      </c>
      <c r="H312" s="10" t="s">
        <v>869</v>
      </c>
      <c r="I312" s="10">
        <v>846</v>
      </c>
      <c r="J312" s="10">
        <v>846</v>
      </c>
      <c r="K312" s="43">
        <f t="shared" si="10"/>
        <v>0.53809646630353369</v>
      </c>
      <c r="L312" s="10" t="s">
        <v>384</v>
      </c>
      <c r="M312" s="31" t="s">
        <v>385</v>
      </c>
      <c r="N312" s="10"/>
      <c r="O312" s="10"/>
      <c r="P312" s="10"/>
      <c r="Q312" s="32" t="s">
        <v>600</v>
      </c>
      <c r="R312" s="10">
        <v>14.877000000000001</v>
      </c>
      <c r="S312" s="10">
        <v>91.049000000000007</v>
      </c>
      <c r="T312" s="10">
        <v>6772267</v>
      </c>
      <c r="U312" s="10">
        <v>691229</v>
      </c>
      <c r="V312" s="10">
        <v>1278766</v>
      </c>
      <c r="W312" s="10" t="s">
        <v>601</v>
      </c>
      <c r="X312" s="10" t="s">
        <v>602</v>
      </c>
      <c r="Y312" s="10">
        <v>933</v>
      </c>
      <c r="Z312" s="10">
        <v>934</v>
      </c>
      <c r="AA312" s="43">
        <f t="shared" si="9"/>
        <v>7.0460278132397791</v>
      </c>
      <c r="AB312" s="10" t="s">
        <v>384</v>
      </c>
      <c r="AC312" s="31" t="s">
        <v>385</v>
      </c>
    </row>
    <row r="313" spans="1:29" x14ac:dyDescent="0.25">
      <c r="A313" s="30" t="s">
        <v>455</v>
      </c>
      <c r="B313" s="10">
        <v>3.4620000000000002</v>
      </c>
      <c r="C313" s="10">
        <v>91.057000000000002</v>
      </c>
      <c r="D313" s="10">
        <v>174371254</v>
      </c>
      <c r="E313" s="10">
        <v>34451002</v>
      </c>
      <c r="F313" s="10">
        <v>83941147</v>
      </c>
      <c r="G313" s="10" t="s">
        <v>456</v>
      </c>
      <c r="H313" s="10" t="s">
        <v>457</v>
      </c>
      <c r="I313" s="10">
        <v>933</v>
      </c>
      <c r="J313" s="10">
        <v>933</v>
      </c>
      <c r="K313" s="43">
        <f t="shared" si="10"/>
        <v>123.10534584608631</v>
      </c>
      <c r="L313" s="10" t="s">
        <v>384</v>
      </c>
      <c r="M313" s="31" t="s">
        <v>385</v>
      </c>
      <c r="N313" s="10"/>
      <c r="O313" s="10"/>
      <c r="P313" s="10"/>
      <c r="Q313" s="32" t="s">
        <v>609</v>
      </c>
      <c r="R313" s="10">
        <v>15.672000000000001</v>
      </c>
      <c r="S313" s="10">
        <v>41.05</v>
      </c>
      <c r="T313" s="10">
        <v>2687555</v>
      </c>
      <c r="U313" s="10">
        <v>578319</v>
      </c>
      <c r="V313" s="10">
        <v>4317038</v>
      </c>
      <c r="W313" s="10" t="s">
        <v>528</v>
      </c>
      <c r="X313" s="10" t="s">
        <v>610</v>
      </c>
      <c r="Y313" s="10">
        <v>805</v>
      </c>
      <c r="Z313" s="10">
        <v>805</v>
      </c>
      <c r="AA313" s="43">
        <f t="shared" si="9"/>
        <v>2.7961962042565118</v>
      </c>
      <c r="AB313" s="10" t="s">
        <v>384</v>
      </c>
      <c r="AC313" s="31" t="s">
        <v>385</v>
      </c>
    </row>
    <row r="314" spans="1:29" x14ac:dyDescent="0.25">
      <c r="A314" s="30" t="s">
        <v>480</v>
      </c>
      <c r="B314" s="10">
        <v>4.085</v>
      </c>
      <c r="C314" s="10">
        <v>91.057000000000002</v>
      </c>
      <c r="D314" s="10">
        <v>5347226</v>
      </c>
      <c r="E314" s="10">
        <v>1453917</v>
      </c>
      <c r="F314" s="10">
        <v>2409755</v>
      </c>
      <c r="G314" s="10" t="s">
        <v>456</v>
      </c>
      <c r="H314" s="10" t="s">
        <v>481</v>
      </c>
      <c r="I314" s="10">
        <v>956</v>
      </c>
      <c r="J314" s="10">
        <v>971</v>
      </c>
      <c r="K314" s="43">
        <f t="shared" si="10"/>
        <v>3.7751182660370426</v>
      </c>
      <c r="L314" s="10" t="s">
        <v>384</v>
      </c>
      <c r="M314" s="31" t="s">
        <v>385</v>
      </c>
      <c r="N314" s="10"/>
      <c r="O314" s="10"/>
      <c r="P314" s="10"/>
      <c r="Q314" s="32" t="s">
        <v>621</v>
      </c>
      <c r="R314" s="10">
        <v>16.413</v>
      </c>
      <c r="S314" s="10">
        <v>41.05</v>
      </c>
      <c r="T314" s="10">
        <v>2072287</v>
      </c>
      <c r="U314" s="10">
        <v>499975</v>
      </c>
      <c r="V314" s="10">
        <v>3685596</v>
      </c>
      <c r="W314" s="10" t="s">
        <v>619</v>
      </c>
      <c r="X314" s="10" t="s">
        <v>622</v>
      </c>
      <c r="Y314" s="10">
        <v>856</v>
      </c>
      <c r="Z314" s="10">
        <v>875</v>
      </c>
      <c r="AA314" s="43">
        <f t="shared" si="9"/>
        <v>2.1560567294548818</v>
      </c>
      <c r="AB314" s="10" t="s">
        <v>384</v>
      </c>
      <c r="AC314" s="31" t="s">
        <v>385</v>
      </c>
    </row>
    <row r="315" spans="1:29" x14ac:dyDescent="0.25">
      <c r="A315" s="30" t="s">
        <v>488</v>
      </c>
      <c r="B315" s="10">
        <v>4.1219999999999999</v>
      </c>
      <c r="C315" s="10">
        <v>44.04</v>
      </c>
      <c r="D315" s="10">
        <v>865730946</v>
      </c>
      <c r="E315" s="10">
        <v>249548783</v>
      </c>
      <c r="F315" s="10">
        <v>1507597882</v>
      </c>
      <c r="G315" s="10" t="s">
        <v>461</v>
      </c>
      <c r="H315" s="10" t="s">
        <v>489</v>
      </c>
      <c r="I315" s="10">
        <v>910</v>
      </c>
      <c r="J315" s="10">
        <v>910</v>
      </c>
      <c r="K315" s="43">
        <f t="shared" si="10"/>
        <v>611.20227716541785</v>
      </c>
      <c r="L315" s="10" t="s">
        <v>384</v>
      </c>
      <c r="M315" s="31" t="s">
        <v>385</v>
      </c>
      <c r="N315" s="10"/>
      <c r="O315" s="10"/>
      <c r="P315" s="10"/>
      <c r="Q315" s="32" t="s">
        <v>474</v>
      </c>
      <c r="R315" s="10">
        <v>17.181000000000001</v>
      </c>
      <c r="S315" s="10">
        <v>207.053</v>
      </c>
      <c r="T315" s="10">
        <v>1956515</v>
      </c>
      <c r="U315" s="10">
        <v>367198</v>
      </c>
      <c r="V315" s="10">
        <v>959533</v>
      </c>
      <c r="W315" s="10" t="s">
        <v>475</v>
      </c>
      <c r="X315" s="10" t="s">
        <v>476</v>
      </c>
      <c r="Y315" s="10">
        <v>769</v>
      </c>
      <c r="Z315" s="10">
        <v>799</v>
      </c>
      <c r="AA315" s="43">
        <f t="shared" si="9"/>
        <v>2.0356047844866167</v>
      </c>
      <c r="AB315" s="10" t="s">
        <v>384</v>
      </c>
      <c r="AC315" s="31" t="s">
        <v>385</v>
      </c>
    </row>
    <row r="316" spans="1:29" x14ac:dyDescent="0.25">
      <c r="A316" s="30" t="s">
        <v>848</v>
      </c>
      <c r="B316" s="10">
        <v>4.5350000000000001</v>
      </c>
      <c r="C316" s="10">
        <v>43.085000000000001</v>
      </c>
      <c r="D316" s="10">
        <v>10350277</v>
      </c>
      <c r="E316" s="10">
        <v>1552090</v>
      </c>
      <c r="F316" s="10">
        <v>1779513</v>
      </c>
      <c r="G316" s="10" t="s">
        <v>849</v>
      </c>
      <c r="H316" s="10" t="s">
        <v>850</v>
      </c>
      <c r="I316" s="10">
        <v>797</v>
      </c>
      <c r="J316" s="10">
        <v>981</v>
      </c>
      <c r="K316" s="43">
        <f t="shared" si="10"/>
        <v>7.3072504811360286</v>
      </c>
      <c r="L316" s="10" t="s">
        <v>384</v>
      </c>
      <c r="M316" s="31" t="s">
        <v>385</v>
      </c>
      <c r="N316" s="10"/>
      <c r="O316" s="10"/>
      <c r="P316" s="10"/>
      <c r="Q316" s="49" t="s">
        <v>636</v>
      </c>
      <c r="R316" s="46">
        <v>17.805</v>
      </c>
      <c r="S316" s="46">
        <v>71.081000000000003</v>
      </c>
      <c r="T316" s="46">
        <v>3165773</v>
      </c>
      <c r="U316" s="46">
        <v>677885</v>
      </c>
      <c r="V316" s="46">
        <v>5338335</v>
      </c>
      <c r="W316" s="46" t="s">
        <v>634</v>
      </c>
      <c r="X316" s="46" t="s">
        <v>637</v>
      </c>
      <c r="Y316" s="46">
        <v>889</v>
      </c>
      <c r="Z316" s="46">
        <v>891</v>
      </c>
      <c r="AA316" s="47">
        <f t="shared" si="9"/>
        <v>3.2937455963274243</v>
      </c>
      <c r="AB316" s="46" t="s">
        <v>384</v>
      </c>
      <c r="AC316" s="48" t="s">
        <v>385</v>
      </c>
    </row>
    <row r="317" spans="1:29" x14ac:dyDescent="0.25">
      <c r="A317" s="30" t="s">
        <v>474</v>
      </c>
      <c r="B317" s="10">
        <v>4.7329999999999997</v>
      </c>
      <c r="C317" s="10">
        <v>207.05600000000001</v>
      </c>
      <c r="D317" s="10">
        <v>7455798</v>
      </c>
      <c r="E317" s="10">
        <v>1538834</v>
      </c>
      <c r="F317" s="10">
        <v>3658852</v>
      </c>
      <c r="G317" s="10" t="s">
        <v>475</v>
      </c>
      <c r="H317" s="10" t="s">
        <v>476</v>
      </c>
      <c r="I317" s="10">
        <v>926</v>
      </c>
      <c r="J317" s="10">
        <v>933</v>
      </c>
      <c r="K317" s="43">
        <f t="shared" si="10"/>
        <v>5.2637609141043313</v>
      </c>
      <c r="L317" s="10" t="s">
        <v>384</v>
      </c>
      <c r="M317" s="31" t="s">
        <v>385</v>
      </c>
      <c r="N317" s="10"/>
      <c r="O317" s="10"/>
      <c r="P317" s="10"/>
      <c r="Q317" s="32" t="s">
        <v>1109</v>
      </c>
      <c r="R317" s="10">
        <v>17.821000000000002</v>
      </c>
      <c r="S317" s="10">
        <v>88.037999999999997</v>
      </c>
      <c r="T317" s="10">
        <v>1256116</v>
      </c>
      <c r="U317" s="10">
        <v>232016</v>
      </c>
      <c r="V317" s="10">
        <v>1008467</v>
      </c>
      <c r="W317" s="10" t="s">
        <v>1110</v>
      </c>
      <c r="X317" s="10" t="s">
        <v>1111</v>
      </c>
      <c r="Y317" s="10">
        <v>798</v>
      </c>
      <c r="Z317" s="10">
        <v>798</v>
      </c>
      <c r="AA317" s="43">
        <f t="shared" si="9"/>
        <v>1.306892990582843</v>
      </c>
      <c r="AB317" s="10" t="s">
        <v>384</v>
      </c>
      <c r="AC317" s="31" t="s">
        <v>385</v>
      </c>
    </row>
    <row r="318" spans="1:29" x14ac:dyDescent="0.25">
      <c r="A318" s="30" t="s">
        <v>485</v>
      </c>
      <c r="B318" s="10">
        <v>5.5110000000000001</v>
      </c>
      <c r="C318" s="10">
        <v>41.061999999999998</v>
      </c>
      <c r="D318" s="10">
        <v>41795419</v>
      </c>
      <c r="E318" s="10">
        <v>6674865</v>
      </c>
      <c r="F318" s="10">
        <v>48577073</v>
      </c>
      <c r="G318" s="10" t="s">
        <v>486</v>
      </c>
      <c r="H318" s="10" t="s">
        <v>487</v>
      </c>
      <c r="I318" s="10">
        <v>888</v>
      </c>
      <c r="J318" s="10">
        <v>888</v>
      </c>
      <c r="K318" s="43">
        <f t="shared" si="10"/>
        <v>29.507383773113695</v>
      </c>
      <c r="L318" s="10" t="s">
        <v>384</v>
      </c>
      <c r="M318" s="31" t="s">
        <v>385</v>
      </c>
      <c r="N318" s="10"/>
      <c r="O318" s="10"/>
      <c r="P318" s="10"/>
      <c r="Q318" s="32" t="s">
        <v>627</v>
      </c>
      <c r="R318" s="10">
        <v>18.009</v>
      </c>
      <c r="S318" s="10">
        <v>57.066000000000003</v>
      </c>
      <c r="T318" s="10">
        <v>26391965</v>
      </c>
      <c r="U318" s="10">
        <v>6401287</v>
      </c>
      <c r="V318" s="10">
        <v>54458902</v>
      </c>
      <c r="W318" s="10" t="s">
        <v>628</v>
      </c>
      <c r="X318" s="10" t="s">
        <v>629</v>
      </c>
      <c r="Y318" s="10">
        <v>929</v>
      </c>
      <c r="Z318" s="10">
        <v>929</v>
      </c>
      <c r="AA318" s="43">
        <f t="shared" si="9"/>
        <v>27.458828695922769</v>
      </c>
      <c r="AB318" s="10" t="s">
        <v>384</v>
      </c>
      <c r="AC318" s="31" t="s">
        <v>385</v>
      </c>
    </row>
    <row r="319" spans="1:29" x14ac:dyDescent="0.25">
      <c r="A319" s="30" t="s">
        <v>1112</v>
      </c>
      <c r="B319" s="10">
        <v>5.9930000000000003</v>
      </c>
      <c r="C319" s="10">
        <v>67.031999999999996</v>
      </c>
      <c r="D319" s="10">
        <v>23757759</v>
      </c>
      <c r="E319" s="10">
        <v>3265357</v>
      </c>
      <c r="F319" s="10">
        <v>3492298</v>
      </c>
      <c r="G319" s="10" t="s">
        <v>1113</v>
      </c>
      <c r="H319" s="10" t="s">
        <v>1114</v>
      </c>
      <c r="I319" s="10">
        <v>899</v>
      </c>
      <c r="J319" s="10">
        <v>985</v>
      </c>
      <c r="K319" s="43">
        <f t="shared" si="10"/>
        <v>16.772874376547005</v>
      </c>
      <c r="L319" s="10" t="s">
        <v>384</v>
      </c>
      <c r="M319" s="31" t="s">
        <v>385</v>
      </c>
      <c r="N319" s="10"/>
      <c r="O319" s="10"/>
      <c r="P319" s="10"/>
      <c r="Q319" s="32" t="s">
        <v>955</v>
      </c>
      <c r="R319" s="10">
        <v>18.402000000000001</v>
      </c>
      <c r="S319" s="10">
        <v>91.049000000000007</v>
      </c>
      <c r="T319" s="10">
        <v>3721840</v>
      </c>
      <c r="U319" s="10">
        <v>415138</v>
      </c>
      <c r="V319" s="10">
        <v>963676</v>
      </c>
      <c r="W319" s="10" t="s">
        <v>956</v>
      </c>
      <c r="X319" s="33">
        <v>22258</v>
      </c>
      <c r="Y319" s="10">
        <v>951</v>
      </c>
      <c r="Z319" s="10">
        <v>951</v>
      </c>
      <c r="AA319" s="43">
        <f t="shared" si="9"/>
        <v>3.8722909413388962</v>
      </c>
      <c r="AB319" s="10" t="s">
        <v>384</v>
      </c>
      <c r="AC319" s="31" t="s">
        <v>385</v>
      </c>
    </row>
    <row r="320" spans="1:29" x14ac:dyDescent="0.25">
      <c r="A320" s="30" t="s">
        <v>492</v>
      </c>
      <c r="B320" s="10">
        <v>6.141</v>
      </c>
      <c r="C320" s="10">
        <v>91.057000000000002</v>
      </c>
      <c r="D320" s="10">
        <v>8081373</v>
      </c>
      <c r="E320" s="10">
        <v>2211475</v>
      </c>
      <c r="F320" s="10">
        <v>5716396</v>
      </c>
      <c r="G320" s="10" t="s">
        <v>493</v>
      </c>
      <c r="H320" s="10" t="s">
        <v>494</v>
      </c>
      <c r="I320" s="10">
        <v>876</v>
      </c>
      <c r="J320" s="10">
        <v>879</v>
      </c>
      <c r="K320" s="43">
        <f t="shared" si="10"/>
        <v>5.7054141393983668</v>
      </c>
      <c r="L320" s="10" t="s">
        <v>384</v>
      </c>
      <c r="M320" s="31" t="s">
        <v>385</v>
      </c>
      <c r="N320" s="10"/>
      <c r="O320" s="10"/>
      <c r="P320" s="10"/>
      <c r="Q320" s="32" t="s">
        <v>1115</v>
      </c>
      <c r="R320" s="10">
        <v>22.087</v>
      </c>
      <c r="S320" s="10">
        <v>67.037000000000006</v>
      </c>
      <c r="T320" s="10">
        <v>2166895</v>
      </c>
      <c r="U320" s="10">
        <v>434303</v>
      </c>
      <c r="V320" s="10">
        <v>1271027</v>
      </c>
      <c r="W320" s="10" t="s">
        <v>617</v>
      </c>
      <c r="X320" s="10" t="s">
        <v>1116</v>
      </c>
      <c r="Y320" s="10">
        <v>839</v>
      </c>
      <c r="Z320" s="10">
        <v>839</v>
      </c>
      <c r="AA320" s="43">
        <f t="shared" si="9"/>
        <v>2.2544891449746758</v>
      </c>
      <c r="AB320" s="10" t="s">
        <v>384</v>
      </c>
      <c r="AC320" s="31" t="s">
        <v>385</v>
      </c>
    </row>
    <row r="321" spans="1:29" x14ac:dyDescent="0.25">
      <c r="A321" s="30" t="s">
        <v>1117</v>
      </c>
      <c r="B321" s="10">
        <v>6.3559999999999999</v>
      </c>
      <c r="C321" s="10">
        <v>83.028999999999996</v>
      </c>
      <c r="D321" s="10">
        <v>32583223</v>
      </c>
      <c r="E321" s="10">
        <v>6238652</v>
      </c>
      <c r="F321" s="10">
        <v>6400477</v>
      </c>
      <c r="G321" s="10" t="s">
        <v>1118</v>
      </c>
      <c r="H321" s="10"/>
      <c r="I321" s="10">
        <v>910</v>
      </c>
      <c r="J321" s="10">
        <v>910</v>
      </c>
      <c r="K321" s="43">
        <f t="shared" si="10"/>
        <v>23.003613521040307</v>
      </c>
      <c r="L321" s="10" t="s">
        <v>384</v>
      </c>
      <c r="M321" s="31" t="s">
        <v>385</v>
      </c>
      <c r="N321" s="10"/>
      <c r="O321" s="10"/>
      <c r="P321" s="10"/>
      <c r="Q321" s="32" t="s">
        <v>967</v>
      </c>
      <c r="R321" s="10">
        <v>22.623999999999999</v>
      </c>
      <c r="S321" s="10">
        <v>88.037999999999997</v>
      </c>
      <c r="T321" s="10">
        <v>3436188</v>
      </c>
      <c r="U321" s="10">
        <v>617262</v>
      </c>
      <c r="V321" s="10">
        <v>2697481</v>
      </c>
      <c r="W321" s="10" t="s">
        <v>968</v>
      </c>
      <c r="X321" s="10" t="s">
        <v>969</v>
      </c>
      <c r="Y321" s="10">
        <v>838</v>
      </c>
      <c r="Z321" s="10">
        <v>838</v>
      </c>
      <c r="AA321" s="43">
        <f t="shared" si="9"/>
        <v>3.5750918000605663</v>
      </c>
      <c r="AB321" s="10" t="s">
        <v>384</v>
      </c>
      <c r="AC321" s="31" t="s">
        <v>385</v>
      </c>
    </row>
    <row r="322" spans="1:29" x14ac:dyDescent="0.25">
      <c r="A322" s="30" t="s">
        <v>501</v>
      </c>
      <c r="B322" s="10">
        <v>6.3789999999999996</v>
      </c>
      <c r="C322" s="10">
        <v>57.064</v>
      </c>
      <c r="D322" s="10">
        <v>406058744</v>
      </c>
      <c r="E322" s="10">
        <v>94563397</v>
      </c>
      <c r="F322" s="10">
        <v>327892486</v>
      </c>
      <c r="G322" s="10" t="s">
        <v>461</v>
      </c>
      <c r="H322" s="10"/>
      <c r="I322" s="10">
        <v>865</v>
      </c>
      <c r="J322" s="10">
        <v>880</v>
      </c>
      <c r="K322" s="43">
        <f t="shared" si="10"/>
        <v>286.67570466601921</v>
      </c>
      <c r="L322" s="10" t="s">
        <v>384</v>
      </c>
      <c r="M322" s="31" t="s">
        <v>385</v>
      </c>
      <c r="N322" s="10"/>
      <c r="O322" s="10"/>
      <c r="P322" s="10"/>
      <c r="Q322" s="32" t="s">
        <v>686</v>
      </c>
      <c r="R322" s="10">
        <v>22.701000000000001</v>
      </c>
      <c r="S322" s="10">
        <v>57.066000000000003</v>
      </c>
      <c r="T322" s="10">
        <v>356816</v>
      </c>
      <c r="U322" s="10">
        <v>156436</v>
      </c>
      <c r="V322" s="10">
        <v>526971</v>
      </c>
      <c r="W322" s="10" t="s">
        <v>687</v>
      </c>
      <c r="X322" s="10"/>
      <c r="Y322" s="10">
        <v>792</v>
      </c>
      <c r="Z322" s="10">
        <v>792</v>
      </c>
      <c r="AA322" s="43">
        <f t="shared" si="9"/>
        <v>0.3712398610700029</v>
      </c>
      <c r="AB322" s="10" t="s">
        <v>384</v>
      </c>
      <c r="AC322" s="31" t="s">
        <v>385</v>
      </c>
    </row>
    <row r="323" spans="1:29" x14ac:dyDescent="0.25">
      <c r="A323" s="30" t="s">
        <v>504</v>
      </c>
      <c r="B323" s="10">
        <v>6.4729999999999999</v>
      </c>
      <c r="C323" s="10">
        <v>56.08</v>
      </c>
      <c r="D323" s="10">
        <v>135576400</v>
      </c>
      <c r="E323" s="10">
        <v>38176072</v>
      </c>
      <c r="F323" s="10">
        <v>164615902</v>
      </c>
      <c r="G323" s="10" t="s">
        <v>505</v>
      </c>
      <c r="H323" s="10" t="s">
        <v>506</v>
      </c>
      <c r="I323" s="10">
        <v>844</v>
      </c>
      <c r="J323" s="10">
        <v>853</v>
      </c>
      <c r="K323" s="43">
        <f t="shared" si="10"/>
        <v>95.716347893944345</v>
      </c>
      <c r="L323" s="10" t="s">
        <v>384</v>
      </c>
      <c r="M323" s="31" t="s">
        <v>385</v>
      </c>
      <c r="N323" s="10"/>
      <c r="O323" s="10"/>
      <c r="P323" s="10"/>
      <c r="Q323" s="32" t="s">
        <v>653</v>
      </c>
      <c r="R323" s="10">
        <v>22.928999999999998</v>
      </c>
      <c r="S323" s="10">
        <v>41.05</v>
      </c>
      <c r="T323" s="10">
        <v>3332837</v>
      </c>
      <c r="U323" s="10">
        <v>810370</v>
      </c>
      <c r="V323" s="10">
        <v>8423957</v>
      </c>
      <c r="W323" s="10" t="s">
        <v>654</v>
      </c>
      <c r="X323" s="10" t="s">
        <v>655</v>
      </c>
      <c r="Y323" s="10">
        <v>930</v>
      </c>
      <c r="Z323" s="10">
        <v>930</v>
      </c>
      <c r="AA323" s="43">
        <f t="shared" si="9"/>
        <v>3.4675629591973598</v>
      </c>
      <c r="AB323" s="10" t="s">
        <v>384</v>
      </c>
      <c r="AC323" s="31" t="s">
        <v>385</v>
      </c>
    </row>
    <row r="324" spans="1:29" x14ac:dyDescent="0.25">
      <c r="A324" s="30" t="s">
        <v>519</v>
      </c>
      <c r="B324" s="10">
        <v>7.4390000000000001</v>
      </c>
      <c r="C324" s="10">
        <v>91.057000000000002</v>
      </c>
      <c r="D324" s="10">
        <v>6685029</v>
      </c>
      <c r="E324" s="10">
        <v>1257546</v>
      </c>
      <c r="F324" s="10">
        <v>2820287</v>
      </c>
      <c r="G324" s="10" t="s">
        <v>493</v>
      </c>
      <c r="H324" s="10" t="s">
        <v>520</v>
      </c>
      <c r="I324" s="10">
        <v>881</v>
      </c>
      <c r="J324" s="10">
        <v>883</v>
      </c>
      <c r="K324" s="43">
        <f t="shared" si="10"/>
        <v>4.7196013572060247</v>
      </c>
      <c r="L324" s="10" t="s">
        <v>384</v>
      </c>
      <c r="M324" s="31" t="s">
        <v>385</v>
      </c>
      <c r="N324" s="10"/>
      <c r="O324" s="10"/>
      <c r="P324" s="10"/>
      <c r="Q324" s="32" t="s">
        <v>1119</v>
      </c>
      <c r="R324" s="10">
        <v>23.236999999999998</v>
      </c>
      <c r="S324" s="10">
        <v>133.946</v>
      </c>
      <c r="T324" s="10">
        <v>1349703</v>
      </c>
      <c r="U324" s="10">
        <v>179533</v>
      </c>
      <c r="V324" s="10">
        <v>585030</v>
      </c>
      <c r="W324" s="10" t="s">
        <v>1120</v>
      </c>
      <c r="X324" s="10" t="s">
        <v>1121</v>
      </c>
      <c r="Y324" s="10">
        <v>870</v>
      </c>
      <c r="Z324" s="10">
        <v>870</v>
      </c>
      <c r="AA324" s="43">
        <f t="shared" si="9"/>
        <v>1.4042631333958289</v>
      </c>
      <c r="AB324" s="10" t="s">
        <v>384</v>
      </c>
      <c r="AC324" s="31" t="s">
        <v>385</v>
      </c>
    </row>
    <row r="325" spans="1:29" x14ac:dyDescent="0.25">
      <c r="A325" s="30" t="s">
        <v>511</v>
      </c>
      <c r="B325" s="10">
        <v>7.8449999999999998</v>
      </c>
      <c r="C325" s="10">
        <v>41.061999999999998</v>
      </c>
      <c r="D325" s="10">
        <v>5368862</v>
      </c>
      <c r="E325" s="10">
        <v>1377153</v>
      </c>
      <c r="F325" s="10">
        <v>9118061</v>
      </c>
      <c r="G325" s="10" t="s">
        <v>512</v>
      </c>
      <c r="H325" s="10" t="s">
        <v>513</v>
      </c>
      <c r="I325" s="10">
        <v>818</v>
      </c>
      <c r="J325" s="10">
        <v>818</v>
      </c>
      <c r="K325" s="43">
        <f t="shared" si="10"/>
        <v>3.7903931878009582</v>
      </c>
      <c r="L325" s="10" t="s">
        <v>384</v>
      </c>
      <c r="M325" s="31" t="s">
        <v>385</v>
      </c>
      <c r="N325" s="10"/>
      <c r="O325" s="10"/>
      <c r="P325" s="10"/>
      <c r="Q325" s="32" t="s">
        <v>686</v>
      </c>
      <c r="R325" s="10">
        <v>27.274999999999999</v>
      </c>
      <c r="S325" s="10">
        <v>57.066000000000003</v>
      </c>
      <c r="T325" s="10">
        <v>826160</v>
      </c>
      <c r="U325" s="10">
        <v>219072</v>
      </c>
      <c r="V325" s="10">
        <v>656018</v>
      </c>
      <c r="W325" s="10" t="s">
        <v>687</v>
      </c>
      <c r="X325" s="10"/>
      <c r="Y325" s="10">
        <v>806</v>
      </c>
      <c r="Z325" s="10">
        <v>836</v>
      </c>
      <c r="AA325" s="43">
        <f t="shared" si="9"/>
        <v>0.85955653227880358</v>
      </c>
      <c r="AB325" s="10" t="s">
        <v>384</v>
      </c>
      <c r="AC325" s="31" t="s">
        <v>385</v>
      </c>
    </row>
    <row r="326" spans="1:29" x14ac:dyDescent="0.25">
      <c r="A326" s="30" t="s">
        <v>517</v>
      </c>
      <c r="B326" s="10">
        <v>8.1129999999999995</v>
      </c>
      <c r="C326" s="10">
        <v>133.06</v>
      </c>
      <c r="D326" s="10">
        <v>4919456</v>
      </c>
      <c r="E326" s="10">
        <v>868914</v>
      </c>
      <c r="F326" s="10">
        <v>2612170</v>
      </c>
      <c r="G326" s="10" t="s">
        <v>518</v>
      </c>
      <c r="H326" s="10"/>
      <c r="I326" s="10">
        <v>787</v>
      </c>
      <c r="J326" s="10">
        <v>797</v>
      </c>
      <c r="K326" s="43">
        <f t="shared" si="10"/>
        <v>3.4731145091988864</v>
      </c>
      <c r="L326" s="10" t="s">
        <v>384</v>
      </c>
      <c r="M326" s="31" t="s">
        <v>385</v>
      </c>
      <c r="N326" s="10"/>
      <c r="O326" s="10"/>
      <c r="P326" s="10"/>
      <c r="Q326" s="32" t="s">
        <v>1122</v>
      </c>
      <c r="R326" s="10">
        <v>27.324999999999999</v>
      </c>
      <c r="S326" s="10">
        <v>72.072000000000003</v>
      </c>
      <c r="T326" s="10">
        <v>1572755</v>
      </c>
      <c r="U326" s="10">
        <v>301700</v>
      </c>
      <c r="V326" s="10">
        <v>497565</v>
      </c>
      <c r="W326" s="10" t="s">
        <v>1123</v>
      </c>
      <c r="X326" s="10" t="s">
        <v>1124</v>
      </c>
      <c r="Y326" s="10">
        <v>775</v>
      </c>
      <c r="Z326" s="10">
        <v>814</v>
      </c>
      <c r="AA326" s="43">
        <f t="shared" si="9"/>
        <v>1.6363317443644689</v>
      </c>
      <c r="AB326" s="10" t="s">
        <v>384</v>
      </c>
      <c r="AC326" s="31" t="s">
        <v>385</v>
      </c>
    </row>
    <row r="327" spans="1:29" x14ac:dyDescent="0.25">
      <c r="A327" s="30" t="s">
        <v>443</v>
      </c>
      <c r="B327" s="10">
        <v>8.3610000000000007</v>
      </c>
      <c r="C327" s="10">
        <v>81.08</v>
      </c>
      <c r="D327" s="10">
        <v>4917514</v>
      </c>
      <c r="E327" s="10">
        <v>522167</v>
      </c>
      <c r="F327" s="10">
        <v>622827</v>
      </c>
      <c r="G327" s="10" t="s">
        <v>444</v>
      </c>
      <c r="H327" s="10" t="s">
        <v>445</v>
      </c>
      <c r="I327" s="10">
        <v>873</v>
      </c>
      <c r="J327" s="10">
        <v>876</v>
      </c>
      <c r="K327" s="43">
        <f t="shared" si="10"/>
        <v>3.471743465657311</v>
      </c>
      <c r="L327" s="10" t="s">
        <v>384</v>
      </c>
      <c r="M327" s="31" t="s">
        <v>385</v>
      </c>
      <c r="N327" s="10"/>
      <c r="O327" s="10"/>
      <c r="P327" s="10"/>
      <c r="Q327" s="32" t="s">
        <v>656</v>
      </c>
      <c r="R327" s="10">
        <v>31.823</v>
      </c>
      <c r="S327" s="10">
        <v>57.066000000000003</v>
      </c>
      <c r="T327" s="10">
        <v>1417725</v>
      </c>
      <c r="U327" s="10">
        <v>346149</v>
      </c>
      <c r="V327" s="10">
        <v>1165360</v>
      </c>
      <c r="W327" s="10" t="s">
        <v>657</v>
      </c>
      <c r="X327" s="10" t="s">
        <v>658</v>
      </c>
      <c r="Y327" s="10">
        <v>770</v>
      </c>
      <c r="Z327" s="10">
        <v>832</v>
      </c>
      <c r="AA327" s="43">
        <f t="shared" si="9"/>
        <v>1.4750348415863352</v>
      </c>
      <c r="AB327" s="10" t="s">
        <v>384</v>
      </c>
      <c r="AC327" s="31" t="s">
        <v>385</v>
      </c>
    </row>
    <row r="328" spans="1:29" x14ac:dyDescent="0.25">
      <c r="A328" s="30" t="s">
        <v>1125</v>
      </c>
      <c r="B328" s="10">
        <v>9.8529999999999998</v>
      </c>
      <c r="C328" s="10">
        <v>45.033000000000001</v>
      </c>
      <c r="D328" s="10">
        <v>1379778</v>
      </c>
      <c r="E328" s="10">
        <v>223930</v>
      </c>
      <c r="F328" s="10">
        <v>531351</v>
      </c>
      <c r="G328" s="10" t="s">
        <v>515</v>
      </c>
      <c r="H328" s="10" t="s">
        <v>1126</v>
      </c>
      <c r="I328" s="10">
        <v>890</v>
      </c>
      <c r="J328" s="10">
        <v>890</v>
      </c>
      <c r="K328" s="43">
        <f t="shared" si="10"/>
        <v>0.97411725834592711</v>
      </c>
      <c r="L328" s="10" t="s">
        <v>384</v>
      </c>
      <c r="M328" s="31" t="s">
        <v>385</v>
      </c>
      <c r="N328" s="10"/>
      <c r="O328" s="10"/>
      <c r="P328" s="10"/>
      <c r="Q328" s="32" t="s">
        <v>678</v>
      </c>
      <c r="R328" s="10">
        <v>33.664000000000001</v>
      </c>
      <c r="S328" s="10">
        <v>43.081000000000003</v>
      </c>
      <c r="T328" s="10">
        <v>3162435</v>
      </c>
      <c r="U328" s="10">
        <v>977727</v>
      </c>
      <c r="V328" s="10">
        <v>2851487</v>
      </c>
      <c r="W328" s="10" t="s">
        <v>679</v>
      </c>
      <c r="X328" s="10" t="s">
        <v>680</v>
      </c>
      <c r="Y328" s="10">
        <v>799</v>
      </c>
      <c r="Z328" s="10">
        <v>800</v>
      </c>
      <c r="AA328" s="43">
        <f t="shared" si="9"/>
        <v>3.2902726616601119</v>
      </c>
      <c r="AB328" s="10" t="s">
        <v>384</v>
      </c>
      <c r="AC328" s="31" t="s">
        <v>385</v>
      </c>
    </row>
    <row r="329" spans="1:29" x14ac:dyDescent="0.25">
      <c r="A329" s="30" t="s">
        <v>521</v>
      </c>
      <c r="B329" s="10">
        <v>10.487</v>
      </c>
      <c r="C329" s="10">
        <v>41.061999999999998</v>
      </c>
      <c r="D329" s="10">
        <v>5679675</v>
      </c>
      <c r="E329" s="10">
        <v>1229638</v>
      </c>
      <c r="F329" s="10">
        <v>7703031</v>
      </c>
      <c r="G329" s="10" t="s">
        <v>522</v>
      </c>
      <c r="H329" s="10" t="s">
        <v>523</v>
      </c>
      <c r="I329" s="10">
        <v>867</v>
      </c>
      <c r="J329" s="10">
        <v>871</v>
      </c>
      <c r="K329" s="43">
        <f t="shared" si="10"/>
        <v>4.0098258120479553</v>
      </c>
      <c r="L329" s="10" t="s">
        <v>384</v>
      </c>
      <c r="M329" s="31" t="s">
        <v>385</v>
      </c>
      <c r="N329" s="10"/>
      <c r="O329" s="10"/>
      <c r="P329" s="10"/>
      <c r="Q329" s="32" t="s">
        <v>990</v>
      </c>
      <c r="R329" s="10">
        <v>34.531999999999996</v>
      </c>
      <c r="S329" s="10">
        <v>176.99700000000001</v>
      </c>
      <c r="T329" s="10">
        <v>467273</v>
      </c>
      <c r="U329" s="10">
        <v>157048</v>
      </c>
      <c r="V329" s="10">
        <v>582981</v>
      </c>
      <c r="W329" s="10" t="s">
        <v>991</v>
      </c>
      <c r="X329" s="10" t="s">
        <v>992</v>
      </c>
      <c r="Y329" s="10">
        <v>782</v>
      </c>
      <c r="Z329" s="10">
        <v>783</v>
      </c>
      <c r="AA329" s="43">
        <f t="shared" si="9"/>
        <v>0.48616195350478525</v>
      </c>
      <c r="AB329" s="10" t="s">
        <v>384</v>
      </c>
      <c r="AC329" s="31" t="s">
        <v>385</v>
      </c>
    </row>
    <row r="330" spans="1:29" x14ac:dyDescent="0.25">
      <c r="A330" s="30" t="s">
        <v>1127</v>
      </c>
      <c r="B330" s="10">
        <v>10.651999999999999</v>
      </c>
      <c r="C330" s="10">
        <v>77.028000000000006</v>
      </c>
      <c r="D330" s="10">
        <v>749172</v>
      </c>
      <c r="E330" s="10">
        <v>198852</v>
      </c>
      <c r="F330" s="10">
        <v>254667</v>
      </c>
      <c r="G330" s="10" t="s">
        <v>1128</v>
      </c>
      <c r="H330" s="10" t="s">
        <v>1129</v>
      </c>
      <c r="I330" s="10">
        <v>810</v>
      </c>
      <c r="J330" s="10">
        <v>911</v>
      </c>
      <c r="K330" s="43">
        <f t="shared" si="10"/>
        <v>0.52891216896452542</v>
      </c>
      <c r="L330" s="10" t="s">
        <v>384</v>
      </c>
      <c r="M330" s="31" t="s">
        <v>385</v>
      </c>
      <c r="N330" s="10"/>
      <c r="O330" s="10"/>
      <c r="P330" s="10"/>
      <c r="Q330" s="32" t="s">
        <v>656</v>
      </c>
      <c r="R330" s="10">
        <v>34.881</v>
      </c>
      <c r="S330" s="10">
        <v>57.066000000000003</v>
      </c>
      <c r="T330" s="10">
        <v>441343</v>
      </c>
      <c r="U330" s="10">
        <v>168946</v>
      </c>
      <c r="V330" s="10">
        <v>542044</v>
      </c>
      <c r="W330" s="10" t="s">
        <v>657</v>
      </c>
      <c r="X330" s="10" t="s">
        <v>658</v>
      </c>
      <c r="Y330" s="10">
        <v>793</v>
      </c>
      <c r="Z330" s="10">
        <v>823</v>
      </c>
      <c r="AA330" s="43">
        <f t="shared" ref="AA330" si="11">1.04042380686405E-06*T330</f>
        <v>0.45918376419280044</v>
      </c>
      <c r="AB330" s="10" t="s">
        <v>384</v>
      </c>
      <c r="AC330" s="31" t="s">
        <v>385</v>
      </c>
    </row>
    <row r="331" spans="1:29" x14ac:dyDescent="0.25">
      <c r="A331" s="30" t="s">
        <v>1130</v>
      </c>
      <c r="B331" s="10">
        <v>10.722</v>
      </c>
      <c r="C331" s="10">
        <v>105.063</v>
      </c>
      <c r="D331" s="10">
        <v>4395517</v>
      </c>
      <c r="E331" s="10">
        <v>334230</v>
      </c>
      <c r="F331" s="10">
        <v>991888</v>
      </c>
      <c r="G331" s="10" t="s">
        <v>1131</v>
      </c>
      <c r="H331" s="10" t="s">
        <v>1132</v>
      </c>
      <c r="I331" s="10">
        <v>810</v>
      </c>
      <c r="J331" s="10">
        <v>833</v>
      </c>
      <c r="K331" s="43">
        <f t="shared" si="10"/>
        <v>3.1032158572269699</v>
      </c>
      <c r="L331" s="10" t="s">
        <v>384</v>
      </c>
      <c r="M331" s="31" t="s">
        <v>385</v>
      </c>
      <c r="N331" s="10"/>
      <c r="O331" s="10"/>
      <c r="P331" s="10"/>
      <c r="Q331" s="58" t="s">
        <v>1556</v>
      </c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60"/>
    </row>
    <row r="332" spans="1:29" x14ac:dyDescent="0.25">
      <c r="A332" s="30" t="s">
        <v>1133</v>
      </c>
      <c r="B332" s="10">
        <v>10.853</v>
      </c>
      <c r="C332" s="10">
        <v>192.94200000000001</v>
      </c>
      <c r="D332" s="10">
        <v>534040</v>
      </c>
      <c r="E332" s="10">
        <v>97295</v>
      </c>
      <c r="F332" s="10">
        <v>330383</v>
      </c>
      <c r="G332" s="10" t="s">
        <v>1134</v>
      </c>
      <c r="H332" s="10"/>
      <c r="I332" s="10">
        <v>761</v>
      </c>
      <c r="J332" s="10">
        <v>873</v>
      </c>
      <c r="K332" s="43">
        <f t="shared" si="10"/>
        <v>0.37702991397678387</v>
      </c>
      <c r="L332" s="10" t="s">
        <v>384</v>
      </c>
      <c r="M332" s="31" t="s">
        <v>385</v>
      </c>
      <c r="N332" s="10"/>
      <c r="O332" s="10"/>
      <c r="P332" s="10"/>
      <c r="Q332" s="34" t="s">
        <v>369</v>
      </c>
      <c r="R332" s="25" t="s">
        <v>370</v>
      </c>
      <c r="S332" s="25" t="s">
        <v>371</v>
      </c>
      <c r="T332" s="25" t="s">
        <v>372</v>
      </c>
      <c r="U332" s="25" t="s">
        <v>373</v>
      </c>
      <c r="V332" s="25" t="s">
        <v>374</v>
      </c>
      <c r="W332" s="25" t="s">
        <v>375</v>
      </c>
      <c r="X332" s="25" t="s">
        <v>376</v>
      </c>
      <c r="Y332" s="25" t="s">
        <v>377</v>
      </c>
      <c r="Z332" s="25" t="s">
        <v>378</v>
      </c>
      <c r="AA332" s="25" t="s">
        <v>1540</v>
      </c>
      <c r="AB332" s="25" t="s">
        <v>379</v>
      </c>
      <c r="AC332" s="26" t="s">
        <v>380</v>
      </c>
    </row>
    <row r="333" spans="1:29" x14ac:dyDescent="0.25">
      <c r="A333" s="30" t="s">
        <v>611</v>
      </c>
      <c r="B333" s="10">
        <v>11.44</v>
      </c>
      <c r="C333" s="10">
        <v>57.064</v>
      </c>
      <c r="D333" s="10">
        <v>837144</v>
      </c>
      <c r="E333" s="10">
        <v>210258</v>
      </c>
      <c r="F333" s="10">
        <v>217880</v>
      </c>
      <c r="G333" s="10" t="s">
        <v>612</v>
      </c>
      <c r="H333" s="10"/>
      <c r="I333" s="10">
        <v>924</v>
      </c>
      <c r="J333" s="10">
        <v>988</v>
      </c>
      <c r="K333" s="43">
        <f t="shared" si="10"/>
        <v>0.59102001780050328</v>
      </c>
      <c r="L333" s="10" t="s">
        <v>384</v>
      </c>
      <c r="M333" s="31" t="s">
        <v>385</v>
      </c>
      <c r="N333" s="10"/>
      <c r="O333" s="10"/>
      <c r="P333" s="10"/>
      <c r="Q333" s="32" t="s">
        <v>386</v>
      </c>
      <c r="R333" s="10">
        <v>1.3149999999999999</v>
      </c>
      <c r="S333" s="10">
        <v>43.988999999999997</v>
      </c>
      <c r="T333" s="10">
        <v>34170263</v>
      </c>
      <c r="U333" s="10">
        <v>18309157</v>
      </c>
      <c r="V333" s="10">
        <v>19005044</v>
      </c>
      <c r="W333" s="10" t="s">
        <v>387</v>
      </c>
      <c r="X333" s="10" t="s">
        <v>388</v>
      </c>
      <c r="Y333" s="10">
        <v>963</v>
      </c>
      <c r="Z333" s="10">
        <v>972</v>
      </c>
      <c r="AA333" s="43">
        <f>6.16631004591091E-07*T333</f>
        <v>21.070443600831787</v>
      </c>
      <c r="AB333" s="10" t="s">
        <v>384</v>
      </c>
      <c r="AC333" s="31" t="s">
        <v>385</v>
      </c>
    </row>
    <row r="334" spans="1:29" x14ac:dyDescent="0.25">
      <c r="A334" s="30" t="s">
        <v>527</v>
      </c>
      <c r="B334" s="10">
        <v>11.648</v>
      </c>
      <c r="C334" s="10">
        <v>55.043999999999997</v>
      </c>
      <c r="D334" s="10">
        <v>3169737</v>
      </c>
      <c r="E334" s="10">
        <v>1163251</v>
      </c>
      <c r="F334" s="10">
        <v>3302067</v>
      </c>
      <c r="G334" s="10" t="s">
        <v>528</v>
      </c>
      <c r="H334" s="10" t="s">
        <v>529</v>
      </c>
      <c r="I334" s="10">
        <v>884</v>
      </c>
      <c r="J334" s="10">
        <v>890</v>
      </c>
      <c r="K334" s="43">
        <f t="shared" si="10"/>
        <v>2.237820516139295</v>
      </c>
      <c r="L334" s="10" t="s">
        <v>384</v>
      </c>
      <c r="M334" s="31" t="s">
        <v>385</v>
      </c>
      <c r="N334" s="10"/>
      <c r="O334" s="10"/>
      <c r="P334" s="10"/>
      <c r="Q334" s="32" t="s">
        <v>392</v>
      </c>
      <c r="R334" s="10">
        <v>1.4359999999999999</v>
      </c>
      <c r="S334" s="10">
        <v>45.009</v>
      </c>
      <c r="T334" s="10">
        <v>128356175</v>
      </c>
      <c r="U334" s="10">
        <v>53301864</v>
      </c>
      <c r="V334" s="10">
        <v>88245106</v>
      </c>
      <c r="W334" s="10" t="s">
        <v>393</v>
      </c>
      <c r="X334" s="10" t="s">
        <v>394</v>
      </c>
      <c r="Y334" s="10">
        <v>899</v>
      </c>
      <c r="Z334" s="10">
        <v>899</v>
      </c>
      <c r="AA334" s="43">
        <f t="shared" ref="AA334:AA378" si="12">6.16631004591091E-07*T334</f>
        <v>79.148397135719875</v>
      </c>
      <c r="AB334" s="10" t="s">
        <v>384</v>
      </c>
      <c r="AC334" s="31" t="s">
        <v>385</v>
      </c>
    </row>
    <row r="335" spans="1:29" x14ac:dyDescent="0.25">
      <c r="A335" s="30" t="s">
        <v>1135</v>
      </c>
      <c r="B335" s="10">
        <v>11.701000000000001</v>
      </c>
      <c r="C335" s="10">
        <v>55.043999999999997</v>
      </c>
      <c r="D335" s="10">
        <v>5710994</v>
      </c>
      <c r="E335" s="10">
        <v>1235243</v>
      </c>
      <c r="F335" s="10">
        <v>2253310</v>
      </c>
      <c r="G335" s="10" t="s">
        <v>402</v>
      </c>
      <c r="H335" s="10" t="s">
        <v>1136</v>
      </c>
      <c r="I335" s="10">
        <v>882</v>
      </c>
      <c r="J335" s="10">
        <v>920</v>
      </c>
      <c r="K335" s="43">
        <f t="shared" si="10"/>
        <v>4.0319368896373469</v>
      </c>
      <c r="L335" s="10" t="s">
        <v>384</v>
      </c>
      <c r="M335" s="31" t="s">
        <v>385</v>
      </c>
      <c r="N335" s="10"/>
      <c r="O335" s="10"/>
      <c r="P335" s="10"/>
      <c r="Q335" s="32" t="s">
        <v>1137</v>
      </c>
      <c r="R335" s="10">
        <v>1.5029999999999999</v>
      </c>
      <c r="S335" s="10">
        <v>43.033999999999999</v>
      </c>
      <c r="T335" s="10">
        <v>11027432</v>
      </c>
      <c r="U335" s="10">
        <v>3359425</v>
      </c>
      <c r="V335" s="10">
        <v>8135901</v>
      </c>
      <c r="W335" s="10" t="s">
        <v>1138</v>
      </c>
      <c r="X335" s="10" t="s">
        <v>1139</v>
      </c>
      <c r="Y335" s="10">
        <v>845</v>
      </c>
      <c r="Z335" s="10">
        <v>864</v>
      </c>
      <c r="AA335" s="43">
        <f t="shared" si="12"/>
        <v>6.7998564722199442</v>
      </c>
      <c r="AB335" s="10" t="s">
        <v>384</v>
      </c>
      <c r="AC335" s="31" t="s">
        <v>385</v>
      </c>
    </row>
    <row r="336" spans="1:29" x14ac:dyDescent="0.25">
      <c r="A336" s="30" t="s">
        <v>544</v>
      </c>
      <c r="B336" s="10">
        <v>11.721</v>
      </c>
      <c r="C336" s="10">
        <v>57.064</v>
      </c>
      <c r="D336" s="10">
        <v>12709324</v>
      </c>
      <c r="E336" s="10">
        <v>2484738</v>
      </c>
      <c r="F336" s="10">
        <v>5169360</v>
      </c>
      <c r="G336" s="10" t="s">
        <v>545</v>
      </c>
      <c r="H336" s="10" t="s">
        <v>546</v>
      </c>
      <c r="I336" s="10">
        <v>865</v>
      </c>
      <c r="J336" s="10">
        <v>865</v>
      </c>
      <c r="K336" s="43">
        <f t="shared" si="10"/>
        <v>8.9727273882538281</v>
      </c>
      <c r="L336" s="10" t="s">
        <v>384</v>
      </c>
      <c r="M336" s="31" t="s">
        <v>385</v>
      </c>
      <c r="N336" s="10"/>
      <c r="O336" s="10"/>
      <c r="P336" s="10"/>
      <c r="Q336" s="32" t="s">
        <v>1140</v>
      </c>
      <c r="R336" s="10">
        <v>1.66</v>
      </c>
      <c r="S336" s="10">
        <v>75.058000000000007</v>
      </c>
      <c r="T336" s="10">
        <v>939312</v>
      </c>
      <c r="U336" s="10">
        <v>402113</v>
      </c>
      <c r="V336" s="10">
        <v>508600</v>
      </c>
      <c r="W336" s="10" t="s">
        <v>1141</v>
      </c>
      <c r="X336" s="10" t="s">
        <v>1142</v>
      </c>
      <c r="Y336" s="10">
        <v>909</v>
      </c>
      <c r="Z336" s="10">
        <v>949</v>
      </c>
      <c r="AA336" s="43">
        <f t="shared" si="12"/>
        <v>0.57920890218446686</v>
      </c>
      <c r="AB336" s="10" t="s">
        <v>384</v>
      </c>
      <c r="AC336" s="31" t="s">
        <v>385</v>
      </c>
    </row>
    <row r="337" spans="1:29" x14ac:dyDescent="0.25">
      <c r="A337" s="30" t="s">
        <v>550</v>
      </c>
      <c r="B337" s="10">
        <v>12.063000000000001</v>
      </c>
      <c r="C337" s="10">
        <v>43.085000000000001</v>
      </c>
      <c r="D337" s="10">
        <v>55009121</v>
      </c>
      <c r="E337" s="10">
        <v>11850198</v>
      </c>
      <c r="F337" s="10">
        <v>53292167</v>
      </c>
      <c r="G337" s="10" t="s">
        <v>528</v>
      </c>
      <c r="H337" s="10" t="s">
        <v>551</v>
      </c>
      <c r="I337" s="10">
        <v>917</v>
      </c>
      <c r="J337" s="10">
        <v>924</v>
      </c>
      <c r="K337" s="43">
        <f t="shared" si="10"/>
        <v>38.836199832537815</v>
      </c>
      <c r="L337" s="10" t="s">
        <v>384</v>
      </c>
      <c r="M337" s="31" t="s">
        <v>385</v>
      </c>
      <c r="N337" s="10"/>
      <c r="O337" s="10"/>
      <c r="P337" s="10"/>
      <c r="Q337" s="32" t="s">
        <v>1143</v>
      </c>
      <c r="R337" s="10">
        <v>1.778</v>
      </c>
      <c r="S337" s="10">
        <v>43.988999999999997</v>
      </c>
      <c r="T337" s="10">
        <v>433705</v>
      </c>
      <c r="U337" s="10">
        <v>202795</v>
      </c>
      <c r="V337" s="10">
        <v>297360</v>
      </c>
      <c r="W337" s="10" t="s">
        <v>1144</v>
      </c>
      <c r="X337" s="10" t="s">
        <v>1145</v>
      </c>
      <c r="Y337" s="10">
        <v>806</v>
      </c>
      <c r="Z337" s="10">
        <v>806</v>
      </c>
      <c r="AA337" s="43">
        <f t="shared" si="12"/>
        <v>0.26743594984617913</v>
      </c>
      <c r="AB337" s="10" t="s">
        <v>384</v>
      </c>
      <c r="AC337" s="31" t="s">
        <v>385</v>
      </c>
    </row>
    <row r="338" spans="1:29" x14ac:dyDescent="0.25">
      <c r="A338" s="30" t="s">
        <v>1146</v>
      </c>
      <c r="B338" s="10">
        <v>12.747999999999999</v>
      </c>
      <c r="C338" s="10">
        <v>59.054000000000002</v>
      </c>
      <c r="D338" s="10">
        <v>10210776</v>
      </c>
      <c r="E338" s="10">
        <v>2307071</v>
      </c>
      <c r="F338" s="10">
        <v>2954879</v>
      </c>
      <c r="G338" s="10" t="s">
        <v>1008</v>
      </c>
      <c r="H338" s="10" t="s">
        <v>1147</v>
      </c>
      <c r="I338" s="10">
        <v>853</v>
      </c>
      <c r="J338" s="10">
        <v>947</v>
      </c>
      <c r="K338" s="43">
        <f t="shared" si="10"/>
        <v>7.2087633827357678</v>
      </c>
      <c r="L338" s="10" t="s">
        <v>384</v>
      </c>
      <c r="M338" s="31" t="s">
        <v>385</v>
      </c>
      <c r="N338" s="10"/>
      <c r="O338" s="10"/>
      <c r="P338" s="10"/>
      <c r="Q338" s="32" t="s">
        <v>702</v>
      </c>
      <c r="R338" s="10">
        <v>1.7909999999999999</v>
      </c>
      <c r="S338" s="10">
        <v>43.033999999999999</v>
      </c>
      <c r="T338" s="10">
        <v>2173122</v>
      </c>
      <c r="U338" s="10">
        <v>535214</v>
      </c>
      <c r="V338" s="10">
        <v>1548923</v>
      </c>
      <c r="W338" s="10" t="s">
        <v>703</v>
      </c>
      <c r="X338" s="10" t="s">
        <v>704</v>
      </c>
      <c r="Y338" s="10">
        <v>895</v>
      </c>
      <c r="Z338" s="10">
        <v>895</v>
      </c>
      <c r="AA338" s="43">
        <f t="shared" si="12"/>
        <v>1.3400144019590008</v>
      </c>
      <c r="AB338" s="10" t="s">
        <v>384</v>
      </c>
      <c r="AC338" s="31" t="s">
        <v>385</v>
      </c>
    </row>
    <row r="339" spans="1:29" x14ac:dyDescent="0.25">
      <c r="A339" s="30" t="s">
        <v>862</v>
      </c>
      <c r="B339" s="10">
        <v>12.763999999999999</v>
      </c>
      <c r="C339" s="10">
        <v>55.043999999999997</v>
      </c>
      <c r="D339" s="10">
        <v>10172699</v>
      </c>
      <c r="E339" s="10">
        <v>2215937</v>
      </c>
      <c r="F339" s="10">
        <v>2918080</v>
      </c>
      <c r="G339" s="10" t="s">
        <v>863</v>
      </c>
      <c r="H339" s="10" t="s">
        <v>864</v>
      </c>
      <c r="I339" s="10">
        <v>782</v>
      </c>
      <c r="J339" s="10">
        <v>827</v>
      </c>
      <c r="K339" s="43">
        <f t="shared" si="10"/>
        <v>7.1818811865809966</v>
      </c>
      <c r="L339" s="10" t="s">
        <v>384</v>
      </c>
      <c r="M339" s="31" t="s">
        <v>385</v>
      </c>
      <c r="N339" s="10"/>
      <c r="O339" s="10"/>
      <c r="P339" s="10"/>
      <c r="Q339" s="32" t="s">
        <v>1051</v>
      </c>
      <c r="R339" s="10">
        <v>1.8680000000000001</v>
      </c>
      <c r="S339" s="10">
        <v>43.033999999999999</v>
      </c>
      <c r="T339" s="10">
        <v>15183003</v>
      </c>
      <c r="U339" s="10">
        <v>3162010</v>
      </c>
      <c r="V339" s="10">
        <v>4857341</v>
      </c>
      <c r="W339" s="10" t="s">
        <v>1020</v>
      </c>
      <c r="X339" s="10" t="s">
        <v>1052</v>
      </c>
      <c r="Y339" s="10">
        <v>819</v>
      </c>
      <c r="Z339" s="10">
        <v>956</v>
      </c>
      <c r="AA339" s="43">
        <f t="shared" si="12"/>
        <v>9.3623103925995483</v>
      </c>
      <c r="AB339" s="10" t="s">
        <v>384</v>
      </c>
      <c r="AC339" s="31" t="s">
        <v>385</v>
      </c>
    </row>
    <row r="340" spans="1:29" x14ac:dyDescent="0.25">
      <c r="A340" s="30" t="s">
        <v>568</v>
      </c>
      <c r="B340" s="10">
        <v>12.771000000000001</v>
      </c>
      <c r="C340" s="10">
        <v>88.052999999999997</v>
      </c>
      <c r="D340" s="10">
        <v>28253879</v>
      </c>
      <c r="E340" s="10">
        <v>5119475</v>
      </c>
      <c r="F340" s="10">
        <v>33484681</v>
      </c>
      <c r="G340" s="10" t="s">
        <v>569</v>
      </c>
      <c r="H340" s="10" t="s">
        <v>570</v>
      </c>
      <c r="I340" s="10">
        <v>871</v>
      </c>
      <c r="J340" s="10">
        <v>871</v>
      </c>
      <c r="K340" s="43">
        <f t="shared" si="10"/>
        <v>19.94711551359535</v>
      </c>
      <c r="L340" s="10" t="s">
        <v>384</v>
      </c>
      <c r="M340" s="31" t="s">
        <v>385</v>
      </c>
      <c r="N340" s="10"/>
      <c r="O340" s="10"/>
      <c r="P340" s="10"/>
      <c r="Q340" s="32" t="s">
        <v>412</v>
      </c>
      <c r="R340" s="10">
        <v>1.8919999999999999</v>
      </c>
      <c r="S340" s="10">
        <v>82.965999999999994</v>
      </c>
      <c r="T340" s="10">
        <v>73510668</v>
      </c>
      <c r="U340" s="10">
        <v>23592587</v>
      </c>
      <c r="V340" s="10">
        <v>61304534</v>
      </c>
      <c r="W340" s="10" t="s">
        <v>413</v>
      </c>
      <c r="X340" s="10" t="s">
        <v>414</v>
      </c>
      <c r="Y340" s="10">
        <v>941</v>
      </c>
      <c r="Z340" s="10">
        <v>941</v>
      </c>
      <c r="AA340" s="43">
        <f t="shared" si="12"/>
        <v>45.328957057002164</v>
      </c>
      <c r="AB340" s="10" t="s">
        <v>384</v>
      </c>
      <c r="AC340" s="31" t="s">
        <v>385</v>
      </c>
    </row>
    <row r="341" spans="1:29" x14ac:dyDescent="0.25">
      <c r="A341" s="30" t="s">
        <v>1102</v>
      </c>
      <c r="B341" s="10">
        <v>12.858000000000001</v>
      </c>
      <c r="C341" s="10">
        <v>43.085000000000001</v>
      </c>
      <c r="D341" s="10">
        <v>10369250</v>
      </c>
      <c r="E341" s="10">
        <v>2002018</v>
      </c>
      <c r="F341" s="10">
        <v>14559083</v>
      </c>
      <c r="G341" s="10" t="s">
        <v>545</v>
      </c>
      <c r="H341" s="10" t="s">
        <v>1103</v>
      </c>
      <c r="I341" s="10">
        <v>870</v>
      </c>
      <c r="J341" s="10">
        <v>871</v>
      </c>
      <c r="K341" s="43">
        <f t="shared" si="10"/>
        <v>7.3206453364987008</v>
      </c>
      <c r="L341" s="10" t="s">
        <v>384</v>
      </c>
      <c r="M341" s="31" t="s">
        <v>385</v>
      </c>
      <c r="N341" s="10"/>
      <c r="O341" s="10"/>
      <c r="P341" s="10"/>
      <c r="Q341" s="32" t="s">
        <v>1148</v>
      </c>
      <c r="R341" s="10">
        <v>2.2410000000000001</v>
      </c>
      <c r="S341" s="10">
        <v>84.968999999999994</v>
      </c>
      <c r="T341" s="10">
        <v>345483</v>
      </c>
      <c r="U341" s="10">
        <v>85042</v>
      </c>
      <c r="V341" s="10">
        <v>239464</v>
      </c>
      <c r="W341" s="10" t="s">
        <v>461</v>
      </c>
      <c r="X341" s="10" t="s">
        <v>1149</v>
      </c>
      <c r="Y341" s="10">
        <v>782</v>
      </c>
      <c r="Z341" s="10">
        <v>851</v>
      </c>
      <c r="AA341" s="43">
        <f t="shared" si="12"/>
        <v>0.21303552935914388</v>
      </c>
      <c r="AB341" s="10" t="s">
        <v>384</v>
      </c>
      <c r="AC341" s="31" t="s">
        <v>385</v>
      </c>
    </row>
    <row r="342" spans="1:29" x14ac:dyDescent="0.25">
      <c r="A342" s="30" t="s">
        <v>571</v>
      </c>
      <c r="B342" s="10">
        <v>12.968999999999999</v>
      </c>
      <c r="C342" s="10">
        <v>281.06799999999998</v>
      </c>
      <c r="D342" s="10">
        <v>32981158</v>
      </c>
      <c r="E342" s="10">
        <v>8385721</v>
      </c>
      <c r="F342" s="10">
        <v>33075588</v>
      </c>
      <c r="G342" s="10" t="s">
        <v>572</v>
      </c>
      <c r="H342" s="10" t="s">
        <v>573</v>
      </c>
      <c r="I342" s="10">
        <v>858</v>
      </c>
      <c r="J342" s="10">
        <v>885</v>
      </c>
      <c r="K342" s="43">
        <f t="shared" si="10"/>
        <v>23.284553897825475</v>
      </c>
      <c r="L342" s="10" t="s">
        <v>384</v>
      </c>
      <c r="M342" s="31" t="s">
        <v>385</v>
      </c>
      <c r="N342" s="10"/>
      <c r="O342" s="10"/>
      <c r="P342" s="10"/>
      <c r="Q342" s="32" t="s">
        <v>714</v>
      </c>
      <c r="R342" s="10">
        <v>2.2509999999999999</v>
      </c>
      <c r="S342" s="10">
        <v>43.033999999999999</v>
      </c>
      <c r="T342" s="10">
        <v>10875839</v>
      </c>
      <c r="U342" s="10">
        <v>2058802</v>
      </c>
      <c r="V342" s="10">
        <v>7445209</v>
      </c>
      <c r="W342" s="10" t="s">
        <v>450</v>
      </c>
      <c r="X342" s="10" t="s">
        <v>715</v>
      </c>
      <c r="Y342" s="10">
        <v>895</v>
      </c>
      <c r="Z342" s="10">
        <v>899</v>
      </c>
      <c r="AA342" s="43">
        <f t="shared" si="12"/>
        <v>6.7063795283409666</v>
      </c>
      <c r="AB342" s="10" t="s">
        <v>384</v>
      </c>
      <c r="AC342" s="31" t="s">
        <v>385</v>
      </c>
    </row>
    <row r="343" spans="1:29" x14ac:dyDescent="0.25">
      <c r="A343" s="30" t="s">
        <v>784</v>
      </c>
      <c r="B343" s="10">
        <v>13.492000000000001</v>
      </c>
      <c r="C343" s="10">
        <v>93.08</v>
      </c>
      <c r="D343" s="10">
        <v>319475</v>
      </c>
      <c r="E343" s="10">
        <v>62231</v>
      </c>
      <c r="F343" s="10">
        <v>264183</v>
      </c>
      <c r="G343" s="10" t="s">
        <v>578</v>
      </c>
      <c r="H343" s="10" t="s">
        <v>785</v>
      </c>
      <c r="I343" s="10">
        <v>782</v>
      </c>
      <c r="J343" s="10">
        <v>784</v>
      </c>
      <c r="K343" s="43">
        <f t="shared" si="10"/>
        <v>0.22554795851946113</v>
      </c>
      <c r="L343" s="10" t="s">
        <v>384</v>
      </c>
      <c r="M343" s="31" t="s">
        <v>385</v>
      </c>
      <c r="N343" s="10"/>
      <c r="O343" s="10"/>
      <c r="P343" s="10"/>
      <c r="Q343" s="32" t="s">
        <v>719</v>
      </c>
      <c r="R343" s="10">
        <v>2.2669999999999999</v>
      </c>
      <c r="S343" s="10">
        <v>45.009</v>
      </c>
      <c r="T343" s="10">
        <v>11122464</v>
      </c>
      <c r="U343" s="10">
        <v>2524487</v>
      </c>
      <c r="V343" s="10">
        <v>3605032</v>
      </c>
      <c r="W343" s="10" t="s">
        <v>720</v>
      </c>
      <c r="X343" s="10" t="s">
        <v>721</v>
      </c>
      <c r="Y343" s="10">
        <v>830</v>
      </c>
      <c r="Z343" s="10">
        <v>834</v>
      </c>
      <c r="AA343" s="43">
        <f t="shared" si="12"/>
        <v>6.8584561498482444</v>
      </c>
      <c r="AB343" s="10" t="s">
        <v>384</v>
      </c>
      <c r="AC343" s="31" t="s">
        <v>385</v>
      </c>
    </row>
    <row r="344" spans="1:29" x14ac:dyDescent="0.25">
      <c r="A344" s="45" t="s">
        <v>588</v>
      </c>
      <c r="B344" s="46">
        <v>14.102</v>
      </c>
      <c r="C344" s="46">
        <v>68.08</v>
      </c>
      <c r="D344" s="46">
        <v>2224745</v>
      </c>
      <c r="E344" s="46">
        <v>381279</v>
      </c>
      <c r="F344" s="46">
        <v>2564510</v>
      </c>
      <c r="G344" s="46" t="s">
        <v>578</v>
      </c>
      <c r="H344" s="46" t="s">
        <v>589</v>
      </c>
      <c r="I344" s="46">
        <v>852</v>
      </c>
      <c r="J344" s="46">
        <v>853</v>
      </c>
      <c r="K344" s="47">
        <f t="shared" si="10"/>
        <v>1.5706602800731781</v>
      </c>
      <c r="L344" s="46" t="s">
        <v>384</v>
      </c>
      <c r="M344" s="48" t="s">
        <v>385</v>
      </c>
      <c r="N344" s="10"/>
      <c r="O344" s="10"/>
      <c r="P344" s="10"/>
      <c r="Q344" s="32" t="s">
        <v>1150</v>
      </c>
      <c r="R344" s="10">
        <v>2.2810000000000001</v>
      </c>
      <c r="S344" s="10">
        <v>147.07599999999999</v>
      </c>
      <c r="T344" s="10">
        <v>442444</v>
      </c>
      <c r="U344" s="10">
        <v>172394</v>
      </c>
      <c r="V344" s="10">
        <v>250341</v>
      </c>
      <c r="W344" s="10" t="s">
        <v>1151</v>
      </c>
      <c r="X344" s="10" t="s">
        <v>1152</v>
      </c>
      <c r="Y344" s="10">
        <v>892</v>
      </c>
      <c r="Z344" s="10">
        <v>892</v>
      </c>
      <c r="AA344" s="43">
        <f t="shared" si="12"/>
        <v>0.27282468819530065</v>
      </c>
      <c r="AB344" s="10" t="s">
        <v>384</v>
      </c>
      <c r="AC344" s="31" t="s">
        <v>385</v>
      </c>
    </row>
    <row r="345" spans="1:29" x14ac:dyDescent="0.25">
      <c r="A345" s="30" t="s">
        <v>772</v>
      </c>
      <c r="B345" s="10">
        <v>14.27</v>
      </c>
      <c r="C345" s="10">
        <v>57.064</v>
      </c>
      <c r="D345" s="10">
        <v>4898084</v>
      </c>
      <c r="E345" s="10">
        <v>1036266</v>
      </c>
      <c r="F345" s="10">
        <v>2933466</v>
      </c>
      <c r="G345" s="10" t="s">
        <v>773</v>
      </c>
      <c r="H345" s="10" t="s">
        <v>774</v>
      </c>
      <c r="I345" s="10">
        <v>866</v>
      </c>
      <c r="J345" s="10">
        <v>866</v>
      </c>
      <c r="K345" s="43">
        <f t="shared" si="10"/>
        <v>3.4580259702851124</v>
      </c>
      <c r="L345" s="10" t="s">
        <v>384</v>
      </c>
      <c r="M345" s="31" t="s">
        <v>385</v>
      </c>
      <c r="N345" s="10"/>
      <c r="O345" s="10"/>
      <c r="P345" s="10"/>
      <c r="Q345" s="32" t="s">
        <v>432</v>
      </c>
      <c r="R345" s="10">
        <v>2.3580000000000001</v>
      </c>
      <c r="S345" s="10">
        <v>77.007000000000005</v>
      </c>
      <c r="T345" s="10">
        <v>1094301</v>
      </c>
      <c r="U345" s="10">
        <v>287617</v>
      </c>
      <c r="V345" s="10">
        <v>441769</v>
      </c>
      <c r="W345" s="10" t="s">
        <v>433</v>
      </c>
      <c r="X345" s="10" t="s">
        <v>434</v>
      </c>
      <c r="Y345" s="10">
        <v>803</v>
      </c>
      <c r="Z345" s="10">
        <v>911</v>
      </c>
      <c r="AA345" s="43">
        <f t="shared" si="12"/>
        <v>0.67477992495503547</v>
      </c>
      <c r="AB345" s="10" t="s">
        <v>384</v>
      </c>
      <c r="AC345" s="31" t="s">
        <v>385</v>
      </c>
    </row>
    <row r="346" spans="1:29" x14ac:dyDescent="0.25">
      <c r="A346" s="30" t="s">
        <v>945</v>
      </c>
      <c r="B346" s="10">
        <v>14.448</v>
      </c>
      <c r="C346" s="10">
        <v>79.031000000000006</v>
      </c>
      <c r="D346" s="10">
        <v>2818048</v>
      </c>
      <c r="E346" s="10">
        <v>296352</v>
      </c>
      <c r="F346" s="10">
        <v>1007141</v>
      </c>
      <c r="G346" s="10" t="s">
        <v>946</v>
      </c>
      <c r="H346" s="10" t="s">
        <v>947</v>
      </c>
      <c r="I346" s="10">
        <v>839</v>
      </c>
      <c r="J346" s="10">
        <v>846</v>
      </c>
      <c r="K346" s="43">
        <f t="shared" si="10"/>
        <v>1.9895296139286343</v>
      </c>
      <c r="L346" s="10" t="s">
        <v>384</v>
      </c>
      <c r="M346" s="31" t="s">
        <v>385</v>
      </c>
      <c r="N346" s="10"/>
      <c r="O346" s="10"/>
      <c r="P346" s="10"/>
      <c r="Q346" s="32" t="s">
        <v>441</v>
      </c>
      <c r="R346" s="10">
        <v>2.4489999999999998</v>
      </c>
      <c r="S346" s="10">
        <v>43.988999999999997</v>
      </c>
      <c r="T346" s="10">
        <v>36653165</v>
      </c>
      <c r="U346" s="10">
        <v>6359083</v>
      </c>
      <c r="V346" s="10">
        <v>22420278</v>
      </c>
      <c r="W346" s="10" t="s">
        <v>419</v>
      </c>
      <c r="X346" s="10" t="s">
        <v>442</v>
      </c>
      <c r="Y346" s="10">
        <v>867</v>
      </c>
      <c r="Z346" s="10">
        <v>889</v>
      </c>
      <c r="AA346" s="43">
        <f t="shared" si="12"/>
        <v>22.601477955393015</v>
      </c>
      <c r="AB346" s="10" t="s">
        <v>384</v>
      </c>
      <c r="AC346" s="31" t="s">
        <v>385</v>
      </c>
    </row>
    <row r="347" spans="1:29" x14ac:dyDescent="0.25">
      <c r="A347" s="30" t="s">
        <v>600</v>
      </c>
      <c r="B347" s="10">
        <v>14.847</v>
      </c>
      <c r="C347" s="10">
        <v>91.057000000000002</v>
      </c>
      <c r="D347" s="10">
        <v>8035884</v>
      </c>
      <c r="E347" s="10">
        <v>1400824</v>
      </c>
      <c r="F347" s="10">
        <v>2786359</v>
      </c>
      <c r="G347" s="10" t="s">
        <v>601</v>
      </c>
      <c r="H347" s="10" t="s">
        <v>602</v>
      </c>
      <c r="I347" s="10">
        <v>899</v>
      </c>
      <c r="J347" s="10">
        <v>899</v>
      </c>
      <c r="K347" s="43">
        <f t="shared" si="10"/>
        <v>5.6732991035267277</v>
      </c>
      <c r="L347" s="10" t="s">
        <v>384</v>
      </c>
      <c r="M347" s="31" t="s">
        <v>385</v>
      </c>
      <c r="N347" s="10"/>
      <c r="O347" s="10"/>
      <c r="P347" s="10"/>
      <c r="Q347" s="32" t="s">
        <v>1153</v>
      </c>
      <c r="R347" s="10">
        <v>2.8879999999999999</v>
      </c>
      <c r="S347" s="10">
        <v>43.033999999999999</v>
      </c>
      <c r="T347" s="10">
        <v>370254</v>
      </c>
      <c r="U347" s="10">
        <v>86149</v>
      </c>
      <c r="V347" s="10">
        <v>226612</v>
      </c>
      <c r="W347" s="10" t="s">
        <v>1017</v>
      </c>
      <c r="X347" s="10" t="s">
        <v>1154</v>
      </c>
      <c r="Y347" s="10">
        <v>841</v>
      </c>
      <c r="Z347" s="10">
        <v>857</v>
      </c>
      <c r="AA347" s="43">
        <f t="shared" si="12"/>
        <v>0.22831009597386981</v>
      </c>
      <c r="AB347" s="10" t="s">
        <v>384</v>
      </c>
      <c r="AC347" s="31" t="s">
        <v>385</v>
      </c>
    </row>
    <row r="348" spans="1:29" x14ac:dyDescent="0.25">
      <c r="A348" s="30" t="s">
        <v>606</v>
      </c>
      <c r="B348" s="10">
        <v>15.427</v>
      </c>
      <c r="C348" s="10">
        <v>41.061999999999998</v>
      </c>
      <c r="D348" s="10">
        <v>6736771</v>
      </c>
      <c r="E348" s="10">
        <v>1396745</v>
      </c>
      <c r="F348" s="10">
        <v>5710312</v>
      </c>
      <c r="G348" s="10" t="s">
        <v>607</v>
      </c>
      <c r="H348" s="10" t="s">
        <v>608</v>
      </c>
      <c r="I348" s="10">
        <v>783</v>
      </c>
      <c r="J348" s="10">
        <v>840</v>
      </c>
      <c r="K348" s="43">
        <f t="shared" si="10"/>
        <v>4.7561309838425814</v>
      </c>
      <c r="L348" s="10" t="s">
        <v>384</v>
      </c>
      <c r="M348" s="31" t="s">
        <v>385</v>
      </c>
      <c r="N348" s="10"/>
      <c r="O348" s="10"/>
      <c r="P348" s="10"/>
      <c r="Q348" s="32" t="s">
        <v>750</v>
      </c>
      <c r="R348" s="10">
        <v>3.1019999999999999</v>
      </c>
      <c r="S348" s="10">
        <v>57.058999999999997</v>
      </c>
      <c r="T348" s="10">
        <v>507505</v>
      </c>
      <c r="U348" s="10">
        <v>168412</v>
      </c>
      <c r="V348" s="10">
        <v>296419</v>
      </c>
      <c r="W348" s="10" t="s">
        <v>751</v>
      </c>
      <c r="X348" s="10" t="s">
        <v>752</v>
      </c>
      <c r="Y348" s="10">
        <v>799</v>
      </c>
      <c r="Z348" s="10">
        <v>848</v>
      </c>
      <c r="AA348" s="43">
        <f t="shared" si="12"/>
        <v>0.31294331798500163</v>
      </c>
      <c r="AB348" s="10" t="s">
        <v>384</v>
      </c>
      <c r="AC348" s="31" t="s">
        <v>385</v>
      </c>
    </row>
    <row r="349" spans="1:29" x14ac:dyDescent="0.25">
      <c r="A349" s="30" t="s">
        <v>609</v>
      </c>
      <c r="B349" s="10">
        <v>15.651999999999999</v>
      </c>
      <c r="C349" s="10">
        <v>41.061999999999998</v>
      </c>
      <c r="D349" s="10">
        <v>4509585</v>
      </c>
      <c r="E349" s="10">
        <v>874484</v>
      </c>
      <c r="F349" s="10">
        <v>5947772</v>
      </c>
      <c r="G349" s="10" t="s">
        <v>528</v>
      </c>
      <c r="H349" s="10" t="s">
        <v>610</v>
      </c>
      <c r="I349" s="10">
        <v>781</v>
      </c>
      <c r="J349" s="10">
        <v>793</v>
      </c>
      <c r="K349" s="43">
        <f t="shared" si="10"/>
        <v>3.1837473684012338</v>
      </c>
      <c r="L349" s="10" t="s">
        <v>384</v>
      </c>
      <c r="M349" s="31" t="s">
        <v>385</v>
      </c>
      <c r="N349" s="10"/>
      <c r="O349" s="10"/>
      <c r="P349" s="10"/>
      <c r="Q349" s="32" t="s">
        <v>728</v>
      </c>
      <c r="R349" s="10">
        <v>3.2029999999999998</v>
      </c>
      <c r="S349" s="10">
        <v>55.042000000000002</v>
      </c>
      <c r="T349" s="10">
        <v>3938744</v>
      </c>
      <c r="U349" s="10">
        <v>679530</v>
      </c>
      <c r="V349" s="10">
        <v>3422207</v>
      </c>
      <c r="W349" s="10" t="s">
        <v>729</v>
      </c>
      <c r="X349" s="10" t="s">
        <v>730</v>
      </c>
      <c r="Y349" s="10">
        <v>931</v>
      </c>
      <c r="Z349" s="10">
        <v>931</v>
      </c>
      <c r="AA349" s="43">
        <f t="shared" si="12"/>
        <v>2.4287516695471321</v>
      </c>
      <c r="AB349" s="10" t="s">
        <v>384</v>
      </c>
      <c r="AC349" s="31" t="s">
        <v>385</v>
      </c>
    </row>
    <row r="350" spans="1:29" x14ac:dyDescent="0.25">
      <c r="A350" s="30" t="s">
        <v>1155</v>
      </c>
      <c r="B350" s="10">
        <v>15.836</v>
      </c>
      <c r="C350" s="10">
        <v>70.073999999999998</v>
      </c>
      <c r="D350" s="10">
        <v>732651</v>
      </c>
      <c r="E350" s="10">
        <v>146924</v>
      </c>
      <c r="F350" s="10">
        <v>220936</v>
      </c>
      <c r="G350" s="10" t="s">
        <v>1156</v>
      </c>
      <c r="H350" s="10" t="s">
        <v>1157</v>
      </c>
      <c r="I350" s="10">
        <v>777</v>
      </c>
      <c r="J350" s="10">
        <v>963</v>
      </c>
      <c r="K350" s="43">
        <f t="shared" si="10"/>
        <v>0.51724841492211193</v>
      </c>
      <c r="L350" s="10" t="s">
        <v>384</v>
      </c>
      <c r="M350" s="31" t="s">
        <v>385</v>
      </c>
      <c r="N350" s="10"/>
      <c r="O350" s="10"/>
      <c r="P350" s="10"/>
      <c r="Q350" s="32" t="s">
        <v>734</v>
      </c>
      <c r="R350" s="10">
        <v>3.4140000000000001</v>
      </c>
      <c r="S350" s="10">
        <v>42.06</v>
      </c>
      <c r="T350" s="10">
        <v>3307165</v>
      </c>
      <c r="U350" s="10">
        <v>494217</v>
      </c>
      <c r="V350" s="10">
        <v>2052290</v>
      </c>
      <c r="W350" s="10" t="s">
        <v>735</v>
      </c>
      <c r="X350" s="10" t="s">
        <v>736</v>
      </c>
      <c r="Y350" s="10">
        <v>904</v>
      </c>
      <c r="Z350" s="10">
        <v>904</v>
      </c>
      <c r="AA350" s="43">
        <f t="shared" si="12"/>
        <v>2.0393004762984956</v>
      </c>
      <c r="AB350" s="10" t="s">
        <v>384</v>
      </c>
      <c r="AC350" s="31" t="s">
        <v>385</v>
      </c>
    </row>
    <row r="351" spans="1:29" x14ac:dyDescent="0.25">
      <c r="A351" s="30" t="s">
        <v>1158</v>
      </c>
      <c r="B351" s="10">
        <v>16.396000000000001</v>
      </c>
      <c r="C351" s="10">
        <v>55.043999999999997</v>
      </c>
      <c r="D351" s="10">
        <v>4444508</v>
      </c>
      <c r="E351" s="10">
        <v>921043</v>
      </c>
      <c r="F351" s="10">
        <v>7337632</v>
      </c>
      <c r="G351" s="10" t="s">
        <v>1159</v>
      </c>
      <c r="H351" s="10" t="s">
        <v>1160</v>
      </c>
      <c r="I351" s="10">
        <v>871</v>
      </c>
      <c r="J351" s="10">
        <v>888</v>
      </c>
      <c r="K351" s="43">
        <f t="shared" si="10"/>
        <v>3.1378032898455692</v>
      </c>
      <c r="L351" s="10" t="s">
        <v>384</v>
      </c>
      <c r="M351" s="31" t="s">
        <v>385</v>
      </c>
      <c r="N351" s="10"/>
      <c r="O351" s="10"/>
      <c r="P351" s="10"/>
      <c r="Q351" s="32" t="s">
        <v>1161</v>
      </c>
      <c r="R351" s="10">
        <v>3.468</v>
      </c>
      <c r="S351" s="10">
        <v>91.066999999999993</v>
      </c>
      <c r="T351" s="10">
        <v>1167199</v>
      </c>
      <c r="U351" s="10">
        <v>190238</v>
      </c>
      <c r="V351" s="10">
        <v>215493</v>
      </c>
      <c r="W351" s="10" t="s">
        <v>1162</v>
      </c>
      <c r="X351" s="10" t="s">
        <v>1163</v>
      </c>
      <c r="Y351" s="10">
        <v>832</v>
      </c>
      <c r="Z351" s="10">
        <v>849</v>
      </c>
      <c r="AA351" s="43">
        <f t="shared" si="12"/>
        <v>0.71973109192771678</v>
      </c>
      <c r="AB351" s="10" t="s">
        <v>384</v>
      </c>
      <c r="AC351" s="31" t="s">
        <v>385</v>
      </c>
    </row>
    <row r="352" spans="1:29" x14ac:dyDescent="0.25">
      <c r="A352" s="30" t="s">
        <v>474</v>
      </c>
      <c r="B352" s="10">
        <v>17.173999999999999</v>
      </c>
      <c r="C352" s="10">
        <v>207.05600000000001</v>
      </c>
      <c r="D352" s="10">
        <v>1993587</v>
      </c>
      <c r="E352" s="10">
        <v>409950</v>
      </c>
      <c r="F352" s="10">
        <v>993295</v>
      </c>
      <c r="G352" s="10" t="s">
        <v>475</v>
      </c>
      <c r="H352" s="10" t="s">
        <v>476</v>
      </c>
      <c r="I352" s="10">
        <v>775</v>
      </c>
      <c r="J352" s="10">
        <v>791</v>
      </c>
      <c r="K352" s="43">
        <f t="shared" si="10"/>
        <v>1.4074637388870397</v>
      </c>
      <c r="L352" s="10" t="s">
        <v>384</v>
      </c>
      <c r="M352" s="31" t="s">
        <v>385</v>
      </c>
      <c r="N352" s="10"/>
      <c r="O352" s="10"/>
      <c r="P352" s="10"/>
      <c r="Q352" s="32" t="s">
        <v>563</v>
      </c>
      <c r="R352" s="10">
        <v>3.4950000000000001</v>
      </c>
      <c r="S352" s="10">
        <v>41.048999999999999</v>
      </c>
      <c r="T352" s="10">
        <v>3511651</v>
      </c>
      <c r="U352" s="10">
        <v>418381</v>
      </c>
      <c r="V352" s="10">
        <v>920045</v>
      </c>
      <c r="W352" s="10" t="s">
        <v>564</v>
      </c>
      <c r="X352" s="33">
        <v>725772</v>
      </c>
      <c r="Y352" s="10">
        <v>773</v>
      </c>
      <c r="Z352" s="10">
        <v>889</v>
      </c>
      <c r="AA352" s="43">
        <f t="shared" si="12"/>
        <v>2.1653928839033094</v>
      </c>
      <c r="AB352" s="10" t="s">
        <v>384</v>
      </c>
      <c r="AC352" s="31" t="s">
        <v>385</v>
      </c>
    </row>
    <row r="353" spans="1:29" x14ac:dyDescent="0.25">
      <c r="A353" s="45" t="s">
        <v>636</v>
      </c>
      <c r="B353" s="46">
        <v>17.777999999999999</v>
      </c>
      <c r="C353" s="46">
        <v>71.066999999999993</v>
      </c>
      <c r="D353" s="46">
        <v>31635685</v>
      </c>
      <c r="E353" s="46">
        <v>7760059</v>
      </c>
      <c r="F353" s="46">
        <v>59917038</v>
      </c>
      <c r="G353" s="46" t="s">
        <v>634</v>
      </c>
      <c r="H353" s="46" t="s">
        <v>637</v>
      </c>
      <c r="I353" s="46">
        <v>952</v>
      </c>
      <c r="J353" s="46">
        <v>952</v>
      </c>
      <c r="K353" s="47">
        <f t="shared" si="10"/>
        <v>22.33465582006335</v>
      </c>
      <c r="L353" s="46" t="s">
        <v>384</v>
      </c>
      <c r="M353" s="48" t="s">
        <v>385</v>
      </c>
      <c r="N353" s="10"/>
      <c r="O353" s="10"/>
      <c r="P353" s="10"/>
      <c r="Q353" s="32" t="s">
        <v>488</v>
      </c>
      <c r="R353" s="10">
        <v>4.0620000000000003</v>
      </c>
      <c r="S353" s="10">
        <v>41.048999999999999</v>
      </c>
      <c r="T353" s="10">
        <v>129523122</v>
      </c>
      <c r="U353" s="10">
        <v>16475054</v>
      </c>
      <c r="V353" s="10">
        <v>100320063</v>
      </c>
      <c r="W353" s="10" t="s">
        <v>461</v>
      </c>
      <c r="X353" s="10" t="s">
        <v>489</v>
      </c>
      <c r="Y353" s="10">
        <v>907</v>
      </c>
      <c r="Z353" s="10">
        <v>907</v>
      </c>
      <c r="AA353" s="43">
        <f t="shared" si="12"/>
        <v>79.867972836634436</v>
      </c>
      <c r="AB353" s="10" t="s">
        <v>384</v>
      </c>
      <c r="AC353" s="31" t="s">
        <v>385</v>
      </c>
    </row>
    <row r="354" spans="1:29" x14ac:dyDescent="0.25">
      <c r="A354" s="30" t="s">
        <v>627</v>
      </c>
      <c r="B354" s="10">
        <v>17.998999999999999</v>
      </c>
      <c r="C354" s="10">
        <v>57.064</v>
      </c>
      <c r="D354" s="10">
        <v>25253540</v>
      </c>
      <c r="E354" s="10">
        <v>6007001</v>
      </c>
      <c r="F354" s="10">
        <v>49736135</v>
      </c>
      <c r="G354" s="10" t="s">
        <v>628</v>
      </c>
      <c r="H354" s="10" t="s">
        <v>629</v>
      </c>
      <c r="I354" s="10">
        <v>894</v>
      </c>
      <c r="J354" s="10">
        <v>894</v>
      </c>
      <c r="K354" s="43">
        <f t="shared" si="10"/>
        <v>17.82888924763926</v>
      </c>
      <c r="L354" s="10" t="s">
        <v>384</v>
      </c>
      <c r="M354" s="31" t="s">
        <v>385</v>
      </c>
      <c r="N354" s="10"/>
      <c r="O354" s="10"/>
      <c r="P354" s="10"/>
      <c r="Q354" s="32" t="s">
        <v>474</v>
      </c>
      <c r="R354" s="10">
        <v>4.6619999999999999</v>
      </c>
      <c r="S354" s="10">
        <v>207.07499999999999</v>
      </c>
      <c r="T354" s="10">
        <v>10323157</v>
      </c>
      <c r="U354" s="10">
        <v>2417154</v>
      </c>
      <c r="V354" s="10">
        <v>6121219</v>
      </c>
      <c r="W354" s="10" t="s">
        <v>475</v>
      </c>
      <c r="X354" s="10" t="s">
        <v>476</v>
      </c>
      <c r="Y354" s="10">
        <v>936</v>
      </c>
      <c r="Z354" s="10">
        <v>942</v>
      </c>
      <c r="AA354" s="43">
        <f t="shared" si="12"/>
        <v>6.3655786714615532</v>
      </c>
      <c r="AB354" s="10" t="s">
        <v>384</v>
      </c>
      <c r="AC354" s="31" t="s">
        <v>385</v>
      </c>
    </row>
    <row r="355" spans="1:29" x14ac:dyDescent="0.25">
      <c r="A355" s="30" t="s">
        <v>999</v>
      </c>
      <c r="B355" s="10">
        <v>18.408000000000001</v>
      </c>
      <c r="C355" s="10">
        <v>91.057000000000002</v>
      </c>
      <c r="D355" s="10">
        <v>635189</v>
      </c>
      <c r="E355" s="10">
        <v>142688</v>
      </c>
      <c r="F355" s="10">
        <v>218190</v>
      </c>
      <c r="G355" s="10" t="s">
        <v>1000</v>
      </c>
      <c r="H355" s="10" t="s">
        <v>1001</v>
      </c>
      <c r="I355" s="10">
        <v>768</v>
      </c>
      <c r="J355" s="10">
        <v>894</v>
      </c>
      <c r="K355" s="43">
        <f t="shared" si="10"/>
        <v>0.44844066742004229</v>
      </c>
      <c r="L355" s="10" t="s">
        <v>384</v>
      </c>
      <c r="M355" s="31" t="s">
        <v>385</v>
      </c>
      <c r="N355" s="10"/>
      <c r="O355" s="10"/>
      <c r="P355" s="10"/>
      <c r="Q355" s="32" t="s">
        <v>477</v>
      </c>
      <c r="R355" s="10">
        <v>5.6550000000000002</v>
      </c>
      <c r="S355" s="10">
        <v>43.988999999999997</v>
      </c>
      <c r="T355" s="10">
        <v>1433770</v>
      </c>
      <c r="U355" s="10">
        <v>499426</v>
      </c>
      <c r="V355" s="10">
        <v>689370</v>
      </c>
      <c r="W355" s="10" t="s">
        <v>478</v>
      </c>
      <c r="X355" s="10" t="s">
        <v>479</v>
      </c>
      <c r="Y355" s="10">
        <v>905</v>
      </c>
      <c r="Z355" s="10">
        <v>928</v>
      </c>
      <c r="AA355" s="43">
        <f t="shared" si="12"/>
        <v>0.88410703545256852</v>
      </c>
      <c r="AB355" s="10" t="s">
        <v>384</v>
      </c>
      <c r="AC355" s="31" t="s">
        <v>385</v>
      </c>
    </row>
    <row r="356" spans="1:29" x14ac:dyDescent="0.25">
      <c r="A356" s="30" t="s">
        <v>975</v>
      </c>
      <c r="B356" s="10">
        <v>19.797000000000001</v>
      </c>
      <c r="C356" s="10">
        <v>95.082999999999998</v>
      </c>
      <c r="D356" s="10">
        <v>488683</v>
      </c>
      <c r="E356" s="10">
        <v>107916</v>
      </c>
      <c r="F356" s="10">
        <v>334232</v>
      </c>
      <c r="G356" s="10" t="s">
        <v>663</v>
      </c>
      <c r="H356" s="10" t="s">
        <v>976</v>
      </c>
      <c r="I356" s="10">
        <v>834</v>
      </c>
      <c r="J356" s="10">
        <v>837</v>
      </c>
      <c r="K356" s="43">
        <f t="shared" si="10"/>
        <v>0.34500806953021623</v>
      </c>
      <c r="L356" s="10" t="s">
        <v>384</v>
      </c>
      <c r="M356" s="31" t="s">
        <v>385</v>
      </c>
      <c r="N356" s="10"/>
      <c r="O356" s="10"/>
      <c r="P356" s="10"/>
      <c r="Q356" s="32" t="s">
        <v>485</v>
      </c>
      <c r="R356" s="10">
        <v>5.6609999999999996</v>
      </c>
      <c r="S356" s="10">
        <v>41.048999999999999</v>
      </c>
      <c r="T356" s="10">
        <v>64768267</v>
      </c>
      <c r="U356" s="10">
        <v>13687371</v>
      </c>
      <c r="V356" s="10">
        <v>85239592</v>
      </c>
      <c r="W356" s="10" t="s">
        <v>486</v>
      </c>
      <c r="X356" s="10" t="s">
        <v>487</v>
      </c>
      <c r="Y356" s="10">
        <v>955</v>
      </c>
      <c r="Z356" s="10">
        <v>955</v>
      </c>
      <c r="AA356" s="43">
        <f t="shared" si="12"/>
        <v>39.938121545834008</v>
      </c>
      <c r="AB356" s="10" t="s">
        <v>384</v>
      </c>
      <c r="AC356" s="31" t="s">
        <v>385</v>
      </c>
    </row>
    <row r="357" spans="1:29" x14ac:dyDescent="0.25">
      <c r="A357" s="30" t="s">
        <v>1164</v>
      </c>
      <c r="B357" s="10">
        <v>20.407</v>
      </c>
      <c r="C357" s="10">
        <v>41.061999999999998</v>
      </c>
      <c r="D357" s="10">
        <v>624304</v>
      </c>
      <c r="E357" s="10">
        <v>192764</v>
      </c>
      <c r="F357" s="10">
        <v>512768</v>
      </c>
      <c r="G357" s="10" t="s">
        <v>402</v>
      </c>
      <c r="H357" s="10" t="s">
        <v>1165</v>
      </c>
      <c r="I357" s="10">
        <v>795</v>
      </c>
      <c r="J357" s="10">
        <v>882</v>
      </c>
      <c r="K357" s="43">
        <f t="shared" si="10"/>
        <v>0.44075590482990429</v>
      </c>
      <c r="L357" s="10" t="s">
        <v>384</v>
      </c>
      <c r="M357" s="31" t="s">
        <v>385</v>
      </c>
      <c r="N357" s="10"/>
      <c r="O357" s="10"/>
      <c r="P357" s="10"/>
      <c r="Q357" s="32" t="s">
        <v>495</v>
      </c>
      <c r="R357" s="10">
        <v>5.8289999999999997</v>
      </c>
      <c r="S357" s="10">
        <v>67.06</v>
      </c>
      <c r="T357" s="10">
        <v>2708661</v>
      </c>
      <c r="U357" s="10">
        <v>481533</v>
      </c>
      <c r="V357" s="10">
        <v>766475</v>
      </c>
      <c r="W357" s="10" t="s">
        <v>496</v>
      </c>
      <c r="X357" s="10" t="s">
        <v>497</v>
      </c>
      <c r="Y357" s="10">
        <v>790</v>
      </c>
      <c r="Z357" s="10">
        <v>894</v>
      </c>
      <c r="AA357" s="43">
        <f t="shared" si="12"/>
        <v>1.6702443535267091</v>
      </c>
      <c r="AB357" s="10" t="s">
        <v>384</v>
      </c>
      <c r="AC357" s="31" t="s">
        <v>385</v>
      </c>
    </row>
    <row r="358" spans="1:29" x14ac:dyDescent="0.25">
      <c r="A358" s="30" t="s">
        <v>642</v>
      </c>
      <c r="B358" s="10">
        <v>20.699000000000002</v>
      </c>
      <c r="C358" s="10">
        <v>41.061999999999998</v>
      </c>
      <c r="D358" s="10">
        <v>1952877</v>
      </c>
      <c r="E358" s="10">
        <v>468513</v>
      </c>
      <c r="F358" s="10">
        <v>3988128</v>
      </c>
      <c r="G358" s="10" t="s">
        <v>643</v>
      </c>
      <c r="H358" s="10"/>
      <c r="I358" s="10">
        <v>922</v>
      </c>
      <c r="J358" s="10">
        <v>924</v>
      </c>
      <c r="K358" s="43">
        <f t="shared" si="10"/>
        <v>1.3787226562003592</v>
      </c>
      <c r="L358" s="10" t="s">
        <v>384</v>
      </c>
      <c r="M358" s="31" t="s">
        <v>385</v>
      </c>
      <c r="N358" s="10"/>
      <c r="O358" s="10"/>
      <c r="P358" s="10"/>
      <c r="Q358" s="32" t="s">
        <v>1166</v>
      </c>
      <c r="R358" s="10">
        <v>6.2380000000000004</v>
      </c>
      <c r="S358" s="10">
        <v>82.965999999999994</v>
      </c>
      <c r="T358" s="10">
        <v>2259591</v>
      </c>
      <c r="U358" s="10">
        <v>497491</v>
      </c>
      <c r="V358" s="10">
        <v>612129</v>
      </c>
      <c r="W358" s="10" t="s">
        <v>649</v>
      </c>
      <c r="X358" s="10" t="s">
        <v>1167</v>
      </c>
      <c r="Y358" s="10">
        <v>771</v>
      </c>
      <c r="Z358" s="10">
        <v>956</v>
      </c>
      <c r="AA358" s="43">
        <f t="shared" si="12"/>
        <v>1.3933338682949878</v>
      </c>
      <c r="AB358" s="10" t="s">
        <v>384</v>
      </c>
      <c r="AC358" s="31" t="s">
        <v>385</v>
      </c>
    </row>
    <row r="359" spans="1:29" x14ac:dyDescent="0.25">
      <c r="A359" s="30" t="s">
        <v>1490</v>
      </c>
      <c r="B359" s="10">
        <v>21.276</v>
      </c>
      <c r="C359" s="10">
        <v>71.066999999999993</v>
      </c>
      <c r="D359" s="10">
        <v>1089332</v>
      </c>
      <c r="E359" s="10">
        <v>183639</v>
      </c>
      <c r="F359" s="10">
        <v>841927</v>
      </c>
      <c r="G359" s="10" t="s">
        <v>654</v>
      </c>
      <c r="H359" s="10" t="s">
        <v>1168</v>
      </c>
      <c r="I359" s="10">
        <v>777</v>
      </c>
      <c r="J359" s="10">
        <v>782</v>
      </c>
      <c r="K359" s="43">
        <f t="shared" si="10"/>
        <v>0.76906364739000432</v>
      </c>
      <c r="L359" s="10" t="s">
        <v>384</v>
      </c>
      <c r="M359" s="31" t="s">
        <v>385</v>
      </c>
      <c r="N359" s="10"/>
      <c r="O359" s="10"/>
      <c r="P359" s="10"/>
      <c r="Q359" s="32" t="s">
        <v>1169</v>
      </c>
      <c r="R359" s="10">
        <v>6.2450000000000001</v>
      </c>
      <c r="S359" s="10">
        <v>55.042000000000002</v>
      </c>
      <c r="T359" s="10">
        <v>4243293</v>
      </c>
      <c r="U359" s="10">
        <v>950400</v>
      </c>
      <c r="V359" s="10">
        <v>2717373</v>
      </c>
      <c r="W359" s="10" t="s">
        <v>1170</v>
      </c>
      <c r="X359" s="10" t="s">
        <v>1171</v>
      </c>
      <c r="Y359" s="10">
        <v>800</v>
      </c>
      <c r="Z359" s="10">
        <v>848</v>
      </c>
      <c r="AA359" s="43">
        <f t="shared" si="12"/>
        <v>2.6165460253643444</v>
      </c>
      <c r="AB359" s="10" t="s">
        <v>384</v>
      </c>
      <c r="AC359" s="31" t="s">
        <v>385</v>
      </c>
    </row>
    <row r="360" spans="1:29" x14ac:dyDescent="0.25">
      <c r="A360" s="30" t="s">
        <v>651</v>
      </c>
      <c r="B360" s="10">
        <v>22.120999999999999</v>
      </c>
      <c r="C360" s="10">
        <v>59.054000000000002</v>
      </c>
      <c r="D360" s="10">
        <v>4691051</v>
      </c>
      <c r="E360" s="10">
        <v>919671</v>
      </c>
      <c r="F360" s="10">
        <v>5335837</v>
      </c>
      <c r="G360" s="10" t="s">
        <v>634</v>
      </c>
      <c r="H360" s="10" t="s">
        <v>652</v>
      </c>
      <c r="I360" s="10">
        <v>909</v>
      </c>
      <c r="J360" s="10">
        <v>910</v>
      </c>
      <c r="K360" s="43">
        <f t="shared" si="10"/>
        <v>3.3118615740219948</v>
      </c>
      <c r="L360" s="10" t="s">
        <v>384</v>
      </c>
      <c r="M360" s="31" t="s">
        <v>385</v>
      </c>
      <c r="N360" s="10"/>
      <c r="O360" s="10"/>
      <c r="P360" s="10"/>
      <c r="Q360" s="32" t="s">
        <v>501</v>
      </c>
      <c r="R360" s="10">
        <v>6.2619999999999996</v>
      </c>
      <c r="S360" s="10">
        <v>57.058999999999997</v>
      </c>
      <c r="T360" s="10">
        <v>7672632</v>
      </c>
      <c r="U360" s="10">
        <v>1945891</v>
      </c>
      <c r="V360" s="10">
        <v>3855198</v>
      </c>
      <c r="W360" s="10" t="s">
        <v>461</v>
      </c>
      <c r="X360" s="10"/>
      <c r="Y360" s="10">
        <v>845</v>
      </c>
      <c r="Z360" s="10">
        <v>845</v>
      </c>
      <c r="AA360" s="43">
        <f t="shared" si="12"/>
        <v>4.731182778017752</v>
      </c>
      <c r="AB360" s="10" t="s">
        <v>384</v>
      </c>
      <c r="AC360" s="31" t="s">
        <v>385</v>
      </c>
    </row>
    <row r="361" spans="1:29" x14ac:dyDescent="0.25">
      <c r="A361" s="30" t="s">
        <v>967</v>
      </c>
      <c r="B361" s="10">
        <v>22.617000000000001</v>
      </c>
      <c r="C361" s="10">
        <v>88.052999999999997</v>
      </c>
      <c r="D361" s="10">
        <v>2921618</v>
      </c>
      <c r="E361" s="10">
        <v>525734</v>
      </c>
      <c r="F361" s="10">
        <v>2185920</v>
      </c>
      <c r="G361" s="10" t="s">
        <v>968</v>
      </c>
      <c r="H361" s="10" t="s">
        <v>969</v>
      </c>
      <c r="I361" s="10">
        <v>837</v>
      </c>
      <c r="J361" s="10">
        <v>837</v>
      </c>
      <c r="K361" s="43">
        <f t="shared" si="10"/>
        <v>2.0626495828271727</v>
      </c>
      <c r="L361" s="10" t="s">
        <v>384</v>
      </c>
      <c r="M361" s="31" t="s">
        <v>385</v>
      </c>
      <c r="N361" s="10"/>
      <c r="O361" s="10"/>
      <c r="P361" s="10"/>
      <c r="Q361" s="32" t="s">
        <v>1172</v>
      </c>
      <c r="R361" s="10">
        <v>6.3490000000000002</v>
      </c>
      <c r="S361" s="10">
        <v>41.048999999999999</v>
      </c>
      <c r="T361" s="10">
        <v>10556832</v>
      </c>
      <c r="U361" s="10">
        <v>1786190</v>
      </c>
      <c r="V361" s="10">
        <v>4421296</v>
      </c>
      <c r="W361" s="10" t="s">
        <v>1173</v>
      </c>
      <c r="X361" s="10" t="s">
        <v>1174</v>
      </c>
      <c r="Y361" s="10">
        <v>795</v>
      </c>
      <c r="Z361" s="10">
        <v>806</v>
      </c>
      <c r="AA361" s="43">
        <f t="shared" si="12"/>
        <v>6.5096699214593761</v>
      </c>
      <c r="AB361" s="10" t="s">
        <v>384</v>
      </c>
      <c r="AC361" s="31" t="s">
        <v>385</v>
      </c>
    </row>
    <row r="362" spans="1:29" x14ac:dyDescent="0.25">
      <c r="A362" s="30" t="s">
        <v>653</v>
      </c>
      <c r="B362" s="10">
        <v>22.925999999999998</v>
      </c>
      <c r="C362" s="10">
        <v>41.061999999999998</v>
      </c>
      <c r="D362" s="10">
        <v>2585734</v>
      </c>
      <c r="E362" s="10">
        <v>624783</v>
      </c>
      <c r="F362" s="10">
        <v>6432773</v>
      </c>
      <c r="G362" s="10" t="s">
        <v>654</v>
      </c>
      <c r="H362" s="10" t="s">
        <v>655</v>
      </c>
      <c r="I362" s="10">
        <v>914</v>
      </c>
      <c r="J362" s="10">
        <v>915</v>
      </c>
      <c r="K362" s="43">
        <f t="shared" ref="K362:K375" si="13">7.05995644477537E-07*D362</f>
        <v>1.8255169417774797</v>
      </c>
      <c r="L362" s="10" t="s">
        <v>384</v>
      </c>
      <c r="M362" s="31" t="s">
        <v>385</v>
      </c>
      <c r="N362" s="10"/>
      <c r="O362" s="10"/>
      <c r="P362" s="10"/>
      <c r="Q362" s="32" t="s">
        <v>504</v>
      </c>
      <c r="R362" s="10">
        <v>6.359</v>
      </c>
      <c r="S362" s="10">
        <v>56.081000000000003</v>
      </c>
      <c r="T362" s="10">
        <v>16002830</v>
      </c>
      <c r="U362" s="10">
        <v>2265874</v>
      </c>
      <c r="V362" s="10">
        <v>6806684</v>
      </c>
      <c r="W362" s="10" t="s">
        <v>505</v>
      </c>
      <c r="X362" s="10" t="s">
        <v>506</v>
      </c>
      <c r="Y362" s="10">
        <v>803</v>
      </c>
      <c r="Z362" s="10">
        <v>817</v>
      </c>
      <c r="AA362" s="43">
        <f t="shared" si="12"/>
        <v>9.8678411392004488</v>
      </c>
      <c r="AB362" s="10" t="s">
        <v>384</v>
      </c>
      <c r="AC362" s="31" t="s">
        <v>385</v>
      </c>
    </row>
    <row r="363" spans="1:29" x14ac:dyDescent="0.25">
      <c r="A363" s="30" t="s">
        <v>1175</v>
      </c>
      <c r="B363" s="10">
        <v>23.221</v>
      </c>
      <c r="C363" s="10">
        <v>133.06</v>
      </c>
      <c r="D363" s="10">
        <v>3148655</v>
      </c>
      <c r="E363" s="10">
        <v>329468</v>
      </c>
      <c r="F363" s="10">
        <v>1393152</v>
      </c>
      <c r="G363" s="10" t="s">
        <v>660</v>
      </c>
      <c r="H363" s="10" t="s">
        <v>1176</v>
      </c>
      <c r="I363" s="10">
        <v>879</v>
      </c>
      <c r="J363" s="10">
        <v>882</v>
      </c>
      <c r="K363" s="43">
        <f t="shared" si="13"/>
        <v>2.2229367159624194</v>
      </c>
      <c r="L363" s="10" t="s">
        <v>384</v>
      </c>
      <c r="M363" s="31" t="s">
        <v>385</v>
      </c>
      <c r="N363" s="10"/>
      <c r="O363" s="10"/>
      <c r="P363" s="10"/>
      <c r="Q363" s="32" t="s">
        <v>517</v>
      </c>
      <c r="R363" s="10">
        <v>8.0050000000000008</v>
      </c>
      <c r="S363" s="10">
        <v>133.07300000000001</v>
      </c>
      <c r="T363" s="10">
        <v>2083413</v>
      </c>
      <c r="U363" s="10">
        <v>300045</v>
      </c>
      <c r="V363" s="10">
        <v>854322</v>
      </c>
      <c r="W363" s="10" t="s">
        <v>518</v>
      </c>
      <c r="X363" s="10"/>
      <c r="Y363" s="10">
        <v>856</v>
      </c>
      <c r="Z363" s="10">
        <v>864</v>
      </c>
      <c r="AA363" s="43">
        <f t="shared" si="12"/>
        <v>1.2846970511681386</v>
      </c>
      <c r="AB363" s="10" t="s">
        <v>384</v>
      </c>
      <c r="AC363" s="31" t="s">
        <v>385</v>
      </c>
    </row>
    <row r="364" spans="1:29" x14ac:dyDescent="0.25">
      <c r="A364" s="30" t="s">
        <v>667</v>
      </c>
      <c r="B364" s="10">
        <v>23.949000000000002</v>
      </c>
      <c r="C364" s="10">
        <v>69.06</v>
      </c>
      <c r="D364" s="10">
        <v>5544486</v>
      </c>
      <c r="E364" s="10">
        <v>1173741</v>
      </c>
      <c r="F364" s="10">
        <v>6231451</v>
      </c>
      <c r="G364" s="10" t="s">
        <v>634</v>
      </c>
      <c r="H364" s="10" t="s">
        <v>668</v>
      </c>
      <c r="I364" s="10">
        <v>906</v>
      </c>
      <c r="J364" s="10">
        <v>906</v>
      </c>
      <c r="K364" s="43">
        <f t="shared" si="13"/>
        <v>3.9143829668666812</v>
      </c>
      <c r="L364" s="10" t="s">
        <v>384</v>
      </c>
      <c r="M364" s="31" t="s">
        <v>385</v>
      </c>
      <c r="N364" s="10"/>
      <c r="O364" s="10"/>
      <c r="P364" s="10"/>
      <c r="Q364" s="32" t="s">
        <v>903</v>
      </c>
      <c r="R364" s="10">
        <v>10.46</v>
      </c>
      <c r="S364" s="10">
        <v>41.048999999999999</v>
      </c>
      <c r="T364" s="10">
        <v>847808</v>
      </c>
      <c r="U364" s="10">
        <v>112357</v>
      </c>
      <c r="V364" s="10">
        <v>614903</v>
      </c>
      <c r="W364" s="10" t="s">
        <v>522</v>
      </c>
      <c r="X364" s="10" t="s">
        <v>904</v>
      </c>
      <c r="Y364" s="10">
        <v>835</v>
      </c>
      <c r="Z364" s="10">
        <v>846</v>
      </c>
      <c r="AA364" s="43">
        <f t="shared" si="12"/>
        <v>0.52278469874036371</v>
      </c>
      <c r="AB364" s="10" t="s">
        <v>384</v>
      </c>
      <c r="AC364" s="31" t="s">
        <v>385</v>
      </c>
    </row>
    <row r="365" spans="1:29" x14ac:dyDescent="0.25">
      <c r="A365" s="30" t="s">
        <v>395</v>
      </c>
      <c r="B365" s="10">
        <v>25.166</v>
      </c>
      <c r="C365" s="10">
        <v>40.079000000000001</v>
      </c>
      <c r="D365" s="10">
        <v>415743</v>
      </c>
      <c r="E365" s="10">
        <v>368779</v>
      </c>
      <c r="F365" s="10">
        <v>414083</v>
      </c>
      <c r="G365" s="10" t="s">
        <v>396</v>
      </c>
      <c r="H365" s="10" t="s">
        <v>397</v>
      </c>
      <c r="I365" s="10">
        <v>774</v>
      </c>
      <c r="J365" s="10">
        <v>999</v>
      </c>
      <c r="K365" s="43">
        <f t="shared" si="13"/>
        <v>0.29351274722202469</v>
      </c>
      <c r="L365" s="10" t="s">
        <v>384</v>
      </c>
      <c r="M365" s="31" t="s">
        <v>385</v>
      </c>
      <c r="N365" s="10"/>
      <c r="O365" s="10"/>
      <c r="P365" s="10"/>
      <c r="Q365" s="32" t="s">
        <v>544</v>
      </c>
      <c r="R365" s="10">
        <v>11.647</v>
      </c>
      <c r="S365" s="10">
        <v>57.058999999999997</v>
      </c>
      <c r="T365" s="10">
        <v>3018728</v>
      </c>
      <c r="U365" s="10">
        <v>462218</v>
      </c>
      <c r="V365" s="10">
        <v>1310883</v>
      </c>
      <c r="W365" s="10" t="s">
        <v>545</v>
      </c>
      <c r="X365" s="10" t="s">
        <v>546</v>
      </c>
      <c r="Y365" s="10">
        <v>841</v>
      </c>
      <c r="Z365" s="10">
        <v>841</v>
      </c>
      <c r="AA365" s="43">
        <f t="shared" si="12"/>
        <v>1.861441279227255</v>
      </c>
      <c r="AB365" s="10" t="s">
        <v>384</v>
      </c>
      <c r="AC365" s="31" t="s">
        <v>385</v>
      </c>
    </row>
    <row r="366" spans="1:29" x14ac:dyDescent="0.25">
      <c r="A366" s="45" t="s">
        <v>665</v>
      </c>
      <c r="B366" s="46">
        <v>25.183</v>
      </c>
      <c r="C366" s="46">
        <v>69.06</v>
      </c>
      <c r="D366" s="46">
        <v>58330902</v>
      </c>
      <c r="E366" s="46">
        <v>15364227</v>
      </c>
      <c r="F366" s="46">
        <v>67603174</v>
      </c>
      <c r="G366" s="46" t="s">
        <v>634</v>
      </c>
      <c r="H366" s="46" t="s">
        <v>666</v>
      </c>
      <c r="I366" s="46">
        <v>941</v>
      </c>
      <c r="J366" s="46">
        <v>941</v>
      </c>
      <c r="K366" s="47">
        <f t="shared" si="13"/>
        <v>41.181362750446056</v>
      </c>
      <c r="L366" s="46" t="s">
        <v>384</v>
      </c>
      <c r="M366" s="48" t="s">
        <v>385</v>
      </c>
      <c r="N366" s="10"/>
      <c r="O366" s="10"/>
      <c r="P366" s="10"/>
      <c r="Q366" s="32" t="s">
        <v>1177</v>
      </c>
      <c r="R366" s="10">
        <v>11.922000000000001</v>
      </c>
      <c r="S366" s="10">
        <v>43.033999999999999</v>
      </c>
      <c r="T366" s="10">
        <v>865594</v>
      </c>
      <c r="U366" s="10">
        <v>256443</v>
      </c>
      <c r="V366" s="10">
        <v>404236</v>
      </c>
      <c r="W366" s="10" t="s">
        <v>654</v>
      </c>
      <c r="X366" s="10" t="s">
        <v>1178</v>
      </c>
      <c r="Y366" s="10">
        <v>776</v>
      </c>
      <c r="Z366" s="10">
        <v>788</v>
      </c>
      <c r="AA366" s="43">
        <f t="shared" si="12"/>
        <v>0.5337520977880208</v>
      </c>
      <c r="AB366" s="10" t="s">
        <v>384</v>
      </c>
      <c r="AC366" s="31" t="s">
        <v>385</v>
      </c>
    </row>
    <row r="367" spans="1:29" x14ac:dyDescent="0.25">
      <c r="A367" s="30" t="s">
        <v>681</v>
      </c>
      <c r="B367" s="10">
        <v>25.904</v>
      </c>
      <c r="C367" s="10">
        <v>69.06</v>
      </c>
      <c r="D367" s="10">
        <v>2076689</v>
      </c>
      <c r="E367" s="10">
        <v>473799</v>
      </c>
      <c r="F367" s="10">
        <v>1763273</v>
      </c>
      <c r="G367" s="10" t="s">
        <v>663</v>
      </c>
      <c r="H367" s="10" t="s">
        <v>682</v>
      </c>
      <c r="I367" s="10">
        <v>787</v>
      </c>
      <c r="J367" s="10">
        <v>788</v>
      </c>
      <c r="K367" s="43">
        <f t="shared" si="13"/>
        <v>1.4661333889344119</v>
      </c>
      <c r="L367" s="10" t="s">
        <v>384</v>
      </c>
      <c r="M367" s="31" t="s">
        <v>385</v>
      </c>
      <c r="N367" s="10"/>
      <c r="O367" s="10"/>
      <c r="P367" s="10"/>
      <c r="Q367" s="32" t="s">
        <v>550</v>
      </c>
      <c r="R367" s="10">
        <v>12.01</v>
      </c>
      <c r="S367" s="10">
        <v>43.033999999999999</v>
      </c>
      <c r="T367" s="10">
        <v>3812627</v>
      </c>
      <c r="U367" s="10">
        <v>620422</v>
      </c>
      <c r="V367" s="10">
        <v>2234512</v>
      </c>
      <c r="W367" s="10" t="s">
        <v>528</v>
      </c>
      <c r="X367" s="10" t="s">
        <v>551</v>
      </c>
      <c r="Y367" s="10">
        <v>806</v>
      </c>
      <c r="Z367" s="10">
        <v>810</v>
      </c>
      <c r="AA367" s="43">
        <f t="shared" si="12"/>
        <v>2.3509840171411174</v>
      </c>
      <c r="AB367" s="10" t="s">
        <v>384</v>
      </c>
      <c r="AC367" s="31" t="s">
        <v>385</v>
      </c>
    </row>
    <row r="368" spans="1:29" x14ac:dyDescent="0.25">
      <c r="A368" s="30" t="s">
        <v>1179</v>
      </c>
      <c r="B368" s="10">
        <v>26.245999999999999</v>
      </c>
      <c r="C368" s="10">
        <v>69.06</v>
      </c>
      <c r="D368" s="10">
        <v>733367</v>
      </c>
      <c r="E368" s="10">
        <v>188969</v>
      </c>
      <c r="F368" s="10">
        <v>250867</v>
      </c>
      <c r="G368" s="10" t="s">
        <v>732</v>
      </c>
      <c r="H368" s="10" t="s">
        <v>1180</v>
      </c>
      <c r="I368" s="10">
        <v>805</v>
      </c>
      <c r="J368" s="10">
        <v>954</v>
      </c>
      <c r="K368" s="43">
        <f t="shared" si="13"/>
        <v>0.5177539078035579</v>
      </c>
      <c r="L368" s="10" t="s">
        <v>384</v>
      </c>
      <c r="M368" s="31" t="s">
        <v>385</v>
      </c>
      <c r="N368" s="10"/>
      <c r="O368" s="10"/>
      <c r="P368" s="10"/>
      <c r="Q368" s="32" t="s">
        <v>571</v>
      </c>
      <c r="R368" s="10">
        <v>12.878</v>
      </c>
      <c r="S368" s="10">
        <v>281.10199999999998</v>
      </c>
      <c r="T368" s="10">
        <v>52782156</v>
      </c>
      <c r="U368" s="10">
        <v>13559220</v>
      </c>
      <c r="V368" s="10">
        <v>62062276</v>
      </c>
      <c r="W368" s="10" t="s">
        <v>572</v>
      </c>
      <c r="X368" s="10" t="s">
        <v>573</v>
      </c>
      <c r="Y368" s="10">
        <v>833</v>
      </c>
      <c r="Z368" s="10">
        <v>862</v>
      </c>
      <c r="AA368" s="43">
        <f t="shared" si="12"/>
        <v>32.547113878763682</v>
      </c>
      <c r="AB368" s="10" t="s">
        <v>384</v>
      </c>
      <c r="AC368" s="31" t="s">
        <v>385</v>
      </c>
    </row>
    <row r="369" spans="1:29" x14ac:dyDescent="0.25">
      <c r="A369" s="30" t="s">
        <v>1122</v>
      </c>
      <c r="B369" s="10">
        <v>27.318999999999999</v>
      </c>
      <c r="C369" s="10">
        <v>72.069000000000003</v>
      </c>
      <c r="D369" s="10">
        <v>1475464</v>
      </c>
      <c r="E369" s="10">
        <v>266987</v>
      </c>
      <c r="F369" s="10">
        <v>398653</v>
      </c>
      <c r="G369" s="10" t="s">
        <v>1123</v>
      </c>
      <c r="H369" s="10" t="s">
        <v>1124</v>
      </c>
      <c r="I369" s="10">
        <v>795</v>
      </c>
      <c r="J369" s="10">
        <v>814</v>
      </c>
      <c r="K369" s="43">
        <f t="shared" si="13"/>
        <v>1.0416711575834048</v>
      </c>
      <c r="L369" s="10" t="s">
        <v>384</v>
      </c>
      <c r="M369" s="31" t="s">
        <v>385</v>
      </c>
      <c r="N369" s="10"/>
      <c r="O369" s="10"/>
      <c r="P369" s="10"/>
      <c r="Q369" s="32" t="s">
        <v>939</v>
      </c>
      <c r="R369" s="10">
        <v>14.156000000000001</v>
      </c>
      <c r="S369" s="10">
        <v>57.058999999999997</v>
      </c>
      <c r="T369" s="10">
        <v>15729252</v>
      </c>
      <c r="U369" s="10">
        <v>3034175</v>
      </c>
      <c r="V369" s="10">
        <v>11448737</v>
      </c>
      <c r="W369" s="10" t="s">
        <v>773</v>
      </c>
      <c r="X369" s="10" t="s">
        <v>940</v>
      </c>
      <c r="Y369" s="10">
        <v>924</v>
      </c>
      <c r="Z369" s="10">
        <v>927</v>
      </c>
      <c r="AA369" s="43">
        <f t="shared" si="12"/>
        <v>9.6991444622264282</v>
      </c>
      <c r="AB369" s="10" t="s">
        <v>384</v>
      </c>
      <c r="AC369" s="31" t="s">
        <v>385</v>
      </c>
    </row>
    <row r="370" spans="1:29" x14ac:dyDescent="0.25">
      <c r="A370" s="30" t="s">
        <v>1181</v>
      </c>
      <c r="B370" s="10">
        <v>29.663</v>
      </c>
      <c r="C370" s="10">
        <v>69.06</v>
      </c>
      <c r="D370" s="10">
        <v>6141841</v>
      </c>
      <c r="E370" s="10">
        <v>1043635</v>
      </c>
      <c r="F370" s="10">
        <v>2603938</v>
      </c>
      <c r="G370" s="10" t="s">
        <v>1118</v>
      </c>
      <c r="H370" s="10" t="s">
        <v>1182</v>
      </c>
      <c r="I370" s="10">
        <v>833</v>
      </c>
      <c r="J370" s="10">
        <v>890</v>
      </c>
      <c r="K370" s="43">
        <f t="shared" si="13"/>
        <v>4.3361129950735604</v>
      </c>
      <c r="L370" s="10" t="s">
        <v>384</v>
      </c>
      <c r="M370" s="31" t="s">
        <v>385</v>
      </c>
      <c r="N370" s="10"/>
      <c r="O370" s="10"/>
      <c r="P370" s="10"/>
      <c r="Q370" s="32" t="s">
        <v>1183</v>
      </c>
      <c r="R370" s="10">
        <v>16.326000000000001</v>
      </c>
      <c r="S370" s="10">
        <v>41.048999999999999</v>
      </c>
      <c r="T370" s="10">
        <v>1655725</v>
      </c>
      <c r="U370" s="10">
        <v>301506</v>
      </c>
      <c r="V370" s="10">
        <v>2103179</v>
      </c>
      <c r="W370" s="10" t="s">
        <v>773</v>
      </c>
      <c r="X370" s="10" t="s">
        <v>1184</v>
      </c>
      <c r="Y370" s="10">
        <v>902</v>
      </c>
      <c r="Z370" s="10">
        <v>904</v>
      </c>
      <c r="AA370" s="43">
        <f t="shared" si="12"/>
        <v>1.0209713700765841</v>
      </c>
      <c r="AB370" s="10" t="s">
        <v>384</v>
      </c>
      <c r="AC370" s="31" t="s">
        <v>385</v>
      </c>
    </row>
    <row r="371" spans="1:29" x14ac:dyDescent="0.25">
      <c r="A371" s="30" t="s">
        <v>1097</v>
      </c>
      <c r="B371" s="10">
        <v>31.818999999999999</v>
      </c>
      <c r="C371" s="10">
        <v>57.064</v>
      </c>
      <c r="D371" s="10">
        <v>2002320</v>
      </c>
      <c r="E371" s="10">
        <v>496687</v>
      </c>
      <c r="F371" s="10">
        <v>1736919</v>
      </c>
      <c r="G371" s="10" t="s">
        <v>809</v>
      </c>
      <c r="H371" s="10" t="s">
        <v>1098</v>
      </c>
      <c r="I371" s="10">
        <v>819</v>
      </c>
      <c r="J371" s="10">
        <v>821</v>
      </c>
      <c r="K371" s="43">
        <f t="shared" si="13"/>
        <v>1.4136291988502618</v>
      </c>
      <c r="L371" s="10" t="s">
        <v>384</v>
      </c>
      <c r="M371" s="31" t="s">
        <v>385</v>
      </c>
      <c r="N371" s="10"/>
      <c r="O371" s="10"/>
      <c r="P371" s="10"/>
      <c r="Q371" s="32" t="s">
        <v>474</v>
      </c>
      <c r="R371" s="10">
        <v>17.09</v>
      </c>
      <c r="S371" s="10">
        <v>207.07499999999999</v>
      </c>
      <c r="T371" s="10">
        <v>1983819</v>
      </c>
      <c r="U371" s="10">
        <v>402212</v>
      </c>
      <c r="V371" s="10">
        <v>1012141</v>
      </c>
      <c r="W371" s="10" t="s">
        <v>475</v>
      </c>
      <c r="X371" s="10" t="s">
        <v>476</v>
      </c>
      <c r="Y371" s="10">
        <v>796</v>
      </c>
      <c r="Z371" s="10">
        <v>819</v>
      </c>
      <c r="AA371" s="43">
        <f t="shared" si="12"/>
        <v>1.2232843028968936</v>
      </c>
      <c r="AB371" s="10" t="s">
        <v>384</v>
      </c>
      <c r="AC371" s="31" t="s">
        <v>385</v>
      </c>
    </row>
    <row r="372" spans="1:29" x14ac:dyDescent="0.25">
      <c r="A372" s="30" t="s">
        <v>688</v>
      </c>
      <c r="B372" s="10">
        <v>33.656999999999996</v>
      </c>
      <c r="C372" s="10">
        <v>43.085000000000001</v>
      </c>
      <c r="D372" s="10">
        <v>8070517</v>
      </c>
      <c r="E372" s="10">
        <v>2640649</v>
      </c>
      <c r="F372" s="10">
        <v>8709058</v>
      </c>
      <c r="G372" s="10" t="s">
        <v>679</v>
      </c>
      <c r="H372" s="10" t="s">
        <v>689</v>
      </c>
      <c r="I372" s="10">
        <v>889</v>
      </c>
      <c r="J372" s="10">
        <v>889</v>
      </c>
      <c r="K372" s="43">
        <f t="shared" si="13"/>
        <v>5.6977498506819186</v>
      </c>
      <c r="L372" s="10" t="s">
        <v>384</v>
      </c>
      <c r="M372" s="31" t="s">
        <v>385</v>
      </c>
      <c r="N372" s="10"/>
      <c r="O372" s="10"/>
      <c r="P372" s="10"/>
      <c r="Q372" s="49" t="s">
        <v>636</v>
      </c>
      <c r="R372" s="46">
        <v>17.696999999999999</v>
      </c>
      <c r="S372" s="46">
        <v>71.058999999999997</v>
      </c>
      <c r="T372" s="46">
        <v>12507401</v>
      </c>
      <c r="U372" s="46">
        <v>3044223</v>
      </c>
      <c r="V372" s="46">
        <v>24464485</v>
      </c>
      <c r="W372" s="46" t="s">
        <v>634</v>
      </c>
      <c r="X372" s="46" t="s">
        <v>637</v>
      </c>
      <c r="Y372" s="46">
        <v>956</v>
      </c>
      <c r="Z372" s="46">
        <v>956</v>
      </c>
      <c r="AA372" s="47">
        <f t="shared" si="12"/>
        <v>7.7124512434536161</v>
      </c>
      <c r="AB372" s="46" t="s">
        <v>384</v>
      </c>
      <c r="AC372" s="48" t="s">
        <v>385</v>
      </c>
    </row>
    <row r="373" spans="1:29" x14ac:dyDescent="0.25">
      <c r="A373" s="30" t="s">
        <v>1185</v>
      </c>
      <c r="B373" s="10">
        <v>34.529000000000003</v>
      </c>
      <c r="C373" s="10">
        <v>177.15899999999999</v>
      </c>
      <c r="D373" s="10">
        <v>254864</v>
      </c>
      <c r="E373" s="10">
        <v>88823</v>
      </c>
      <c r="F373" s="10">
        <v>257807</v>
      </c>
      <c r="G373" s="10" t="s">
        <v>991</v>
      </c>
      <c r="H373" s="10" t="s">
        <v>992</v>
      </c>
      <c r="I373" s="10">
        <v>802</v>
      </c>
      <c r="J373" s="10">
        <v>806</v>
      </c>
      <c r="K373" s="43">
        <f t="shared" si="13"/>
        <v>0.17993287393412299</v>
      </c>
      <c r="L373" s="10" t="s">
        <v>384</v>
      </c>
      <c r="M373" s="31" t="s">
        <v>385</v>
      </c>
      <c r="N373" s="10"/>
      <c r="O373" s="10"/>
      <c r="P373" s="10"/>
      <c r="Q373" s="32" t="s">
        <v>627</v>
      </c>
      <c r="R373" s="10">
        <v>17.928999999999998</v>
      </c>
      <c r="S373" s="10">
        <v>41.048999999999999</v>
      </c>
      <c r="T373" s="10">
        <v>6388631</v>
      </c>
      <c r="U373" s="10">
        <v>1073750</v>
      </c>
      <c r="V373" s="10">
        <v>7894867</v>
      </c>
      <c r="W373" s="10" t="s">
        <v>628</v>
      </c>
      <c r="X373" s="10" t="s">
        <v>629</v>
      </c>
      <c r="Y373" s="10">
        <v>911</v>
      </c>
      <c r="Z373" s="10">
        <v>911</v>
      </c>
      <c r="AA373" s="43">
        <f t="shared" si="12"/>
        <v>3.9394279514917865</v>
      </c>
      <c r="AB373" s="10" t="s">
        <v>384</v>
      </c>
      <c r="AC373" s="31" t="s">
        <v>385</v>
      </c>
    </row>
    <row r="374" spans="1:29" x14ac:dyDescent="0.25">
      <c r="A374" s="30" t="s">
        <v>656</v>
      </c>
      <c r="B374" s="10">
        <v>34.881</v>
      </c>
      <c r="C374" s="10">
        <v>57.064</v>
      </c>
      <c r="D374" s="10">
        <v>608806</v>
      </c>
      <c r="E374" s="10">
        <v>232336</v>
      </c>
      <c r="F374" s="10">
        <v>836792</v>
      </c>
      <c r="G374" s="10" t="s">
        <v>657</v>
      </c>
      <c r="H374" s="10" t="s">
        <v>658</v>
      </c>
      <c r="I374" s="10">
        <v>812</v>
      </c>
      <c r="J374" s="10">
        <v>860</v>
      </c>
      <c r="K374" s="43">
        <f t="shared" si="13"/>
        <v>0.42981438433179142</v>
      </c>
      <c r="L374" s="10" t="s">
        <v>384</v>
      </c>
      <c r="M374" s="31" t="s">
        <v>385</v>
      </c>
      <c r="N374" s="10"/>
      <c r="O374" s="10"/>
      <c r="P374" s="10"/>
      <c r="Q374" s="32" t="s">
        <v>651</v>
      </c>
      <c r="R374" s="10">
        <v>22.056999999999999</v>
      </c>
      <c r="S374" s="10">
        <v>59.054000000000002</v>
      </c>
      <c r="T374" s="10">
        <v>451825</v>
      </c>
      <c r="U374" s="10">
        <v>91343</v>
      </c>
      <c r="V374" s="10">
        <v>512409</v>
      </c>
      <c r="W374" s="10" t="s">
        <v>634</v>
      </c>
      <c r="X374" s="10" t="s">
        <v>652</v>
      </c>
      <c r="Y374" s="10">
        <v>849</v>
      </c>
      <c r="Z374" s="10">
        <v>852</v>
      </c>
      <c r="AA374" s="43">
        <f t="shared" si="12"/>
        <v>0.2786093036493697</v>
      </c>
      <c r="AB374" s="10" t="s">
        <v>384</v>
      </c>
      <c r="AC374" s="31" t="s">
        <v>385</v>
      </c>
    </row>
    <row r="375" spans="1:29" x14ac:dyDescent="0.25">
      <c r="A375" s="30" t="s">
        <v>696</v>
      </c>
      <c r="B375" s="10">
        <v>42.055</v>
      </c>
      <c r="C375" s="10">
        <v>43.085000000000001</v>
      </c>
      <c r="D375" s="10">
        <v>7788690</v>
      </c>
      <c r="E375" s="10">
        <v>3504223</v>
      </c>
      <c r="F375" s="10">
        <v>60890720</v>
      </c>
      <c r="G375" s="10" t="s">
        <v>697</v>
      </c>
      <c r="H375" s="10" t="s">
        <v>698</v>
      </c>
      <c r="I375" s="10">
        <v>905</v>
      </c>
      <c r="J375" s="10">
        <v>907</v>
      </c>
      <c r="K375" s="43">
        <f t="shared" si="13"/>
        <v>5.4987812161857477</v>
      </c>
      <c r="L375" s="10" t="s">
        <v>384</v>
      </c>
      <c r="M375" s="31" t="s">
        <v>385</v>
      </c>
      <c r="N375" s="10"/>
      <c r="O375" s="10"/>
      <c r="P375" s="10"/>
      <c r="Q375" s="32" t="s">
        <v>653</v>
      </c>
      <c r="R375" s="10">
        <v>22.861999999999998</v>
      </c>
      <c r="S375" s="10">
        <v>41.048999999999999</v>
      </c>
      <c r="T375" s="10">
        <v>995355</v>
      </c>
      <c r="U375" s="10">
        <v>194602</v>
      </c>
      <c r="V375" s="10">
        <v>1629380</v>
      </c>
      <c r="W375" s="10" t="s">
        <v>654</v>
      </c>
      <c r="X375" s="10" t="s">
        <v>655</v>
      </c>
      <c r="Y375" s="10">
        <v>907</v>
      </c>
      <c r="Z375" s="10">
        <v>907</v>
      </c>
      <c r="AA375" s="43">
        <f t="shared" si="12"/>
        <v>0.6137667535747654</v>
      </c>
      <c r="AB375" s="10" t="s">
        <v>384</v>
      </c>
      <c r="AC375" s="31" t="s">
        <v>385</v>
      </c>
    </row>
    <row r="376" spans="1:29" ht="26" x14ac:dyDescent="0.25">
      <c r="A376" s="58" t="s">
        <v>1557</v>
      </c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60"/>
      <c r="N376" s="10"/>
      <c r="O376" s="10"/>
      <c r="P376" s="10"/>
      <c r="Q376" s="32" t="s">
        <v>1186</v>
      </c>
      <c r="R376" s="10">
        <v>30.887</v>
      </c>
      <c r="S376" s="10">
        <v>69.055999999999997</v>
      </c>
      <c r="T376" s="10">
        <v>3302740</v>
      </c>
      <c r="U376" s="10">
        <v>714993</v>
      </c>
      <c r="V376" s="10">
        <v>2663087</v>
      </c>
      <c r="W376" s="10" t="s">
        <v>1187</v>
      </c>
      <c r="X376" s="10" t="s">
        <v>1188</v>
      </c>
      <c r="Y376" s="10">
        <v>871</v>
      </c>
      <c r="Z376" s="10">
        <v>880</v>
      </c>
      <c r="AA376" s="43">
        <f t="shared" si="12"/>
        <v>2.0365718841031799</v>
      </c>
      <c r="AB376" s="10" t="s">
        <v>384</v>
      </c>
      <c r="AC376" s="31" t="s">
        <v>385</v>
      </c>
    </row>
    <row r="377" spans="1:29" x14ac:dyDescent="0.25">
      <c r="A377" s="24" t="s">
        <v>369</v>
      </c>
      <c r="B377" s="25" t="s">
        <v>370</v>
      </c>
      <c r="C377" s="25" t="s">
        <v>371</v>
      </c>
      <c r="D377" s="25" t="s">
        <v>372</v>
      </c>
      <c r="E377" s="25" t="s">
        <v>373</v>
      </c>
      <c r="F377" s="25" t="s">
        <v>374</v>
      </c>
      <c r="G377" s="25" t="s">
        <v>375</v>
      </c>
      <c r="H377" s="25" t="s">
        <v>376</v>
      </c>
      <c r="I377" s="25" t="s">
        <v>377</v>
      </c>
      <c r="J377" s="25" t="s">
        <v>378</v>
      </c>
      <c r="K377" s="25" t="s">
        <v>1539</v>
      </c>
      <c r="L377" s="25" t="s">
        <v>379</v>
      </c>
      <c r="M377" s="26" t="s">
        <v>380</v>
      </c>
      <c r="N377" s="10"/>
      <c r="O377" s="10"/>
      <c r="P377" s="10"/>
      <c r="Q377" s="32" t="s">
        <v>688</v>
      </c>
      <c r="R377" s="10">
        <v>33.622999999999998</v>
      </c>
      <c r="S377" s="10">
        <v>43.033999999999999</v>
      </c>
      <c r="T377" s="10">
        <v>1543385</v>
      </c>
      <c r="U377" s="10">
        <v>418308</v>
      </c>
      <c r="V377" s="10">
        <v>1343969</v>
      </c>
      <c r="W377" s="10" t="s">
        <v>679</v>
      </c>
      <c r="X377" s="10" t="s">
        <v>689</v>
      </c>
      <c r="Y377" s="10">
        <v>857</v>
      </c>
      <c r="Z377" s="10">
        <v>857</v>
      </c>
      <c r="AA377" s="43">
        <f t="shared" si="12"/>
        <v>0.95169904302082098</v>
      </c>
      <c r="AB377" s="10" t="s">
        <v>384</v>
      </c>
      <c r="AC377" s="31" t="s">
        <v>385</v>
      </c>
    </row>
    <row r="378" spans="1:29" x14ac:dyDescent="0.25">
      <c r="A378" s="30" t="s">
        <v>690</v>
      </c>
      <c r="B378" s="10">
        <v>1.3120000000000001</v>
      </c>
      <c r="C378" s="10">
        <v>44.027000000000001</v>
      </c>
      <c r="D378" s="10">
        <v>34619445</v>
      </c>
      <c r="E378" s="10">
        <v>18403125</v>
      </c>
      <c r="F378" s="10">
        <v>19073065</v>
      </c>
      <c r="G378" s="10" t="s">
        <v>691</v>
      </c>
      <c r="H378" s="10" t="s">
        <v>692</v>
      </c>
      <c r="I378" s="10">
        <v>991</v>
      </c>
      <c r="J378" s="10">
        <v>999</v>
      </c>
      <c r="K378" s="43">
        <f>4.04169344329398E-07*D378</f>
        <v>13.992118386697655</v>
      </c>
      <c r="L378" s="10" t="s">
        <v>384</v>
      </c>
      <c r="M378" s="31" t="s">
        <v>385</v>
      </c>
      <c r="N378" s="10"/>
      <c r="O378" s="10"/>
      <c r="P378" s="10"/>
      <c r="Q378" s="32" t="s">
        <v>1189</v>
      </c>
      <c r="R378" s="10">
        <v>37.140999999999998</v>
      </c>
      <c r="S378" s="10">
        <v>169.09800000000001</v>
      </c>
      <c r="T378" s="10">
        <v>642640</v>
      </c>
      <c r="U378" s="10">
        <v>147006</v>
      </c>
      <c r="V378" s="10">
        <v>498169</v>
      </c>
      <c r="W378" s="10" t="s">
        <v>815</v>
      </c>
      <c r="X378" s="10" t="s">
        <v>1190</v>
      </c>
      <c r="Y378" s="10">
        <v>851</v>
      </c>
      <c r="Z378" s="10">
        <v>865</v>
      </c>
      <c r="AA378" s="43">
        <f t="shared" si="12"/>
        <v>0.39627174879041871</v>
      </c>
      <c r="AB378" s="10" t="s">
        <v>384</v>
      </c>
      <c r="AC378" s="31" t="s">
        <v>385</v>
      </c>
    </row>
    <row r="379" spans="1:29" x14ac:dyDescent="0.25">
      <c r="A379" s="30" t="s">
        <v>389</v>
      </c>
      <c r="B379" s="10">
        <v>1.3759999999999999</v>
      </c>
      <c r="C379" s="10">
        <v>44.027000000000001</v>
      </c>
      <c r="D379" s="10">
        <v>9105791</v>
      </c>
      <c r="E379" s="10">
        <v>3595579</v>
      </c>
      <c r="F379" s="10">
        <v>6654206</v>
      </c>
      <c r="G379" s="10" t="s">
        <v>390</v>
      </c>
      <c r="H379" s="10" t="s">
        <v>391</v>
      </c>
      <c r="I379" s="10">
        <v>967</v>
      </c>
      <c r="J379" s="10">
        <v>967</v>
      </c>
      <c r="K379" s="43">
        <f t="shared" ref="K379:K430" si="14">4.04169344329398E-07*D379</f>
        <v>3.6802815780705331</v>
      </c>
      <c r="L379" s="10" t="s">
        <v>384</v>
      </c>
      <c r="M379" s="31" t="s">
        <v>385</v>
      </c>
      <c r="N379" s="10"/>
      <c r="O379" s="10"/>
      <c r="P379" s="10"/>
      <c r="Q379" s="32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31"/>
    </row>
    <row r="380" spans="1:29" x14ac:dyDescent="0.25">
      <c r="A380" s="30" t="s">
        <v>392</v>
      </c>
      <c r="B380" s="10">
        <v>1.4330000000000001</v>
      </c>
      <c r="C380" s="10">
        <v>45.002000000000002</v>
      </c>
      <c r="D380" s="10">
        <v>348831872</v>
      </c>
      <c r="E380" s="10">
        <v>150651337</v>
      </c>
      <c r="F380" s="10">
        <v>245595018</v>
      </c>
      <c r="G380" s="10" t="s">
        <v>393</v>
      </c>
      <c r="H380" s="10" t="s">
        <v>394</v>
      </c>
      <c r="I380" s="10">
        <v>899</v>
      </c>
      <c r="J380" s="10">
        <v>900</v>
      </c>
      <c r="K380" s="43">
        <f t="shared" si="14"/>
        <v>140.98714898743648</v>
      </c>
      <c r="L380" s="10" t="s">
        <v>384</v>
      </c>
      <c r="M380" s="31" t="s">
        <v>385</v>
      </c>
      <c r="N380" s="10"/>
      <c r="O380" s="10"/>
      <c r="P380" s="10"/>
      <c r="Q380" s="58" t="s">
        <v>1547</v>
      </c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60"/>
    </row>
    <row r="381" spans="1:29" x14ac:dyDescent="0.25">
      <c r="A381" s="30" t="s">
        <v>401</v>
      </c>
      <c r="B381" s="10">
        <v>1.694</v>
      </c>
      <c r="C381" s="10">
        <v>39.017000000000003</v>
      </c>
      <c r="D381" s="10">
        <v>4231027</v>
      </c>
      <c r="E381" s="10">
        <v>1011619</v>
      </c>
      <c r="F381" s="10">
        <v>3779206</v>
      </c>
      <c r="G381" s="10" t="s">
        <v>402</v>
      </c>
      <c r="H381" s="10" t="s">
        <v>403</v>
      </c>
      <c r="I381" s="10">
        <v>847</v>
      </c>
      <c r="J381" s="10">
        <v>847</v>
      </c>
      <c r="K381" s="43">
        <f t="shared" si="14"/>
        <v>1.7100514084299798</v>
      </c>
      <c r="L381" s="10" t="s">
        <v>384</v>
      </c>
      <c r="M381" s="31" t="s">
        <v>385</v>
      </c>
      <c r="N381" s="10"/>
      <c r="O381" s="10"/>
      <c r="P381" s="10"/>
      <c r="Q381" s="34" t="s">
        <v>369</v>
      </c>
      <c r="R381" s="25" t="s">
        <v>370</v>
      </c>
      <c r="S381" s="25" t="s">
        <v>371</v>
      </c>
      <c r="T381" s="25" t="s">
        <v>372</v>
      </c>
      <c r="U381" s="25" t="s">
        <v>373</v>
      </c>
      <c r="V381" s="25" t="s">
        <v>374</v>
      </c>
      <c r="W381" s="25" t="s">
        <v>375</v>
      </c>
      <c r="X381" s="25" t="s">
        <v>376</v>
      </c>
      <c r="Y381" s="25" t="s">
        <v>377</v>
      </c>
      <c r="Z381" s="25" t="s">
        <v>378</v>
      </c>
      <c r="AA381" s="25" t="s">
        <v>1540</v>
      </c>
      <c r="AB381" s="25" t="s">
        <v>379</v>
      </c>
      <c r="AC381" s="26" t="s">
        <v>380</v>
      </c>
    </row>
    <row r="382" spans="1:29" x14ac:dyDescent="0.25">
      <c r="A382" s="30" t="s">
        <v>423</v>
      </c>
      <c r="B382" s="10">
        <v>1.748</v>
      </c>
      <c r="C382" s="10">
        <v>43.009</v>
      </c>
      <c r="D382" s="10">
        <v>5204285</v>
      </c>
      <c r="E382" s="10">
        <v>1604560</v>
      </c>
      <c r="F382" s="10">
        <v>4342475</v>
      </c>
      <c r="G382" s="10" t="s">
        <v>424</v>
      </c>
      <c r="H382" s="10" t="s">
        <v>425</v>
      </c>
      <c r="I382" s="10">
        <v>947</v>
      </c>
      <c r="J382" s="10">
        <v>947</v>
      </c>
      <c r="K382" s="43">
        <f t="shared" si="14"/>
        <v>2.103412456153321</v>
      </c>
      <c r="L382" s="10" t="s">
        <v>384</v>
      </c>
      <c r="M382" s="31" t="s">
        <v>385</v>
      </c>
      <c r="N382" s="10"/>
      <c r="O382" s="10"/>
      <c r="P382" s="10"/>
      <c r="Q382" s="32" t="s">
        <v>690</v>
      </c>
      <c r="R382" s="10">
        <v>1.3149999999999999</v>
      </c>
      <c r="S382" s="10">
        <v>44.033999999999999</v>
      </c>
      <c r="T382" s="10">
        <v>23395608</v>
      </c>
      <c r="U382" s="10">
        <v>12644805</v>
      </c>
      <c r="V382" s="10">
        <v>13182947</v>
      </c>
      <c r="W382" s="10" t="s">
        <v>691</v>
      </c>
      <c r="X382" s="10" t="s">
        <v>692</v>
      </c>
      <c r="Y382" s="10">
        <v>960</v>
      </c>
      <c r="Z382" s="10">
        <v>972</v>
      </c>
      <c r="AA382" s="43">
        <f>1.24863493931195E-06*T382</f>
        <v>29.212573575246171</v>
      </c>
      <c r="AB382" s="10" t="s">
        <v>384</v>
      </c>
      <c r="AC382" s="31" t="s">
        <v>385</v>
      </c>
    </row>
    <row r="383" spans="1:29" x14ac:dyDescent="0.25">
      <c r="A383" s="30" t="s">
        <v>1191</v>
      </c>
      <c r="B383" s="10">
        <v>1.8420000000000001</v>
      </c>
      <c r="C383" s="10">
        <v>41.033999999999999</v>
      </c>
      <c r="D383" s="10">
        <v>3076049</v>
      </c>
      <c r="E383" s="10">
        <v>877553</v>
      </c>
      <c r="F383" s="10">
        <v>2938907</v>
      </c>
      <c r="G383" s="10" t="s">
        <v>505</v>
      </c>
      <c r="H383" s="10" t="s">
        <v>1192</v>
      </c>
      <c r="I383" s="10">
        <v>889</v>
      </c>
      <c r="J383" s="10">
        <v>889</v>
      </c>
      <c r="K383" s="43">
        <f t="shared" si="14"/>
        <v>1.2432447074551003</v>
      </c>
      <c r="L383" s="10" t="s">
        <v>384</v>
      </c>
      <c r="M383" s="31" t="s">
        <v>385</v>
      </c>
      <c r="N383" s="10"/>
      <c r="O383" s="10"/>
      <c r="P383" s="10"/>
      <c r="Q383" s="32" t="s">
        <v>389</v>
      </c>
      <c r="R383" s="10">
        <v>1.379</v>
      </c>
      <c r="S383" s="10">
        <v>44.033999999999999</v>
      </c>
      <c r="T383" s="10">
        <v>18644089</v>
      </c>
      <c r="U383" s="10">
        <v>8865410</v>
      </c>
      <c r="V383" s="10">
        <v>16602078</v>
      </c>
      <c r="W383" s="10" t="s">
        <v>390</v>
      </c>
      <c r="X383" s="10" t="s">
        <v>391</v>
      </c>
      <c r="Y383" s="10">
        <v>972</v>
      </c>
      <c r="Z383" s="10">
        <v>972</v>
      </c>
      <c r="AA383" s="43">
        <f t="shared" ref="AA383:AA446" si="15">1.24863493931195E-06*T383</f>
        <v>23.279660937041594</v>
      </c>
      <c r="AB383" s="10" t="s">
        <v>384</v>
      </c>
      <c r="AC383" s="31" t="s">
        <v>385</v>
      </c>
    </row>
    <row r="384" spans="1:29" x14ac:dyDescent="0.25">
      <c r="A384" s="30" t="s">
        <v>1051</v>
      </c>
      <c r="B384" s="10">
        <v>1.8720000000000001</v>
      </c>
      <c r="C384" s="10">
        <v>43.009</v>
      </c>
      <c r="D384" s="10">
        <v>30796375</v>
      </c>
      <c r="E384" s="10">
        <v>8094159</v>
      </c>
      <c r="F384" s="10">
        <v>12159734</v>
      </c>
      <c r="G384" s="10" t="s">
        <v>1020</v>
      </c>
      <c r="H384" s="10" t="s">
        <v>1052</v>
      </c>
      <c r="I384" s="10">
        <v>845</v>
      </c>
      <c r="J384" s="10">
        <v>957</v>
      </c>
      <c r="K384" s="43">
        <f t="shared" si="14"/>
        <v>12.446950691472264</v>
      </c>
      <c r="L384" s="10" t="s">
        <v>384</v>
      </c>
      <c r="M384" s="31" t="s">
        <v>385</v>
      </c>
      <c r="N384" s="10"/>
      <c r="O384" s="10"/>
      <c r="P384" s="10"/>
      <c r="Q384" s="32" t="s">
        <v>392</v>
      </c>
      <c r="R384" s="10">
        <v>1.4359999999999999</v>
      </c>
      <c r="S384" s="10">
        <v>45.005000000000003</v>
      </c>
      <c r="T384" s="10">
        <v>533700948</v>
      </c>
      <c r="U384" s="10">
        <v>238209796</v>
      </c>
      <c r="V384" s="10">
        <v>380437101</v>
      </c>
      <c r="W384" s="10" t="s">
        <v>393</v>
      </c>
      <c r="X384" s="10" t="s">
        <v>394</v>
      </c>
      <c r="Y384" s="10">
        <v>890</v>
      </c>
      <c r="Z384" s="10">
        <v>890</v>
      </c>
      <c r="AA384" s="43">
        <f t="shared" si="15"/>
        <v>666.39765081671021</v>
      </c>
      <c r="AB384" s="10" t="s">
        <v>384</v>
      </c>
      <c r="AC384" s="31" t="s">
        <v>385</v>
      </c>
    </row>
    <row r="385" spans="1:29" x14ac:dyDescent="0.25">
      <c r="A385" s="30" t="s">
        <v>412</v>
      </c>
      <c r="B385" s="10">
        <v>1.895</v>
      </c>
      <c r="C385" s="10">
        <v>82.941999999999993</v>
      </c>
      <c r="D385" s="10">
        <v>207527730</v>
      </c>
      <c r="E385" s="10">
        <v>75139342</v>
      </c>
      <c r="F385" s="10">
        <v>194063576</v>
      </c>
      <c r="G385" s="10" t="s">
        <v>413</v>
      </c>
      <c r="H385" s="10" t="s">
        <v>414</v>
      </c>
      <c r="I385" s="10">
        <v>952</v>
      </c>
      <c r="J385" s="10">
        <v>952</v>
      </c>
      <c r="K385" s="43">
        <f t="shared" si="14"/>
        <v>83.876346564268331</v>
      </c>
      <c r="L385" s="10" t="s">
        <v>384</v>
      </c>
      <c r="M385" s="31" t="s">
        <v>385</v>
      </c>
      <c r="N385" s="10"/>
      <c r="O385" s="10"/>
      <c r="P385" s="10"/>
      <c r="Q385" s="32" t="s">
        <v>398</v>
      </c>
      <c r="R385" s="10">
        <v>1.496</v>
      </c>
      <c r="S385" s="10">
        <v>43.055999999999997</v>
      </c>
      <c r="T385" s="10">
        <v>19803411</v>
      </c>
      <c r="U385" s="10">
        <v>6138405</v>
      </c>
      <c r="V385" s="10">
        <v>11059344</v>
      </c>
      <c r="W385" s="10" t="s">
        <v>399</v>
      </c>
      <c r="X385" s="10" t="s">
        <v>400</v>
      </c>
      <c r="Y385" s="10">
        <v>756</v>
      </c>
      <c r="Z385" s="10">
        <v>892</v>
      </c>
      <c r="AA385" s="43">
        <f t="shared" si="15"/>
        <v>24.727230892154601</v>
      </c>
      <c r="AB385" s="10" t="s">
        <v>384</v>
      </c>
      <c r="AC385" s="31" t="s">
        <v>385</v>
      </c>
    </row>
    <row r="386" spans="1:29" x14ac:dyDescent="0.25">
      <c r="A386" s="30" t="s">
        <v>418</v>
      </c>
      <c r="B386" s="10">
        <v>2.117</v>
      </c>
      <c r="C386" s="10">
        <v>41.033999999999999</v>
      </c>
      <c r="D386" s="10">
        <v>1410750</v>
      </c>
      <c r="E386" s="10">
        <v>421589</v>
      </c>
      <c r="F386" s="10">
        <v>1593681</v>
      </c>
      <c r="G386" s="10" t="s">
        <v>419</v>
      </c>
      <c r="H386" s="10" t="s">
        <v>420</v>
      </c>
      <c r="I386" s="10">
        <v>821</v>
      </c>
      <c r="J386" s="10">
        <v>821</v>
      </c>
      <c r="K386" s="43">
        <f t="shared" si="14"/>
        <v>0.57018190251269818</v>
      </c>
      <c r="L386" s="10" t="s">
        <v>384</v>
      </c>
      <c r="M386" s="31" t="s">
        <v>385</v>
      </c>
      <c r="N386" s="10"/>
      <c r="O386" s="10"/>
      <c r="P386" s="10"/>
      <c r="Q386" s="32" t="s">
        <v>1193</v>
      </c>
      <c r="R386" s="10">
        <v>1.583</v>
      </c>
      <c r="S386" s="10">
        <v>67.019000000000005</v>
      </c>
      <c r="T386" s="10">
        <v>392429</v>
      </c>
      <c r="U386" s="10">
        <v>91996</v>
      </c>
      <c r="V386" s="10">
        <v>313683</v>
      </c>
      <c r="W386" s="10" t="s">
        <v>1023</v>
      </c>
      <c r="X386" s="10" t="s">
        <v>1194</v>
      </c>
      <c r="Y386" s="10">
        <v>771</v>
      </c>
      <c r="Z386" s="10">
        <v>898</v>
      </c>
      <c r="AA386" s="43">
        <f t="shared" si="15"/>
        <v>0.49000056059924924</v>
      </c>
      <c r="AB386" s="10" t="s">
        <v>384</v>
      </c>
      <c r="AC386" s="31" t="s">
        <v>385</v>
      </c>
    </row>
    <row r="387" spans="1:29" x14ac:dyDescent="0.25">
      <c r="A387" s="30" t="s">
        <v>1195</v>
      </c>
      <c r="B387" s="10">
        <v>2.2679999999999998</v>
      </c>
      <c r="C387" s="10">
        <v>41.033999999999999</v>
      </c>
      <c r="D387" s="10">
        <v>4373542</v>
      </c>
      <c r="E387" s="10">
        <v>868956</v>
      </c>
      <c r="F387" s="10">
        <v>2583161</v>
      </c>
      <c r="G387" s="10" t="s">
        <v>1196</v>
      </c>
      <c r="H387" s="10" t="s">
        <v>1197</v>
      </c>
      <c r="I387" s="10">
        <v>787</v>
      </c>
      <c r="J387" s="10">
        <v>920</v>
      </c>
      <c r="K387" s="43">
        <f t="shared" si="14"/>
        <v>1.7676516025370839</v>
      </c>
      <c r="L387" s="10" t="s">
        <v>384</v>
      </c>
      <c r="M387" s="31" t="s">
        <v>385</v>
      </c>
      <c r="N387" s="10"/>
      <c r="O387" s="10"/>
      <c r="P387" s="10"/>
      <c r="Q387" s="32" t="s">
        <v>395</v>
      </c>
      <c r="R387" s="10">
        <v>1.59</v>
      </c>
      <c r="S387" s="10">
        <v>40.066000000000003</v>
      </c>
      <c r="T387" s="10">
        <v>21579804</v>
      </c>
      <c r="U387" s="10">
        <v>2268426</v>
      </c>
      <c r="V387" s="10">
        <v>2511387</v>
      </c>
      <c r="W387" s="10" t="s">
        <v>396</v>
      </c>
      <c r="X387" s="10" t="s">
        <v>397</v>
      </c>
      <c r="Y387" s="10">
        <v>862</v>
      </c>
      <c r="Z387" s="10">
        <v>955</v>
      </c>
      <c r="AA387" s="43">
        <f t="shared" si="15"/>
        <v>26.945297257903775</v>
      </c>
      <c r="AB387" s="10" t="s">
        <v>384</v>
      </c>
      <c r="AC387" s="31" t="s">
        <v>385</v>
      </c>
    </row>
    <row r="388" spans="1:29" x14ac:dyDescent="0.25">
      <c r="A388" s="30" t="s">
        <v>1198</v>
      </c>
      <c r="B388" s="10">
        <v>2.452</v>
      </c>
      <c r="C388" s="10">
        <v>69.040999999999997</v>
      </c>
      <c r="D388" s="10">
        <v>549411</v>
      </c>
      <c r="E388" s="10">
        <v>151945</v>
      </c>
      <c r="F388" s="10">
        <v>258571</v>
      </c>
      <c r="G388" s="10" t="s">
        <v>1199</v>
      </c>
      <c r="H388" s="10" t="s">
        <v>1200</v>
      </c>
      <c r="I388" s="10">
        <v>806</v>
      </c>
      <c r="J388" s="10">
        <v>934</v>
      </c>
      <c r="K388" s="43">
        <f t="shared" si="14"/>
        <v>0.22205508363735887</v>
      </c>
      <c r="L388" s="10" t="s">
        <v>384</v>
      </c>
      <c r="M388" s="31" t="s">
        <v>385</v>
      </c>
      <c r="N388" s="10"/>
      <c r="O388" s="10"/>
      <c r="P388" s="10"/>
      <c r="Q388" s="32" t="s">
        <v>415</v>
      </c>
      <c r="R388" s="10">
        <v>1.6539999999999999</v>
      </c>
      <c r="S388" s="10">
        <v>43.055999999999997</v>
      </c>
      <c r="T388" s="10">
        <v>2706837</v>
      </c>
      <c r="U388" s="10">
        <v>1091241</v>
      </c>
      <c r="V388" s="10">
        <v>2660118</v>
      </c>
      <c r="W388" s="10" t="s">
        <v>416</v>
      </c>
      <c r="X388" s="10" t="s">
        <v>417</v>
      </c>
      <c r="Y388" s="10">
        <v>791</v>
      </c>
      <c r="Z388" s="10">
        <v>809</v>
      </c>
      <c r="AA388" s="43">
        <f t="shared" si="15"/>
        <v>3.3798512532223408</v>
      </c>
      <c r="AB388" s="10" t="s">
        <v>384</v>
      </c>
      <c r="AC388" s="31" t="s">
        <v>385</v>
      </c>
    </row>
    <row r="389" spans="1:29" x14ac:dyDescent="0.25">
      <c r="A389" s="30" t="s">
        <v>530</v>
      </c>
      <c r="B389" s="10">
        <v>2.4590000000000001</v>
      </c>
      <c r="C389" s="10">
        <v>55.027000000000001</v>
      </c>
      <c r="D389" s="10">
        <v>4248907</v>
      </c>
      <c r="E389" s="10">
        <v>918596</v>
      </c>
      <c r="F389" s="10">
        <v>987207</v>
      </c>
      <c r="G389" s="10" t="s">
        <v>531</v>
      </c>
      <c r="H389" s="10" t="s">
        <v>532</v>
      </c>
      <c r="I389" s="10">
        <v>885</v>
      </c>
      <c r="J389" s="10">
        <v>966</v>
      </c>
      <c r="K389" s="43">
        <f t="shared" si="14"/>
        <v>1.7172779563065894</v>
      </c>
      <c r="L389" s="10" t="s">
        <v>384</v>
      </c>
      <c r="M389" s="31" t="s">
        <v>385</v>
      </c>
      <c r="N389" s="10"/>
      <c r="O389" s="10"/>
      <c r="P389" s="10"/>
      <c r="Q389" s="32" t="s">
        <v>1201</v>
      </c>
      <c r="R389" s="10">
        <v>1.6870000000000001</v>
      </c>
      <c r="S389" s="10">
        <v>72.942999999999998</v>
      </c>
      <c r="T389" s="10">
        <v>500277</v>
      </c>
      <c r="U389" s="10">
        <v>240435</v>
      </c>
      <c r="V389" s="10">
        <v>685918</v>
      </c>
      <c r="W389" s="10" t="s">
        <v>1202</v>
      </c>
      <c r="X389" s="10" t="s">
        <v>1203</v>
      </c>
      <c r="Y389" s="10">
        <v>805</v>
      </c>
      <c r="Z389" s="10">
        <v>805</v>
      </c>
      <c r="AA389" s="43">
        <f t="shared" si="15"/>
        <v>0.62466334153416436</v>
      </c>
      <c r="AB389" s="10" t="s">
        <v>384</v>
      </c>
      <c r="AC389" s="31" t="s">
        <v>385</v>
      </c>
    </row>
    <row r="390" spans="1:29" x14ac:dyDescent="0.25">
      <c r="A390" s="30" t="s">
        <v>441</v>
      </c>
      <c r="B390" s="10">
        <v>2.4649999999999999</v>
      </c>
      <c r="C390" s="10">
        <v>44.027000000000001</v>
      </c>
      <c r="D390" s="10">
        <v>48737978</v>
      </c>
      <c r="E390" s="10">
        <v>9912959</v>
      </c>
      <c r="F390" s="10">
        <v>30718213</v>
      </c>
      <c r="G390" s="10" t="s">
        <v>419</v>
      </c>
      <c r="H390" s="10" t="s">
        <v>442</v>
      </c>
      <c r="I390" s="10">
        <v>838</v>
      </c>
      <c r="J390" s="10">
        <v>864</v>
      </c>
      <c r="K390" s="43">
        <f t="shared" si="14"/>
        <v>19.698396612200625</v>
      </c>
      <c r="L390" s="10" t="s">
        <v>384</v>
      </c>
      <c r="M390" s="31" t="s">
        <v>385</v>
      </c>
      <c r="N390" s="10"/>
      <c r="O390" s="10"/>
      <c r="P390" s="10"/>
      <c r="Q390" s="32" t="s">
        <v>423</v>
      </c>
      <c r="R390" s="10">
        <v>1.734</v>
      </c>
      <c r="S390" s="10">
        <v>43.055999999999997</v>
      </c>
      <c r="T390" s="10">
        <v>30099953</v>
      </c>
      <c r="U390" s="10">
        <v>10013032</v>
      </c>
      <c r="V390" s="10">
        <v>28400959</v>
      </c>
      <c r="W390" s="10" t="s">
        <v>424</v>
      </c>
      <c r="X390" s="10" t="s">
        <v>425</v>
      </c>
      <c r="Y390" s="10">
        <v>901</v>
      </c>
      <c r="Z390" s="10">
        <v>901</v>
      </c>
      <c r="AA390" s="43">
        <f t="shared" si="15"/>
        <v>37.583852987447543</v>
      </c>
      <c r="AB390" s="10" t="s">
        <v>384</v>
      </c>
      <c r="AC390" s="31" t="s">
        <v>385</v>
      </c>
    </row>
    <row r="391" spans="1:29" x14ac:dyDescent="0.25">
      <c r="A391" s="30" t="s">
        <v>1042</v>
      </c>
      <c r="B391" s="10">
        <v>2.9220000000000002</v>
      </c>
      <c r="C391" s="10">
        <v>55.027000000000001</v>
      </c>
      <c r="D391" s="10">
        <v>305336</v>
      </c>
      <c r="E391" s="10">
        <v>95559</v>
      </c>
      <c r="F391" s="10">
        <v>294896</v>
      </c>
      <c r="G391" s="10" t="s">
        <v>522</v>
      </c>
      <c r="H391" s="10" t="s">
        <v>1043</v>
      </c>
      <c r="I391" s="10">
        <v>895</v>
      </c>
      <c r="J391" s="10">
        <v>895</v>
      </c>
      <c r="K391" s="43">
        <f t="shared" si="14"/>
        <v>0.12340745092016106</v>
      </c>
      <c r="L391" s="10" t="s">
        <v>384</v>
      </c>
      <c r="M391" s="31" t="s">
        <v>385</v>
      </c>
      <c r="N391" s="10"/>
      <c r="O391" s="10"/>
      <c r="P391" s="10"/>
      <c r="Q391" s="32" t="s">
        <v>708</v>
      </c>
      <c r="R391" s="10">
        <v>1.8680000000000001</v>
      </c>
      <c r="S391" s="10">
        <v>43.055999999999997</v>
      </c>
      <c r="T391" s="10">
        <v>62395889</v>
      </c>
      <c r="U391" s="10">
        <v>21367829</v>
      </c>
      <c r="V391" s="10">
        <v>34626059</v>
      </c>
      <c r="W391" s="10" t="s">
        <v>478</v>
      </c>
      <c r="X391" s="10" t="s">
        <v>709</v>
      </c>
      <c r="Y391" s="10">
        <v>753</v>
      </c>
      <c r="Z391" s="10">
        <v>913</v>
      </c>
      <c r="AA391" s="43">
        <f t="shared" si="15"/>
        <v>77.90968707483016</v>
      </c>
      <c r="AB391" s="10" t="s">
        <v>384</v>
      </c>
      <c r="AC391" s="31" t="s">
        <v>385</v>
      </c>
    </row>
    <row r="392" spans="1:29" x14ac:dyDescent="0.25">
      <c r="A392" s="30" t="s">
        <v>728</v>
      </c>
      <c r="B392" s="10">
        <v>3.23</v>
      </c>
      <c r="C392" s="10">
        <v>55.027000000000001</v>
      </c>
      <c r="D392" s="10">
        <v>7989752</v>
      </c>
      <c r="E392" s="10">
        <v>1674932</v>
      </c>
      <c r="F392" s="10">
        <v>8836760</v>
      </c>
      <c r="G392" s="10" t="s">
        <v>729</v>
      </c>
      <c r="H392" s="10" t="s">
        <v>730</v>
      </c>
      <c r="I392" s="10">
        <v>944</v>
      </c>
      <c r="J392" s="10">
        <v>944</v>
      </c>
      <c r="K392" s="43">
        <f t="shared" si="14"/>
        <v>3.2292128271944964</v>
      </c>
      <c r="L392" s="10" t="s">
        <v>384</v>
      </c>
      <c r="M392" s="31" t="s">
        <v>385</v>
      </c>
      <c r="N392" s="10"/>
      <c r="O392" s="10"/>
      <c r="P392" s="10"/>
      <c r="Q392" s="32" t="s">
        <v>412</v>
      </c>
      <c r="R392" s="10">
        <v>1.899</v>
      </c>
      <c r="S392" s="10">
        <v>83.016000000000005</v>
      </c>
      <c r="T392" s="10">
        <v>24737870</v>
      </c>
      <c r="U392" s="10">
        <v>10759846</v>
      </c>
      <c r="V392" s="10">
        <v>26674486</v>
      </c>
      <c r="W392" s="10" t="s">
        <v>413</v>
      </c>
      <c r="X392" s="10" t="s">
        <v>414</v>
      </c>
      <c r="Y392" s="10">
        <v>956</v>
      </c>
      <c r="Z392" s="10">
        <v>956</v>
      </c>
      <c r="AA392" s="43">
        <f t="shared" si="15"/>
        <v>30.888568806156908</v>
      </c>
      <c r="AB392" s="10" t="s">
        <v>384</v>
      </c>
      <c r="AC392" s="31" t="s">
        <v>385</v>
      </c>
    </row>
    <row r="393" spans="1:29" x14ac:dyDescent="0.25">
      <c r="A393" s="30" t="s">
        <v>877</v>
      </c>
      <c r="B393" s="10">
        <v>3.4820000000000002</v>
      </c>
      <c r="C393" s="10">
        <v>91.048000000000002</v>
      </c>
      <c r="D393" s="10">
        <v>4979679</v>
      </c>
      <c r="E393" s="10">
        <v>663163</v>
      </c>
      <c r="F393" s="10">
        <v>1276326</v>
      </c>
      <c r="G393" s="10" t="s">
        <v>456</v>
      </c>
      <c r="H393" s="10" t="s">
        <v>878</v>
      </c>
      <c r="I393" s="10">
        <v>915</v>
      </c>
      <c r="J393" s="10">
        <v>922</v>
      </c>
      <c r="K393" s="43">
        <f t="shared" si="14"/>
        <v>2.0126335964008724</v>
      </c>
      <c r="L393" s="10" t="s">
        <v>384</v>
      </c>
      <c r="M393" s="31" t="s">
        <v>385</v>
      </c>
      <c r="N393" s="10"/>
      <c r="O393" s="10"/>
      <c r="P393" s="10"/>
      <c r="Q393" s="32" t="s">
        <v>418</v>
      </c>
      <c r="R393" s="10">
        <v>2.117</v>
      </c>
      <c r="S393" s="10">
        <v>41.040999999999997</v>
      </c>
      <c r="T393" s="10">
        <v>12261984</v>
      </c>
      <c r="U393" s="10">
        <v>5679858</v>
      </c>
      <c r="V393" s="10">
        <v>28282876</v>
      </c>
      <c r="W393" s="10" t="s">
        <v>419</v>
      </c>
      <c r="X393" s="10" t="s">
        <v>420</v>
      </c>
      <c r="Y393" s="10">
        <v>918</v>
      </c>
      <c r="Z393" s="10">
        <v>918</v>
      </c>
      <c r="AA393" s="43">
        <f t="shared" si="15"/>
        <v>15.310741647684102</v>
      </c>
      <c r="AB393" s="10" t="s">
        <v>384</v>
      </c>
      <c r="AC393" s="31" t="s">
        <v>385</v>
      </c>
    </row>
    <row r="394" spans="1:29" x14ac:dyDescent="0.25">
      <c r="A394" s="30" t="s">
        <v>1204</v>
      </c>
      <c r="B394" s="10">
        <v>3.5249999999999999</v>
      </c>
      <c r="C394" s="10">
        <v>41.033999999999999</v>
      </c>
      <c r="D394" s="10">
        <v>6378261</v>
      </c>
      <c r="E394" s="10">
        <v>960479</v>
      </c>
      <c r="F394" s="10">
        <v>2402626</v>
      </c>
      <c r="G394" s="10" t="s">
        <v>486</v>
      </c>
      <c r="H394" s="10" t="s">
        <v>1205</v>
      </c>
      <c r="I394" s="10">
        <v>878</v>
      </c>
      <c r="J394" s="10">
        <v>895</v>
      </c>
      <c r="K394" s="43">
        <f t="shared" si="14"/>
        <v>2.5778975663317705</v>
      </c>
      <c r="L394" s="10" t="s">
        <v>384</v>
      </c>
      <c r="M394" s="31" t="s">
        <v>385</v>
      </c>
      <c r="N394" s="10"/>
      <c r="O394" s="10"/>
      <c r="P394" s="10"/>
      <c r="Q394" s="32" t="s">
        <v>1206</v>
      </c>
      <c r="R394" s="10">
        <v>2.177</v>
      </c>
      <c r="S394" s="10">
        <v>43.055999999999997</v>
      </c>
      <c r="T394" s="10">
        <v>2045669</v>
      </c>
      <c r="U394" s="10">
        <v>746710</v>
      </c>
      <c r="V394" s="10">
        <v>887842</v>
      </c>
      <c r="W394" s="10" t="s">
        <v>1207</v>
      </c>
      <c r="X394" s="10" t="s">
        <v>1208</v>
      </c>
      <c r="Y394" s="10">
        <v>784</v>
      </c>
      <c r="Z394" s="10">
        <v>816</v>
      </c>
      <c r="AA394" s="43">
        <f t="shared" si="15"/>
        <v>2.5542937876673375</v>
      </c>
      <c r="AB394" s="10" t="s">
        <v>384</v>
      </c>
      <c r="AC394" s="31" t="s">
        <v>385</v>
      </c>
    </row>
    <row r="395" spans="1:29" x14ac:dyDescent="0.25">
      <c r="A395" s="30" t="s">
        <v>1209</v>
      </c>
      <c r="B395" s="10">
        <v>4.1020000000000003</v>
      </c>
      <c r="C395" s="10">
        <v>69.040999999999997</v>
      </c>
      <c r="D395" s="10">
        <v>4198710</v>
      </c>
      <c r="E395" s="10">
        <v>1110860</v>
      </c>
      <c r="F395" s="10">
        <v>1919999</v>
      </c>
      <c r="G395" s="10" t="s">
        <v>748</v>
      </c>
      <c r="H395" s="10" t="s">
        <v>1210</v>
      </c>
      <c r="I395" s="10">
        <v>831</v>
      </c>
      <c r="J395" s="10">
        <v>914</v>
      </c>
      <c r="K395" s="43">
        <f t="shared" si="14"/>
        <v>1.6969898677292865</v>
      </c>
      <c r="L395" s="10" t="s">
        <v>384</v>
      </c>
      <c r="M395" s="31" t="s">
        <v>385</v>
      </c>
      <c r="N395" s="10"/>
      <c r="O395" s="10"/>
      <c r="P395" s="10"/>
      <c r="Q395" s="32" t="s">
        <v>421</v>
      </c>
      <c r="R395" s="10">
        <v>2.1869999999999998</v>
      </c>
      <c r="S395" s="10">
        <v>41.040999999999997</v>
      </c>
      <c r="T395" s="10">
        <v>6856474</v>
      </c>
      <c r="U395" s="10">
        <v>2729036</v>
      </c>
      <c r="V395" s="10">
        <v>9717218</v>
      </c>
      <c r="W395" s="10" t="s">
        <v>419</v>
      </c>
      <c r="X395" s="10" t="s">
        <v>422</v>
      </c>
      <c r="Y395" s="10">
        <v>826</v>
      </c>
      <c r="Z395" s="10">
        <v>840</v>
      </c>
      <c r="AA395" s="43">
        <f t="shared" si="15"/>
        <v>8.5612329968839624</v>
      </c>
      <c r="AB395" s="10" t="s">
        <v>384</v>
      </c>
      <c r="AC395" s="31" t="s">
        <v>385</v>
      </c>
    </row>
    <row r="396" spans="1:29" x14ac:dyDescent="0.25">
      <c r="A396" s="30" t="s">
        <v>488</v>
      </c>
      <c r="B396" s="10">
        <v>4.109</v>
      </c>
      <c r="C396" s="10">
        <v>44.027000000000001</v>
      </c>
      <c r="D396" s="10">
        <v>314871045</v>
      </c>
      <c r="E396" s="10">
        <v>48930365</v>
      </c>
      <c r="F396" s="10">
        <v>296741912</v>
      </c>
      <c r="G396" s="10" t="s">
        <v>461</v>
      </c>
      <c r="H396" s="10" t="s">
        <v>489</v>
      </c>
      <c r="I396" s="10">
        <v>922</v>
      </c>
      <c r="J396" s="10">
        <v>922</v>
      </c>
      <c r="K396" s="43">
        <f t="shared" si="14"/>
        <v>127.26122380596237</v>
      </c>
      <c r="L396" s="10" t="s">
        <v>384</v>
      </c>
      <c r="M396" s="31" t="s">
        <v>385</v>
      </c>
      <c r="N396" s="10"/>
      <c r="O396" s="10"/>
      <c r="P396" s="10"/>
      <c r="Q396" s="32" t="s">
        <v>1211</v>
      </c>
      <c r="R396" s="10">
        <v>2.278</v>
      </c>
      <c r="S396" s="10">
        <v>59.029000000000003</v>
      </c>
      <c r="T396" s="10">
        <v>563195</v>
      </c>
      <c r="U396" s="10">
        <v>165171</v>
      </c>
      <c r="V396" s="10">
        <v>289248</v>
      </c>
      <c r="W396" s="10" t="s">
        <v>1212</v>
      </c>
      <c r="X396" s="10" t="s">
        <v>1213</v>
      </c>
      <c r="Y396" s="10">
        <v>892</v>
      </c>
      <c r="Z396" s="10">
        <v>922</v>
      </c>
      <c r="AA396" s="43">
        <f t="shared" si="15"/>
        <v>0.7032249546457936</v>
      </c>
      <c r="AB396" s="10" t="s">
        <v>384</v>
      </c>
      <c r="AC396" s="31" t="s">
        <v>385</v>
      </c>
    </row>
    <row r="397" spans="1:29" x14ac:dyDescent="0.25">
      <c r="A397" s="30" t="s">
        <v>474</v>
      </c>
      <c r="B397" s="10">
        <v>4.726</v>
      </c>
      <c r="C397" s="10">
        <v>207.03899999999999</v>
      </c>
      <c r="D397" s="10">
        <v>10138874</v>
      </c>
      <c r="E397" s="10">
        <v>2394104</v>
      </c>
      <c r="F397" s="10">
        <v>5896616</v>
      </c>
      <c r="G397" s="10" t="s">
        <v>475</v>
      </c>
      <c r="H397" s="10" t="s">
        <v>476</v>
      </c>
      <c r="I397" s="10">
        <v>942</v>
      </c>
      <c r="J397" s="10">
        <v>947</v>
      </c>
      <c r="K397" s="43">
        <f t="shared" si="14"/>
        <v>4.097822056818381</v>
      </c>
      <c r="L397" s="10" t="s">
        <v>384</v>
      </c>
      <c r="M397" s="31" t="s">
        <v>385</v>
      </c>
      <c r="N397" s="10"/>
      <c r="O397" s="10"/>
      <c r="P397" s="10"/>
      <c r="Q397" s="32" t="s">
        <v>429</v>
      </c>
      <c r="R397" s="10">
        <v>2.331</v>
      </c>
      <c r="S397" s="10">
        <v>57.048999999999999</v>
      </c>
      <c r="T397" s="10">
        <v>6517126</v>
      </c>
      <c r="U397" s="10">
        <v>2071783</v>
      </c>
      <c r="V397" s="10">
        <v>2203847</v>
      </c>
      <c r="W397" s="10" t="s">
        <v>430</v>
      </c>
      <c r="X397" s="10" t="s">
        <v>431</v>
      </c>
      <c r="Y397" s="10">
        <v>834</v>
      </c>
      <c r="Z397" s="10">
        <v>857</v>
      </c>
      <c r="AA397" s="43">
        <f t="shared" si="15"/>
        <v>8.1375112274983312</v>
      </c>
      <c r="AB397" s="10" t="s">
        <v>384</v>
      </c>
      <c r="AC397" s="31" t="s">
        <v>385</v>
      </c>
    </row>
    <row r="398" spans="1:29" x14ac:dyDescent="0.25">
      <c r="A398" s="30" t="s">
        <v>485</v>
      </c>
      <c r="B398" s="10">
        <v>5.7389999999999999</v>
      </c>
      <c r="C398" s="10">
        <v>41.033999999999999</v>
      </c>
      <c r="D398" s="10">
        <v>83603733</v>
      </c>
      <c r="E398" s="10">
        <v>17905496</v>
      </c>
      <c r="F398" s="10">
        <v>110738759</v>
      </c>
      <c r="G398" s="10" t="s">
        <v>486</v>
      </c>
      <c r="H398" s="10" t="s">
        <v>487</v>
      </c>
      <c r="I398" s="10">
        <v>950</v>
      </c>
      <c r="J398" s="10">
        <v>950</v>
      </c>
      <c r="K398" s="43">
        <f t="shared" si="14"/>
        <v>33.79006595010005</v>
      </c>
      <c r="L398" s="10" t="s">
        <v>384</v>
      </c>
      <c r="M398" s="31" t="s">
        <v>385</v>
      </c>
      <c r="N398" s="10"/>
      <c r="O398" s="10"/>
      <c r="P398" s="10"/>
      <c r="Q398" s="32" t="s">
        <v>530</v>
      </c>
      <c r="R398" s="10">
        <v>2.4689999999999999</v>
      </c>
      <c r="S398" s="10">
        <v>55.024000000000001</v>
      </c>
      <c r="T398" s="10">
        <v>1582564</v>
      </c>
      <c r="U398" s="10">
        <v>510054</v>
      </c>
      <c r="V398" s="10">
        <v>596731</v>
      </c>
      <c r="W398" s="10" t="s">
        <v>531</v>
      </c>
      <c r="X398" s="10" t="s">
        <v>532</v>
      </c>
      <c r="Y398" s="10">
        <v>800</v>
      </c>
      <c r="Z398" s="10">
        <v>966</v>
      </c>
      <c r="AA398" s="43">
        <f t="shared" si="15"/>
        <v>1.9760447040972768</v>
      </c>
      <c r="AB398" s="10" t="s">
        <v>384</v>
      </c>
      <c r="AC398" s="31" t="s">
        <v>385</v>
      </c>
    </row>
    <row r="399" spans="1:29" x14ac:dyDescent="0.25">
      <c r="A399" s="30" t="s">
        <v>501</v>
      </c>
      <c r="B399" s="10">
        <v>6.3490000000000002</v>
      </c>
      <c r="C399" s="10">
        <v>57.061999999999998</v>
      </c>
      <c r="D399" s="10">
        <v>7655152</v>
      </c>
      <c r="E399" s="10">
        <v>2103322</v>
      </c>
      <c r="F399" s="10">
        <v>3703588</v>
      </c>
      <c r="G399" s="10" t="s">
        <v>461</v>
      </c>
      <c r="H399" s="10"/>
      <c r="I399" s="10">
        <v>802</v>
      </c>
      <c r="J399" s="10">
        <v>802</v>
      </c>
      <c r="K399" s="43">
        <f t="shared" si="14"/>
        <v>3.0939777645818798</v>
      </c>
      <c r="L399" s="10" t="s">
        <v>384</v>
      </c>
      <c r="M399" s="31" t="s">
        <v>385</v>
      </c>
      <c r="N399" s="10"/>
      <c r="O399" s="10"/>
      <c r="P399" s="10"/>
      <c r="Q399" s="32" t="s">
        <v>1214</v>
      </c>
      <c r="R399" s="10">
        <v>2.4750000000000001</v>
      </c>
      <c r="S399" s="10">
        <v>41.040999999999997</v>
      </c>
      <c r="T399" s="10">
        <v>3424373</v>
      </c>
      <c r="U399" s="10">
        <v>1010973</v>
      </c>
      <c r="V399" s="10">
        <v>4114524</v>
      </c>
      <c r="W399" s="10" t="s">
        <v>419</v>
      </c>
      <c r="X399" s="10" t="s">
        <v>1215</v>
      </c>
      <c r="Y399" s="10">
        <v>792</v>
      </c>
      <c r="Z399" s="10">
        <v>797</v>
      </c>
      <c r="AA399" s="43">
        <f t="shared" si="15"/>
        <v>4.2757917730364801</v>
      </c>
      <c r="AB399" s="10" t="s">
        <v>384</v>
      </c>
      <c r="AC399" s="31" t="s">
        <v>385</v>
      </c>
    </row>
    <row r="400" spans="1:29" x14ac:dyDescent="0.25">
      <c r="A400" s="30" t="s">
        <v>504</v>
      </c>
      <c r="B400" s="10">
        <v>6.4429999999999996</v>
      </c>
      <c r="C400" s="10">
        <v>56.069000000000003</v>
      </c>
      <c r="D400" s="10">
        <v>20274524</v>
      </c>
      <c r="E400" s="10">
        <v>3304780</v>
      </c>
      <c r="F400" s="10">
        <v>15103594</v>
      </c>
      <c r="G400" s="10" t="s">
        <v>505</v>
      </c>
      <c r="H400" s="10" t="s">
        <v>506</v>
      </c>
      <c r="I400" s="10">
        <v>877</v>
      </c>
      <c r="J400" s="10">
        <v>904</v>
      </c>
      <c r="K400" s="43">
        <f t="shared" si="14"/>
        <v>8.1943410716706442</v>
      </c>
      <c r="L400" s="10" t="s">
        <v>384</v>
      </c>
      <c r="M400" s="31" t="s">
        <v>385</v>
      </c>
      <c r="N400" s="10"/>
      <c r="O400" s="10"/>
      <c r="P400" s="10"/>
      <c r="Q400" s="32" t="s">
        <v>443</v>
      </c>
      <c r="R400" s="10">
        <v>2.5259999999999998</v>
      </c>
      <c r="S400" s="10">
        <v>81.057000000000002</v>
      </c>
      <c r="T400" s="10">
        <v>5697410</v>
      </c>
      <c r="U400" s="10">
        <v>1463168</v>
      </c>
      <c r="V400" s="10">
        <v>3663649</v>
      </c>
      <c r="W400" s="10" t="s">
        <v>444</v>
      </c>
      <c r="X400" s="10" t="s">
        <v>445</v>
      </c>
      <c r="Y400" s="10">
        <v>908</v>
      </c>
      <c r="Z400" s="10">
        <v>917</v>
      </c>
      <c r="AA400" s="43">
        <f t="shared" si="15"/>
        <v>7.1139851895852964</v>
      </c>
      <c r="AB400" s="10" t="s">
        <v>384</v>
      </c>
      <c r="AC400" s="31" t="s">
        <v>385</v>
      </c>
    </row>
    <row r="401" spans="1:29" x14ac:dyDescent="0.25">
      <c r="A401" s="30" t="s">
        <v>932</v>
      </c>
      <c r="B401" s="10">
        <v>6.8860000000000001</v>
      </c>
      <c r="C401" s="10">
        <v>69.040999999999997</v>
      </c>
      <c r="D401" s="10">
        <v>739375</v>
      </c>
      <c r="E401" s="10">
        <v>199357</v>
      </c>
      <c r="F401" s="10">
        <v>211527</v>
      </c>
      <c r="G401" s="10" t="s">
        <v>933</v>
      </c>
      <c r="H401" s="10" t="s">
        <v>934</v>
      </c>
      <c r="I401" s="10">
        <v>923</v>
      </c>
      <c r="J401" s="10">
        <v>999</v>
      </c>
      <c r="K401" s="43">
        <f t="shared" si="14"/>
        <v>0.29883270896354863</v>
      </c>
      <c r="L401" s="10" t="s">
        <v>384</v>
      </c>
      <c r="M401" s="31" t="s">
        <v>385</v>
      </c>
      <c r="N401" s="10"/>
      <c r="O401" s="10"/>
      <c r="P401" s="10"/>
      <c r="Q401" s="32" t="s">
        <v>868</v>
      </c>
      <c r="R401" s="10">
        <v>2.9279999999999999</v>
      </c>
      <c r="S401" s="10">
        <v>55.024000000000001</v>
      </c>
      <c r="T401" s="10">
        <v>614668</v>
      </c>
      <c r="U401" s="10">
        <v>192396</v>
      </c>
      <c r="V401" s="10">
        <v>669742</v>
      </c>
      <c r="W401" s="10" t="s">
        <v>735</v>
      </c>
      <c r="X401" s="10" t="s">
        <v>869</v>
      </c>
      <c r="Y401" s="10">
        <v>787</v>
      </c>
      <c r="Z401" s="10">
        <v>787</v>
      </c>
      <c r="AA401" s="43">
        <f t="shared" si="15"/>
        <v>0.76749594087699768</v>
      </c>
      <c r="AB401" s="10" t="s">
        <v>384</v>
      </c>
      <c r="AC401" s="31" t="s">
        <v>385</v>
      </c>
    </row>
    <row r="402" spans="1:29" x14ac:dyDescent="0.25">
      <c r="A402" s="30" t="s">
        <v>1216</v>
      </c>
      <c r="B402" s="10">
        <v>7.8780000000000001</v>
      </c>
      <c r="C402" s="10">
        <v>41.033999999999999</v>
      </c>
      <c r="D402" s="10">
        <v>661300</v>
      </c>
      <c r="E402" s="10">
        <v>126793</v>
      </c>
      <c r="F402" s="10">
        <v>672568</v>
      </c>
      <c r="G402" s="10" t="s">
        <v>1217</v>
      </c>
      <c r="H402" s="10" t="s">
        <v>1218</v>
      </c>
      <c r="I402" s="10">
        <v>790</v>
      </c>
      <c r="J402" s="10">
        <v>790</v>
      </c>
      <c r="K402" s="43">
        <f t="shared" si="14"/>
        <v>0.26727718740503087</v>
      </c>
      <c r="L402" s="10" t="s">
        <v>384</v>
      </c>
      <c r="M402" s="31" t="s">
        <v>385</v>
      </c>
      <c r="N402" s="10"/>
      <c r="O402" s="10"/>
      <c r="P402" s="10"/>
      <c r="Q402" s="32" t="s">
        <v>466</v>
      </c>
      <c r="R402" s="10">
        <v>3.24</v>
      </c>
      <c r="S402" s="10">
        <v>55.024000000000001</v>
      </c>
      <c r="T402" s="10">
        <v>3176459</v>
      </c>
      <c r="U402" s="10">
        <v>629610</v>
      </c>
      <c r="V402" s="10">
        <v>2306272</v>
      </c>
      <c r="W402" s="10" t="s">
        <v>461</v>
      </c>
      <c r="X402" s="10" t="s">
        <v>467</v>
      </c>
      <c r="Y402" s="10">
        <v>758</v>
      </c>
      <c r="Z402" s="10">
        <v>810</v>
      </c>
      <c r="AA402" s="43">
        <f t="shared" si="15"/>
        <v>3.966237690691897</v>
      </c>
      <c r="AB402" s="10" t="s">
        <v>384</v>
      </c>
      <c r="AC402" s="31" t="s">
        <v>385</v>
      </c>
    </row>
    <row r="403" spans="1:29" x14ac:dyDescent="0.25">
      <c r="A403" s="30" t="s">
        <v>517</v>
      </c>
      <c r="B403" s="10">
        <v>8.1199999999999992</v>
      </c>
      <c r="C403" s="10">
        <v>133.053</v>
      </c>
      <c r="D403" s="10">
        <v>1686033</v>
      </c>
      <c r="E403" s="10">
        <v>255252</v>
      </c>
      <c r="F403" s="10">
        <v>710693</v>
      </c>
      <c r="G403" s="10" t="s">
        <v>518</v>
      </c>
      <c r="H403" s="10"/>
      <c r="I403" s="10">
        <v>771</v>
      </c>
      <c r="J403" s="10">
        <v>783</v>
      </c>
      <c r="K403" s="43">
        <f t="shared" si="14"/>
        <v>0.68144285212772793</v>
      </c>
      <c r="L403" s="10" t="s">
        <v>384</v>
      </c>
      <c r="M403" s="31" t="s">
        <v>385</v>
      </c>
      <c r="N403" s="10"/>
      <c r="O403" s="10"/>
      <c r="P403" s="10"/>
      <c r="Q403" s="32" t="s">
        <v>1219</v>
      </c>
      <c r="R403" s="10">
        <v>3.3170000000000002</v>
      </c>
      <c r="S403" s="10">
        <v>68.058000000000007</v>
      </c>
      <c r="T403" s="10">
        <v>349178</v>
      </c>
      <c r="U403" s="10">
        <v>100993</v>
      </c>
      <c r="V403" s="10">
        <v>263757</v>
      </c>
      <c r="W403" s="10" t="s">
        <v>1220</v>
      </c>
      <c r="X403" s="10" t="s">
        <v>1221</v>
      </c>
      <c r="Y403" s="10">
        <v>768</v>
      </c>
      <c r="Z403" s="10">
        <v>824</v>
      </c>
      <c r="AA403" s="43">
        <f t="shared" si="15"/>
        <v>0.43599585083906806</v>
      </c>
      <c r="AB403" s="10" t="s">
        <v>384</v>
      </c>
      <c r="AC403" s="31" t="s">
        <v>385</v>
      </c>
    </row>
    <row r="404" spans="1:29" x14ac:dyDescent="0.25">
      <c r="A404" s="30" t="s">
        <v>521</v>
      </c>
      <c r="B404" s="10">
        <v>10.477</v>
      </c>
      <c r="C404" s="10">
        <v>41.033999999999999</v>
      </c>
      <c r="D404" s="10">
        <v>10534159</v>
      </c>
      <c r="E404" s="10">
        <v>1602669</v>
      </c>
      <c r="F404" s="10">
        <v>10065340</v>
      </c>
      <c r="G404" s="10" t="s">
        <v>522</v>
      </c>
      <c r="H404" s="10" t="s">
        <v>523</v>
      </c>
      <c r="I404" s="10">
        <v>907</v>
      </c>
      <c r="J404" s="10">
        <v>914</v>
      </c>
      <c r="K404" s="43">
        <f t="shared" si="14"/>
        <v>4.2575841360916264</v>
      </c>
      <c r="L404" s="10" t="s">
        <v>384</v>
      </c>
      <c r="M404" s="31" t="s">
        <v>385</v>
      </c>
      <c r="N404" s="10"/>
      <c r="O404" s="10"/>
      <c r="P404" s="10"/>
      <c r="Q404" s="32" t="s">
        <v>455</v>
      </c>
      <c r="R404" s="10">
        <v>3.4710000000000001</v>
      </c>
      <c r="S404" s="10">
        <v>91.039000000000001</v>
      </c>
      <c r="T404" s="10">
        <v>158731455</v>
      </c>
      <c r="U404" s="10">
        <v>29627805</v>
      </c>
      <c r="V404" s="10">
        <v>70263654</v>
      </c>
      <c r="W404" s="10" t="s">
        <v>456</v>
      </c>
      <c r="X404" s="10" t="s">
        <v>457</v>
      </c>
      <c r="Y404" s="10">
        <v>931</v>
      </c>
      <c r="Z404" s="10">
        <v>931</v>
      </c>
      <c r="AA404" s="43">
        <f t="shared" si="15"/>
        <v>198.1976406808225</v>
      </c>
      <c r="AB404" s="10" t="s">
        <v>384</v>
      </c>
      <c r="AC404" s="31" t="s">
        <v>385</v>
      </c>
    </row>
    <row r="405" spans="1:29" x14ac:dyDescent="0.25">
      <c r="A405" s="30" t="s">
        <v>527</v>
      </c>
      <c r="B405" s="10">
        <v>11.644</v>
      </c>
      <c r="C405" s="10">
        <v>55.027000000000001</v>
      </c>
      <c r="D405" s="10">
        <v>2064538</v>
      </c>
      <c r="E405" s="10">
        <v>904917</v>
      </c>
      <c r="F405" s="10">
        <v>2754040</v>
      </c>
      <c r="G405" s="10" t="s">
        <v>528</v>
      </c>
      <c r="H405" s="10" t="s">
        <v>529</v>
      </c>
      <c r="I405" s="10">
        <v>850</v>
      </c>
      <c r="J405" s="10">
        <v>852</v>
      </c>
      <c r="K405" s="43">
        <f t="shared" si="14"/>
        <v>0.83442296980312669</v>
      </c>
      <c r="L405" s="10" t="s">
        <v>384</v>
      </c>
      <c r="M405" s="31" t="s">
        <v>385</v>
      </c>
      <c r="N405" s="10"/>
      <c r="O405" s="10"/>
      <c r="P405" s="10"/>
      <c r="Q405" s="32" t="s">
        <v>458</v>
      </c>
      <c r="R405" s="10">
        <v>3.5219999999999998</v>
      </c>
      <c r="S405" s="10">
        <v>57.048999999999999</v>
      </c>
      <c r="T405" s="10">
        <v>3889681</v>
      </c>
      <c r="U405" s="10">
        <v>806760</v>
      </c>
      <c r="V405" s="10">
        <v>1355178</v>
      </c>
      <c r="W405" s="10" t="s">
        <v>419</v>
      </c>
      <c r="X405" s="10" t="s">
        <v>459</v>
      </c>
      <c r="Y405" s="10">
        <v>799</v>
      </c>
      <c r="Z405" s="10">
        <v>799</v>
      </c>
      <c r="AA405" s="43">
        <f t="shared" si="15"/>
        <v>4.8567915993778445</v>
      </c>
      <c r="AB405" s="10" t="s">
        <v>384</v>
      </c>
      <c r="AC405" s="31" t="s">
        <v>385</v>
      </c>
    </row>
    <row r="406" spans="1:29" x14ac:dyDescent="0.25">
      <c r="A406" s="30" t="s">
        <v>438</v>
      </c>
      <c r="B406" s="10">
        <v>11.691000000000001</v>
      </c>
      <c r="C406" s="10">
        <v>55.027000000000001</v>
      </c>
      <c r="D406" s="10">
        <v>5964734</v>
      </c>
      <c r="E406" s="10">
        <v>1215438</v>
      </c>
      <c r="F406" s="10">
        <v>1522499</v>
      </c>
      <c r="G406" s="10" t="s">
        <v>439</v>
      </c>
      <c r="H406" s="10" t="s">
        <v>440</v>
      </c>
      <c r="I406" s="10">
        <v>790</v>
      </c>
      <c r="J406" s="10">
        <v>840</v>
      </c>
      <c r="K406" s="43">
        <f t="shared" si="14"/>
        <v>2.4107626298792675</v>
      </c>
      <c r="L406" s="10" t="s">
        <v>384</v>
      </c>
      <c r="M406" s="31" t="s">
        <v>385</v>
      </c>
      <c r="N406" s="10"/>
      <c r="O406" s="10"/>
      <c r="P406" s="10"/>
      <c r="Q406" s="32" t="s">
        <v>1222</v>
      </c>
      <c r="R406" s="10">
        <v>3.73</v>
      </c>
      <c r="S406" s="10">
        <v>45.005000000000003</v>
      </c>
      <c r="T406" s="10">
        <v>2153215</v>
      </c>
      <c r="U406" s="10">
        <v>573719</v>
      </c>
      <c r="V406" s="10">
        <v>675809</v>
      </c>
      <c r="W406" s="10" t="s">
        <v>1162</v>
      </c>
      <c r="X406" s="10" t="s">
        <v>1223</v>
      </c>
      <c r="Y406" s="10">
        <v>905</v>
      </c>
      <c r="Z406" s="10">
        <v>913</v>
      </c>
      <c r="AA406" s="43">
        <f t="shared" si="15"/>
        <v>2.6885794808505805</v>
      </c>
      <c r="AB406" s="10" t="s">
        <v>384</v>
      </c>
      <c r="AC406" s="31" t="s">
        <v>385</v>
      </c>
    </row>
    <row r="407" spans="1:29" x14ac:dyDescent="0.25">
      <c r="A407" s="30" t="s">
        <v>544</v>
      </c>
      <c r="B407" s="10">
        <v>11.711</v>
      </c>
      <c r="C407" s="10">
        <v>57.061999999999998</v>
      </c>
      <c r="D407" s="10">
        <v>17227917</v>
      </c>
      <c r="E407" s="10">
        <v>3071044</v>
      </c>
      <c r="F407" s="10">
        <v>6101766</v>
      </c>
      <c r="G407" s="10" t="s">
        <v>545</v>
      </c>
      <c r="H407" s="10" t="s">
        <v>546</v>
      </c>
      <c r="I407" s="10">
        <v>814</v>
      </c>
      <c r="J407" s="10">
        <v>814</v>
      </c>
      <c r="K407" s="43">
        <f t="shared" si="14"/>
        <v>6.9629959180512895</v>
      </c>
      <c r="L407" s="10" t="s">
        <v>384</v>
      </c>
      <c r="M407" s="31" t="s">
        <v>385</v>
      </c>
      <c r="N407" s="10"/>
      <c r="O407" s="10"/>
      <c r="P407" s="10"/>
      <c r="Q407" s="32" t="s">
        <v>1224</v>
      </c>
      <c r="R407" s="10">
        <v>3.911</v>
      </c>
      <c r="S407" s="10">
        <v>92.055000000000007</v>
      </c>
      <c r="T407" s="10">
        <v>3444459</v>
      </c>
      <c r="U407" s="10">
        <v>543899</v>
      </c>
      <c r="V407" s="10">
        <v>707076</v>
      </c>
      <c r="W407" s="10" t="s">
        <v>1225</v>
      </c>
      <c r="X407" s="10" t="s">
        <v>1226</v>
      </c>
      <c r="Y407" s="10">
        <v>778</v>
      </c>
      <c r="Z407" s="10">
        <v>796</v>
      </c>
      <c r="AA407" s="43">
        <f t="shared" si="15"/>
        <v>4.3008718544275002</v>
      </c>
      <c r="AB407" s="10" t="s">
        <v>384</v>
      </c>
      <c r="AC407" s="31" t="s">
        <v>385</v>
      </c>
    </row>
    <row r="408" spans="1:29" x14ac:dyDescent="0.25">
      <c r="A408" s="30" t="s">
        <v>550</v>
      </c>
      <c r="B408" s="10">
        <v>12.067</v>
      </c>
      <c r="C408" s="10">
        <v>43.009</v>
      </c>
      <c r="D408" s="10">
        <v>25958435</v>
      </c>
      <c r="E408" s="10">
        <v>5242237</v>
      </c>
      <c r="F408" s="10">
        <v>22128768</v>
      </c>
      <c r="G408" s="10" t="s">
        <v>528</v>
      </c>
      <c r="H408" s="10" t="s">
        <v>551</v>
      </c>
      <c r="I408" s="10">
        <v>900</v>
      </c>
      <c r="J408" s="10">
        <v>906</v>
      </c>
      <c r="K408" s="43">
        <f t="shared" si="14"/>
        <v>10.491603653767296</v>
      </c>
      <c r="L408" s="10" t="s">
        <v>384</v>
      </c>
      <c r="M408" s="31" t="s">
        <v>385</v>
      </c>
      <c r="N408" s="10"/>
      <c r="O408" s="10"/>
      <c r="P408" s="10"/>
      <c r="Q408" s="32" t="s">
        <v>742</v>
      </c>
      <c r="R408" s="10">
        <v>3.9409999999999998</v>
      </c>
      <c r="S408" s="10">
        <v>45.005000000000003</v>
      </c>
      <c r="T408" s="10">
        <v>3142081</v>
      </c>
      <c r="U408" s="10">
        <v>803533</v>
      </c>
      <c r="V408" s="10">
        <v>1124613</v>
      </c>
      <c r="W408" s="10" t="s">
        <v>743</v>
      </c>
      <c r="X408" s="10" t="s">
        <v>744</v>
      </c>
      <c r="Y408" s="10">
        <v>819</v>
      </c>
      <c r="Z408" s="10">
        <v>932</v>
      </c>
      <c r="AA408" s="43">
        <f t="shared" si="15"/>
        <v>3.9233121187482309</v>
      </c>
      <c r="AB408" s="10" t="s">
        <v>384</v>
      </c>
      <c r="AC408" s="31" t="s">
        <v>385</v>
      </c>
    </row>
    <row r="409" spans="1:29" x14ac:dyDescent="0.25">
      <c r="A409" s="30" t="s">
        <v>1227</v>
      </c>
      <c r="B409" s="10">
        <v>12.271000000000001</v>
      </c>
      <c r="C409" s="10">
        <v>121.10299999999999</v>
      </c>
      <c r="D409" s="10">
        <v>190241</v>
      </c>
      <c r="E409" s="10">
        <v>59930</v>
      </c>
      <c r="F409" s="10">
        <v>267441</v>
      </c>
      <c r="G409" s="10" t="s">
        <v>578</v>
      </c>
      <c r="H409" s="10" t="s">
        <v>1228</v>
      </c>
      <c r="I409" s="10">
        <v>776</v>
      </c>
      <c r="J409" s="10">
        <v>779</v>
      </c>
      <c r="K409" s="43">
        <f t="shared" si="14"/>
        <v>7.6889580234569002E-2</v>
      </c>
      <c r="L409" s="10" t="s">
        <v>384</v>
      </c>
      <c r="M409" s="31" t="s">
        <v>385</v>
      </c>
      <c r="N409" s="10"/>
      <c r="O409" s="10"/>
      <c r="P409" s="10"/>
      <c r="Q409" s="32" t="s">
        <v>638</v>
      </c>
      <c r="R409" s="10">
        <v>4.0949999999999998</v>
      </c>
      <c r="S409" s="10">
        <v>91.039000000000001</v>
      </c>
      <c r="T409" s="10">
        <v>6568200</v>
      </c>
      <c r="U409" s="10">
        <v>1579566</v>
      </c>
      <c r="V409" s="10">
        <v>2413507</v>
      </c>
      <c r="W409" s="10" t="s">
        <v>456</v>
      </c>
      <c r="X409" s="10" t="s">
        <v>639</v>
      </c>
      <c r="Y409" s="10">
        <v>963</v>
      </c>
      <c r="Z409" s="10">
        <v>975</v>
      </c>
      <c r="AA409" s="43">
        <f t="shared" si="15"/>
        <v>8.2012840083887504</v>
      </c>
      <c r="AB409" s="10" t="s">
        <v>384</v>
      </c>
      <c r="AC409" s="31" t="s">
        <v>385</v>
      </c>
    </row>
    <row r="410" spans="1:29" x14ac:dyDescent="0.25">
      <c r="A410" s="30" t="s">
        <v>571</v>
      </c>
      <c r="B410" s="10">
        <v>12.968999999999999</v>
      </c>
      <c r="C410" s="10">
        <v>281.07799999999997</v>
      </c>
      <c r="D410" s="10">
        <v>22568992</v>
      </c>
      <c r="E410" s="10">
        <v>5662002</v>
      </c>
      <c r="F410" s="10">
        <v>23302307</v>
      </c>
      <c r="G410" s="10" t="s">
        <v>572</v>
      </c>
      <c r="H410" s="10" t="s">
        <v>573</v>
      </c>
      <c r="I410" s="10">
        <v>848</v>
      </c>
      <c r="J410" s="10">
        <v>878</v>
      </c>
      <c r="K410" s="43">
        <f t="shared" si="14"/>
        <v>9.1216946988154284</v>
      </c>
      <c r="L410" s="10" t="s">
        <v>384</v>
      </c>
      <c r="M410" s="31" t="s">
        <v>385</v>
      </c>
      <c r="N410" s="10"/>
      <c r="O410" s="10"/>
      <c r="P410" s="10"/>
      <c r="Q410" s="32" t="s">
        <v>932</v>
      </c>
      <c r="R410" s="10">
        <v>4.1319999999999997</v>
      </c>
      <c r="S410" s="10">
        <v>69.034999999999997</v>
      </c>
      <c r="T410" s="10">
        <v>43989114</v>
      </c>
      <c r="U410" s="10">
        <v>9477732</v>
      </c>
      <c r="V410" s="10">
        <v>9853117</v>
      </c>
      <c r="W410" s="10" t="s">
        <v>933</v>
      </c>
      <c r="X410" s="10" t="s">
        <v>934</v>
      </c>
      <c r="Y410" s="10">
        <v>924</v>
      </c>
      <c r="Z410" s="10">
        <v>952</v>
      </c>
      <c r="AA410" s="43">
        <f t="shared" si="15"/>
        <v>54.92634468977645</v>
      </c>
      <c r="AB410" s="10" t="s">
        <v>384</v>
      </c>
      <c r="AC410" s="31" t="s">
        <v>385</v>
      </c>
    </row>
    <row r="411" spans="1:29" x14ac:dyDescent="0.25">
      <c r="A411" s="30" t="s">
        <v>772</v>
      </c>
      <c r="B411" s="10">
        <v>14.253</v>
      </c>
      <c r="C411" s="10">
        <v>57.061999999999998</v>
      </c>
      <c r="D411" s="10">
        <v>6631412</v>
      </c>
      <c r="E411" s="10">
        <v>1193503</v>
      </c>
      <c r="F411" s="10">
        <v>4313737</v>
      </c>
      <c r="G411" s="10" t="s">
        <v>773</v>
      </c>
      <c r="H411" s="10" t="s">
        <v>774</v>
      </c>
      <c r="I411" s="10">
        <v>917</v>
      </c>
      <c r="J411" s="10">
        <v>920</v>
      </c>
      <c r="K411" s="43">
        <f t="shared" si="14"/>
        <v>2.6802134400181017</v>
      </c>
      <c r="L411" s="10" t="s">
        <v>384</v>
      </c>
      <c r="M411" s="31" t="s">
        <v>385</v>
      </c>
      <c r="N411" s="10"/>
      <c r="O411" s="10"/>
      <c r="P411" s="10"/>
      <c r="Q411" s="32" t="s">
        <v>488</v>
      </c>
      <c r="R411" s="10">
        <v>4.1390000000000002</v>
      </c>
      <c r="S411" s="10">
        <v>44.033999999999999</v>
      </c>
      <c r="T411" s="10">
        <v>1346745293</v>
      </c>
      <c r="U411" s="10">
        <v>340040920</v>
      </c>
      <c r="V411" s="10">
        <v>2036846003</v>
      </c>
      <c r="W411" s="10" t="s">
        <v>461</v>
      </c>
      <c r="X411" s="10" t="s">
        <v>489</v>
      </c>
      <c r="Y411" s="10">
        <v>914</v>
      </c>
      <c r="Z411" s="10">
        <v>914</v>
      </c>
      <c r="AA411" s="43">
        <f t="shared" si="15"/>
        <v>1681.5932271937093</v>
      </c>
      <c r="AB411" s="10" t="s">
        <v>384</v>
      </c>
      <c r="AC411" s="31" t="s">
        <v>385</v>
      </c>
    </row>
    <row r="412" spans="1:29" x14ac:dyDescent="0.25">
      <c r="A412" s="30" t="s">
        <v>1085</v>
      </c>
      <c r="B412" s="10">
        <v>16.242000000000001</v>
      </c>
      <c r="C412" s="10">
        <v>57.061999999999998</v>
      </c>
      <c r="D412" s="10">
        <v>1373299</v>
      </c>
      <c r="E412" s="10">
        <v>268919</v>
      </c>
      <c r="F412" s="10">
        <v>1627781</v>
      </c>
      <c r="G412" s="10" t="s">
        <v>545</v>
      </c>
      <c r="H412" s="10" t="s">
        <v>1086</v>
      </c>
      <c r="I412" s="10">
        <v>843</v>
      </c>
      <c r="J412" s="10">
        <v>845</v>
      </c>
      <c r="K412" s="43">
        <f t="shared" si="14"/>
        <v>0.55504535639821795</v>
      </c>
      <c r="L412" s="10" t="s">
        <v>384</v>
      </c>
      <c r="M412" s="31" t="s">
        <v>385</v>
      </c>
      <c r="N412" s="10"/>
      <c r="O412" s="10"/>
      <c r="P412" s="10"/>
      <c r="Q412" s="32" t="s">
        <v>848</v>
      </c>
      <c r="R412" s="10">
        <v>4.5410000000000004</v>
      </c>
      <c r="S412" s="10">
        <v>43.055999999999997</v>
      </c>
      <c r="T412" s="10">
        <v>19139505</v>
      </c>
      <c r="U412" s="10">
        <v>2430147</v>
      </c>
      <c r="V412" s="10">
        <v>2629521</v>
      </c>
      <c r="W412" s="10" t="s">
        <v>849</v>
      </c>
      <c r="X412" s="10" t="s">
        <v>850</v>
      </c>
      <c r="Y412" s="10">
        <v>869</v>
      </c>
      <c r="Z412" s="10">
        <v>981</v>
      </c>
      <c r="AA412" s="43">
        <f t="shared" si="15"/>
        <v>23.898254664135763</v>
      </c>
      <c r="AB412" s="10" t="s">
        <v>384</v>
      </c>
      <c r="AC412" s="31" t="s">
        <v>385</v>
      </c>
    </row>
    <row r="413" spans="1:29" x14ac:dyDescent="0.25">
      <c r="A413" s="30" t="s">
        <v>621</v>
      </c>
      <c r="B413" s="10">
        <v>16.399999999999999</v>
      </c>
      <c r="C413" s="10">
        <v>41.033999999999999</v>
      </c>
      <c r="D413" s="10">
        <v>2252032</v>
      </c>
      <c r="E413" s="10">
        <v>443199</v>
      </c>
      <c r="F413" s="10">
        <v>2475676</v>
      </c>
      <c r="G413" s="10" t="s">
        <v>619</v>
      </c>
      <c r="H413" s="10" t="s">
        <v>622</v>
      </c>
      <c r="I413" s="10">
        <v>839</v>
      </c>
      <c r="J413" s="10">
        <v>839</v>
      </c>
      <c r="K413" s="43">
        <f t="shared" si="14"/>
        <v>0.91020229684882281</v>
      </c>
      <c r="L413" s="10" t="s">
        <v>384</v>
      </c>
      <c r="M413" s="31" t="s">
        <v>385</v>
      </c>
      <c r="N413" s="10"/>
      <c r="O413" s="10"/>
      <c r="P413" s="10"/>
      <c r="Q413" s="32" t="s">
        <v>474</v>
      </c>
      <c r="R413" s="10">
        <v>4.742</v>
      </c>
      <c r="S413" s="10">
        <v>207.03399999999999</v>
      </c>
      <c r="T413" s="10">
        <v>7232449</v>
      </c>
      <c r="U413" s="10">
        <v>1517479</v>
      </c>
      <c r="V413" s="10">
        <v>3567438</v>
      </c>
      <c r="W413" s="10" t="s">
        <v>475</v>
      </c>
      <c r="X413" s="10" t="s">
        <v>476</v>
      </c>
      <c r="Y413" s="10">
        <v>936</v>
      </c>
      <c r="Z413" s="10">
        <v>943</v>
      </c>
      <c r="AA413" s="43">
        <f t="shared" si="15"/>
        <v>9.0306885181917735</v>
      </c>
      <c r="AB413" s="10" t="s">
        <v>384</v>
      </c>
      <c r="AC413" s="31" t="s">
        <v>385</v>
      </c>
    </row>
    <row r="414" spans="1:29" x14ac:dyDescent="0.25">
      <c r="A414" s="30" t="s">
        <v>474</v>
      </c>
      <c r="B414" s="10">
        <v>17.173999999999999</v>
      </c>
      <c r="C414" s="10">
        <v>207.03899999999999</v>
      </c>
      <c r="D414" s="10">
        <v>2509589</v>
      </c>
      <c r="E414" s="10">
        <v>562233</v>
      </c>
      <c r="F414" s="10">
        <v>1415197</v>
      </c>
      <c r="G414" s="10" t="s">
        <v>475</v>
      </c>
      <c r="H414" s="10" t="s">
        <v>476</v>
      </c>
      <c r="I414" s="10">
        <v>817</v>
      </c>
      <c r="J414" s="10">
        <v>829</v>
      </c>
      <c r="K414" s="43">
        <f t="shared" si="14"/>
        <v>1.0142989406662695</v>
      </c>
      <c r="L414" s="10" t="s">
        <v>384</v>
      </c>
      <c r="M414" s="31" t="s">
        <v>385</v>
      </c>
      <c r="N414" s="10"/>
      <c r="O414" s="10"/>
      <c r="P414" s="10"/>
      <c r="Q414" s="32" t="s">
        <v>477</v>
      </c>
      <c r="R414" s="10">
        <v>5.5</v>
      </c>
      <c r="S414" s="10">
        <v>44.033999999999999</v>
      </c>
      <c r="T414" s="10">
        <v>3326536</v>
      </c>
      <c r="U414" s="10">
        <v>1159998</v>
      </c>
      <c r="V414" s="10">
        <v>1840077</v>
      </c>
      <c r="W414" s="10" t="s">
        <v>478</v>
      </c>
      <c r="X414" s="10" t="s">
        <v>479</v>
      </c>
      <c r="Y414" s="10">
        <v>792</v>
      </c>
      <c r="Z414" s="10">
        <v>930</v>
      </c>
      <c r="AA414" s="43">
        <f t="shared" si="15"/>
        <v>4.1536290764790165</v>
      </c>
      <c r="AB414" s="10" t="s">
        <v>384</v>
      </c>
      <c r="AC414" s="31" t="s">
        <v>385</v>
      </c>
    </row>
    <row r="415" spans="1:29" x14ac:dyDescent="0.25">
      <c r="A415" s="45" t="s">
        <v>636</v>
      </c>
      <c r="B415" s="46">
        <v>17.777999999999999</v>
      </c>
      <c r="C415" s="46">
        <v>71.063999999999993</v>
      </c>
      <c r="D415" s="46">
        <v>16414306</v>
      </c>
      <c r="E415" s="46">
        <v>4071399</v>
      </c>
      <c r="F415" s="46">
        <v>33067301</v>
      </c>
      <c r="G415" s="46" t="s">
        <v>634</v>
      </c>
      <c r="H415" s="46" t="s">
        <v>637</v>
      </c>
      <c r="I415" s="46">
        <v>954</v>
      </c>
      <c r="J415" s="46">
        <v>954</v>
      </c>
      <c r="K415" s="47">
        <f t="shared" si="14"/>
        <v>6.634159293642103</v>
      </c>
      <c r="L415" s="46" t="s">
        <v>384</v>
      </c>
      <c r="M415" s="48" t="s">
        <v>385</v>
      </c>
      <c r="N415" s="10"/>
      <c r="O415" s="10"/>
      <c r="P415" s="10"/>
      <c r="Q415" s="32" t="s">
        <v>1229</v>
      </c>
      <c r="R415" s="10">
        <v>5.5069999999999997</v>
      </c>
      <c r="S415" s="10">
        <v>56.063000000000002</v>
      </c>
      <c r="T415" s="10">
        <v>9760137</v>
      </c>
      <c r="U415" s="10">
        <v>1888930</v>
      </c>
      <c r="V415" s="10">
        <v>2241036</v>
      </c>
      <c r="W415" s="10" t="s">
        <v>1230</v>
      </c>
      <c r="X415" s="10" t="s">
        <v>1231</v>
      </c>
      <c r="Y415" s="10">
        <v>805</v>
      </c>
      <c r="Z415" s="10">
        <v>982</v>
      </c>
      <c r="AA415" s="43">
        <f t="shared" si="15"/>
        <v>12.186848070671317</v>
      </c>
      <c r="AB415" s="10" t="s">
        <v>384</v>
      </c>
      <c r="AC415" s="31" t="s">
        <v>385</v>
      </c>
    </row>
    <row r="416" spans="1:29" x14ac:dyDescent="0.25">
      <c r="A416" s="30" t="s">
        <v>811</v>
      </c>
      <c r="B416" s="10">
        <v>17.992999999999999</v>
      </c>
      <c r="C416" s="10">
        <v>71.063999999999993</v>
      </c>
      <c r="D416" s="10">
        <v>5930048</v>
      </c>
      <c r="E416" s="10">
        <v>1267226</v>
      </c>
      <c r="F416" s="10">
        <v>1424699</v>
      </c>
      <c r="G416" s="10" t="s">
        <v>812</v>
      </c>
      <c r="H416" s="10" t="s">
        <v>813</v>
      </c>
      <c r="I416" s="10">
        <v>785</v>
      </c>
      <c r="J416" s="10">
        <v>902</v>
      </c>
      <c r="K416" s="43">
        <f t="shared" si="14"/>
        <v>2.3967436120018579</v>
      </c>
      <c r="L416" s="10" t="s">
        <v>384</v>
      </c>
      <c r="M416" s="31" t="s">
        <v>385</v>
      </c>
      <c r="N416" s="10"/>
      <c r="O416" s="10"/>
      <c r="P416" s="10"/>
      <c r="Q416" s="32" t="s">
        <v>485</v>
      </c>
      <c r="R416" s="10">
        <v>5.5170000000000003</v>
      </c>
      <c r="S416" s="10">
        <v>41.040999999999997</v>
      </c>
      <c r="T416" s="10">
        <v>32734391</v>
      </c>
      <c r="U416" s="10">
        <v>6009048</v>
      </c>
      <c r="V416" s="10">
        <v>41142041</v>
      </c>
      <c r="W416" s="10" t="s">
        <v>486</v>
      </c>
      <c r="X416" s="10" t="s">
        <v>487</v>
      </c>
      <c r="Y416" s="10">
        <v>885</v>
      </c>
      <c r="Z416" s="10">
        <v>885</v>
      </c>
      <c r="AA416" s="43">
        <f t="shared" si="15"/>
        <v>40.87330431969864</v>
      </c>
      <c r="AB416" s="10" t="s">
        <v>384</v>
      </c>
      <c r="AC416" s="31" t="s">
        <v>385</v>
      </c>
    </row>
    <row r="417" spans="1:29" x14ac:dyDescent="0.25">
      <c r="A417" s="30" t="s">
        <v>627</v>
      </c>
      <c r="B417" s="10">
        <v>17.998999999999999</v>
      </c>
      <c r="C417" s="10">
        <v>43.009</v>
      </c>
      <c r="D417" s="10">
        <v>6637412</v>
      </c>
      <c r="E417" s="10">
        <v>1395864</v>
      </c>
      <c r="F417" s="10">
        <v>10861189</v>
      </c>
      <c r="G417" s="10" t="s">
        <v>628</v>
      </c>
      <c r="H417" s="10" t="s">
        <v>629</v>
      </c>
      <c r="I417" s="10">
        <v>839</v>
      </c>
      <c r="J417" s="10">
        <v>839</v>
      </c>
      <c r="K417" s="43">
        <f t="shared" si="14"/>
        <v>2.6826384560840784</v>
      </c>
      <c r="L417" s="10" t="s">
        <v>384</v>
      </c>
      <c r="M417" s="31" t="s">
        <v>385</v>
      </c>
      <c r="N417" s="10"/>
      <c r="O417" s="10"/>
      <c r="P417" s="10"/>
      <c r="Q417" s="32" t="s">
        <v>495</v>
      </c>
      <c r="R417" s="10">
        <v>5.9660000000000002</v>
      </c>
      <c r="S417" s="10">
        <v>67.019000000000005</v>
      </c>
      <c r="T417" s="10">
        <v>34197365</v>
      </c>
      <c r="U417" s="10">
        <v>5802473</v>
      </c>
      <c r="V417" s="10">
        <v>8117034</v>
      </c>
      <c r="W417" s="10" t="s">
        <v>496</v>
      </c>
      <c r="X417" s="10" t="s">
        <v>497</v>
      </c>
      <c r="Y417" s="10">
        <v>829</v>
      </c>
      <c r="Z417" s="10">
        <v>861</v>
      </c>
      <c r="AA417" s="43">
        <f t="shared" si="15"/>
        <v>42.700024771403598</v>
      </c>
      <c r="AB417" s="10" t="s">
        <v>384</v>
      </c>
      <c r="AC417" s="31" t="s">
        <v>385</v>
      </c>
    </row>
    <row r="418" spans="1:29" x14ac:dyDescent="0.25">
      <c r="A418" s="30" t="s">
        <v>1232</v>
      </c>
      <c r="B418" s="10">
        <v>20.468</v>
      </c>
      <c r="C418" s="10">
        <v>67.033000000000001</v>
      </c>
      <c r="D418" s="10">
        <v>587880</v>
      </c>
      <c r="E418" s="10">
        <v>98114</v>
      </c>
      <c r="F418" s="10">
        <v>275633</v>
      </c>
      <c r="G418" s="10" t="s">
        <v>1233</v>
      </c>
      <c r="H418" s="10" t="s">
        <v>1234</v>
      </c>
      <c r="I418" s="10">
        <v>762</v>
      </c>
      <c r="J418" s="10">
        <v>814</v>
      </c>
      <c r="K418" s="43">
        <f t="shared" si="14"/>
        <v>0.23760307414436649</v>
      </c>
      <c r="L418" s="10" t="s">
        <v>384</v>
      </c>
      <c r="M418" s="31" t="s">
        <v>385</v>
      </c>
      <c r="N418" s="10"/>
      <c r="O418" s="10"/>
      <c r="P418" s="10"/>
      <c r="Q418" s="32" t="s">
        <v>492</v>
      </c>
      <c r="R418" s="10">
        <v>6.1369999999999996</v>
      </c>
      <c r="S418" s="10">
        <v>91.039000000000001</v>
      </c>
      <c r="T418" s="10">
        <v>18590039</v>
      </c>
      <c r="U418" s="10">
        <v>4344695</v>
      </c>
      <c r="V418" s="10">
        <v>9875521</v>
      </c>
      <c r="W418" s="10" t="s">
        <v>493</v>
      </c>
      <c r="X418" s="10" t="s">
        <v>494</v>
      </c>
      <c r="Y418" s="10">
        <v>922</v>
      </c>
      <c r="Z418" s="10">
        <v>922</v>
      </c>
      <c r="AA418" s="43">
        <f t="shared" si="15"/>
        <v>23.212172218571784</v>
      </c>
      <c r="AB418" s="10" t="s">
        <v>384</v>
      </c>
      <c r="AC418" s="31" t="s">
        <v>385</v>
      </c>
    </row>
    <row r="419" spans="1:29" x14ac:dyDescent="0.25">
      <c r="A419" s="30" t="s">
        <v>642</v>
      </c>
      <c r="B419" s="10">
        <v>20.706</v>
      </c>
      <c r="C419" s="10">
        <v>41.033999999999999</v>
      </c>
      <c r="D419" s="10">
        <v>1083074</v>
      </c>
      <c r="E419" s="10">
        <v>251812</v>
      </c>
      <c r="F419" s="10">
        <v>1855487</v>
      </c>
      <c r="G419" s="10" t="s">
        <v>643</v>
      </c>
      <c r="H419" s="10"/>
      <c r="I419" s="10">
        <v>917</v>
      </c>
      <c r="J419" s="10">
        <v>923</v>
      </c>
      <c r="K419" s="43">
        <f t="shared" si="14"/>
        <v>0.43774530844021842</v>
      </c>
      <c r="L419" s="10" t="s">
        <v>384</v>
      </c>
      <c r="M419" s="31" t="s">
        <v>385</v>
      </c>
      <c r="N419" s="10"/>
      <c r="O419" s="10"/>
      <c r="P419" s="10"/>
      <c r="Q419" s="32" t="s">
        <v>501</v>
      </c>
      <c r="R419" s="10">
        <v>6.3719999999999999</v>
      </c>
      <c r="S419" s="10">
        <v>57.048999999999999</v>
      </c>
      <c r="T419" s="10">
        <v>390573358</v>
      </c>
      <c r="U419" s="10">
        <v>72603787</v>
      </c>
      <c r="V419" s="10">
        <v>259753005</v>
      </c>
      <c r="W419" s="10" t="s">
        <v>461</v>
      </c>
      <c r="X419" s="10"/>
      <c r="Y419" s="10">
        <v>899</v>
      </c>
      <c r="Z419" s="10">
        <v>913</v>
      </c>
      <c r="AA419" s="43">
        <f t="shared" si="15"/>
        <v>487.68354116319449</v>
      </c>
      <c r="AB419" s="10" t="s">
        <v>384</v>
      </c>
      <c r="AC419" s="31" t="s">
        <v>385</v>
      </c>
    </row>
    <row r="420" spans="1:29" x14ac:dyDescent="0.25">
      <c r="A420" s="30" t="s">
        <v>651</v>
      </c>
      <c r="B420" s="10">
        <v>22.123999999999999</v>
      </c>
      <c r="C420" s="10">
        <v>59.042999999999999</v>
      </c>
      <c r="D420" s="10">
        <v>1429825</v>
      </c>
      <c r="E420" s="10">
        <v>273101</v>
      </c>
      <c r="F420" s="10">
        <v>1782940</v>
      </c>
      <c r="G420" s="10" t="s">
        <v>634</v>
      </c>
      <c r="H420" s="10" t="s">
        <v>652</v>
      </c>
      <c r="I420" s="10">
        <v>895</v>
      </c>
      <c r="J420" s="10">
        <v>895</v>
      </c>
      <c r="K420" s="43">
        <f t="shared" si="14"/>
        <v>0.57789143275578148</v>
      </c>
      <c r="L420" s="10" t="s">
        <v>384</v>
      </c>
      <c r="M420" s="31" t="s">
        <v>385</v>
      </c>
      <c r="N420" s="10"/>
      <c r="O420" s="10"/>
      <c r="P420" s="10"/>
      <c r="Q420" s="32" t="s">
        <v>519</v>
      </c>
      <c r="R420" s="10">
        <v>6.4530000000000003</v>
      </c>
      <c r="S420" s="10">
        <v>91.039000000000001</v>
      </c>
      <c r="T420" s="10">
        <v>55509323</v>
      </c>
      <c r="U420" s="10">
        <v>9141136</v>
      </c>
      <c r="V420" s="10">
        <v>30513376</v>
      </c>
      <c r="W420" s="10" t="s">
        <v>493</v>
      </c>
      <c r="X420" s="10" t="s">
        <v>520</v>
      </c>
      <c r="Y420" s="10">
        <v>862</v>
      </c>
      <c r="Z420" s="10">
        <v>909</v>
      </c>
      <c r="AA420" s="43">
        <f t="shared" si="15"/>
        <v>69.310880155352422</v>
      </c>
      <c r="AB420" s="10" t="s">
        <v>384</v>
      </c>
      <c r="AC420" s="31" t="s">
        <v>385</v>
      </c>
    </row>
    <row r="421" spans="1:29" x14ac:dyDescent="0.25">
      <c r="A421" s="30" t="s">
        <v>1235</v>
      </c>
      <c r="B421" s="10">
        <v>22.928999999999998</v>
      </c>
      <c r="C421" s="10">
        <v>41.033999999999999</v>
      </c>
      <c r="D421" s="10">
        <v>883459</v>
      </c>
      <c r="E421" s="10">
        <v>202846</v>
      </c>
      <c r="F421" s="10">
        <v>1544810</v>
      </c>
      <c r="G421" s="10" t="s">
        <v>654</v>
      </c>
      <c r="H421" s="10" t="s">
        <v>1236</v>
      </c>
      <c r="I421" s="10">
        <v>835</v>
      </c>
      <c r="J421" s="10">
        <v>837</v>
      </c>
      <c r="K421" s="43">
        <f t="shared" si="14"/>
        <v>0.3570670447719056</v>
      </c>
      <c r="L421" s="10" t="s">
        <v>384</v>
      </c>
      <c r="M421" s="31" t="s">
        <v>385</v>
      </c>
      <c r="N421" s="10"/>
      <c r="O421" s="10"/>
      <c r="P421" s="10"/>
      <c r="Q421" s="32" t="s">
        <v>504</v>
      </c>
      <c r="R421" s="10">
        <v>6.4729999999999999</v>
      </c>
      <c r="S421" s="10">
        <v>56.063000000000002</v>
      </c>
      <c r="T421" s="10">
        <v>146027583</v>
      </c>
      <c r="U421" s="10">
        <v>39273423</v>
      </c>
      <c r="V421" s="10">
        <v>166140994</v>
      </c>
      <c r="W421" s="10" t="s">
        <v>505</v>
      </c>
      <c r="X421" s="10" t="s">
        <v>506</v>
      </c>
      <c r="Y421" s="10">
        <v>849</v>
      </c>
      <c r="Z421" s="10">
        <v>857</v>
      </c>
      <c r="AA421" s="43">
        <f t="shared" si="15"/>
        <v>182.33514223707573</v>
      </c>
      <c r="AB421" s="10" t="s">
        <v>384</v>
      </c>
      <c r="AC421" s="31" t="s">
        <v>385</v>
      </c>
    </row>
    <row r="422" spans="1:29" x14ac:dyDescent="0.25">
      <c r="A422" s="30" t="s">
        <v>571</v>
      </c>
      <c r="B422" s="10">
        <v>24.468</v>
      </c>
      <c r="C422" s="10">
        <v>281.07799999999997</v>
      </c>
      <c r="D422" s="10">
        <v>348446</v>
      </c>
      <c r="E422" s="10">
        <v>74801</v>
      </c>
      <c r="F422" s="10">
        <v>211683</v>
      </c>
      <c r="G422" s="10" t="s">
        <v>572</v>
      </c>
      <c r="H422" s="10" t="s">
        <v>573</v>
      </c>
      <c r="I422" s="10">
        <v>768</v>
      </c>
      <c r="J422" s="10">
        <v>800</v>
      </c>
      <c r="K422" s="43">
        <f t="shared" si="14"/>
        <v>0.14083119135420141</v>
      </c>
      <c r="L422" s="10" t="s">
        <v>384</v>
      </c>
      <c r="M422" s="31" t="s">
        <v>385</v>
      </c>
      <c r="N422" s="10"/>
      <c r="O422" s="10"/>
      <c r="P422" s="10"/>
      <c r="Q422" s="32" t="s">
        <v>519</v>
      </c>
      <c r="R422" s="10">
        <v>7.4450000000000003</v>
      </c>
      <c r="S422" s="10">
        <v>91.039000000000001</v>
      </c>
      <c r="T422" s="10">
        <v>22066476</v>
      </c>
      <c r="U422" s="10">
        <v>3288250</v>
      </c>
      <c r="V422" s="10">
        <v>9031631</v>
      </c>
      <c r="W422" s="10" t="s">
        <v>493</v>
      </c>
      <c r="X422" s="10" t="s">
        <v>520</v>
      </c>
      <c r="Y422" s="10">
        <v>956</v>
      </c>
      <c r="Z422" s="10">
        <v>956</v>
      </c>
      <c r="AA422" s="43">
        <f t="shared" si="15"/>
        <v>27.5529729210886</v>
      </c>
      <c r="AB422" s="10" t="s">
        <v>384</v>
      </c>
      <c r="AC422" s="31" t="s">
        <v>385</v>
      </c>
    </row>
    <row r="423" spans="1:29" x14ac:dyDescent="0.25">
      <c r="A423" s="45" t="s">
        <v>665</v>
      </c>
      <c r="B423" s="46">
        <v>25.196000000000002</v>
      </c>
      <c r="C423" s="46">
        <v>69.040999999999997</v>
      </c>
      <c r="D423" s="46">
        <v>4149930</v>
      </c>
      <c r="E423" s="46">
        <v>876147</v>
      </c>
      <c r="F423" s="46">
        <v>3967664</v>
      </c>
      <c r="G423" s="46" t="s">
        <v>634</v>
      </c>
      <c r="H423" s="46" t="s">
        <v>666</v>
      </c>
      <c r="I423" s="46">
        <v>909</v>
      </c>
      <c r="J423" s="46">
        <v>909</v>
      </c>
      <c r="K423" s="47">
        <f t="shared" si="14"/>
        <v>1.6772744871128986</v>
      </c>
      <c r="L423" s="46" t="s">
        <v>384</v>
      </c>
      <c r="M423" s="48" t="s">
        <v>385</v>
      </c>
      <c r="N423" s="10"/>
      <c r="O423" s="10"/>
      <c r="P423" s="10"/>
      <c r="Q423" s="32" t="s">
        <v>517</v>
      </c>
      <c r="R423" s="10">
        <v>8.1259999999999994</v>
      </c>
      <c r="S423" s="10">
        <v>133.024</v>
      </c>
      <c r="T423" s="10">
        <v>3849175</v>
      </c>
      <c r="U423" s="10">
        <v>636771</v>
      </c>
      <c r="V423" s="10">
        <v>1533347</v>
      </c>
      <c r="W423" s="10" t="s">
        <v>518</v>
      </c>
      <c r="X423" s="10"/>
      <c r="Y423" s="10">
        <v>891</v>
      </c>
      <c r="Z423" s="10">
        <v>892</v>
      </c>
      <c r="AA423" s="43">
        <f t="shared" si="15"/>
        <v>4.8062143925260745</v>
      </c>
      <c r="AB423" s="10" t="s">
        <v>384</v>
      </c>
      <c r="AC423" s="31" t="s">
        <v>385</v>
      </c>
    </row>
    <row r="424" spans="1:29" x14ac:dyDescent="0.25">
      <c r="A424" s="30" t="s">
        <v>1237</v>
      </c>
      <c r="B424" s="10">
        <v>27.050999999999998</v>
      </c>
      <c r="C424" s="10">
        <v>138.14400000000001</v>
      </c>
      <c r="D424" s="10">
        <v>428251</v>
      </c>
      <c r="E424" s="10">
        <v>92685</v>
      </c>
      <c r="F424" s="10">
        <v>267889</v>
      </c>
      <c r="G424" s="10" t="s">
        <v>679</v>
      </c>
      <c r="H424" s="10" t="s">
        <v>1238</v>
      </c>
      <c r="I424" s="10">
        <v>783</v>
      </c>
      <c r="J424" s="10">
        <v>787</v>
      </c>
      <c r="K424" s="43">
        <f t="shared" si="14"/>
        <v>0.17308592587840901</v>
      </c>
      <c r="L424" s="10" t="s">
        <v>384</v>
      </c>
      <c r="M424" s="31" t="s">
        <v>385</v>
      </c>
      <c r="N424" s="10"/>
      <c r="O424" s="10"/>
      <c r="P424" s="10"/>
      <c r="Q424" s="32" t="s">
        <v>1239</v>
      </c>
      <c r="R424" s="10">
        <v>9.3369999999999997</v>
      </c>
      <c r="S424" s="10">
        <v>93.066000000000003</v>
      </c>
      <c r="T424" s="10">
        <v>476262</v>
      </c>
      <c r="U424" s="10">
        <v>114772</v>
      </c>
      <c r="V424" s="10">
        <v>355881</v>
      </c>
      <c r="W424" s="10" t="s">
        <v>578</v>
      </c>
      <c r="X424" s="33">
        <v>353313</v>
      </c>
      <c r="Y424" s="10">
        <v>814</v>
      </c>
      <c r="Z424" s="10">
        <v>816</v>
      </c>
      <c r="AA424" s="43">
        <f t="shared" si="15"/>
        <v>0.59467737346658789</v>
      </c>
      <c r="AB424" s="10" t="s">
        <v>384</v>
      </c>
      <c r="AC424" s="31" t="s">
        <v>385</v>
      </c>
    </row>
    <row r="425" spans="1:29" x14ac:dyDescent="0.25">
      <c r="A425" s="30" t="s">
        <v>1240</v>
      </c>
      <c r="B425" s="10">
        <v>28.515999999999998</v>
      </c>
      <c r="C425" s="10">
        <v>69.040999999999997</v>
      </c>
      <c r="D425" s="10">
        <v>3611009</v>
      </c>
      <c r="E425" s="10">
        <v>845751</v>
      </c>
      <c r="F425" s="10">
        <v>2235054</v>
      </c>
      <c r="G425" s="10" t="s">
        <v>607</v>
      </c>
      <c r="H425" s="10" t="s">
        <v>1241</v>
      </c>
      <c r="I425" s="10">
        <v>766</v>
      </c>
      <c r="J425" s="10">
        <v>850</v>
      </c>
      <c r="K425" s="43">
        <f t="shared" si="14"/>
        <v>1.4594591398975552</v>
      </c>
      <c r="L425" s="10" t="s">
        <v>384</v>
      </c>
      <c r="M425" s="31" t="s">
        <v>385</v>
      </c>
      <c r="N425" s="10"/>
      <c r="O425" s="10"/>
      <c r="P425" s="10"/>
      <c r="Q425" s="32" t="s">
        <v>907</v>
      </c>
      <c r="R425" s="10">
        <v>10.749000000000001</v>
      </c>
      <c r="S425" s="10">
        <v>105.077</v>
      </c>
      <c r="T425" s="10">
        <v>2653052</v>
      </c>
      <c r="U425" s="10">
        <v>259970</v>
      </c>
      <c r="V425" s="10">
        <v>656892</v>
      </c>
      <c r="W425" s="10" t="s">
        <v>908</v>
      </c>
      <c r="X425" s="10" t="s">
        <v>909</v>
      </c>
      <c r="Y425" s="10">
        <v>825</v>
      </c>
      <c r="Z425" s="10">
        <v>837</v>
      </c>
      <c r="AA425" s="43">
        <f t="shared" si="15"/>
        <v>3.3126934230114475</v>
      </c>
      <c r="AB425" s="10" t="s">
        <v>384</v>
      </c>
      <c r="AC425" s="31" t="s">
        <v>385</v>
      </c>
    </row>
    <row r="426" spans="1:29" x14ac:dyDescent="0.25">
      <c r="A426" s="30" t="s">
        <v>1186</v>
      </c>
      <c r="B426" s="10">
        <v>30.946999999999999</v>
      </c>
      <c r="C426" s="10">
        <v>69.040999999999997</v>
      </c>
      <c r="D426" s="10">
        <v>545294</v>
      </c>
      <c r="E426" s="10">
        <v>111579</v>
      </c>
      <c r="F426" s="10">
        <v>310827</v>
      </c>
      <c r="G426" s="10" t="s">
        <v>1187</v>
      </c>
      <c r="H426" s="10" t="s">
        <v>1188</v>
      </c>
      <c r="I426" s="10">
        <v>815</v>
      </c>
      <c r="J426" s="10">
        <v>817</v>
      </c>
      <c r="K426" s="43">
        <f t="shared" si="14"/>
        <v>0.22039111844675474</v>
      </c>
      <c r="L426" s="10" t="s">
        <v>384</v>
      </c>
      <c r="M426" s="31" t="s">
        <v>385</v>
      </c>
      <c r="N426" s="10"/>
      <c r="O426" s="10"/>
      <c r="P426" s="10"/>
      <c r="Q426" s="32" t="s">
        <v>1133</v>
      </c>
      <c r="R426" s="10">
        <v>10.869</v>
      </c>
      <c r="S426" s="10">
        <v>192.946</v>
      </c>
      <c r="T426" s="10">
        <v>483073</v>
      </c>
      <c r="U426" s="10">
        <v>89650</v>
      </c>
      <c r="V426" s="10">
        <v>265076</v>
      </c>
      <c r="W426" s="10" t="s">
        <v>1134</v>
      </c>
      <c r="X426" s="10"/>
      <c r="Y426" s="10">
        <v>821</v>
      </c>
      <c r="Z426" s="10">
        <v>917</v>
      </c>
      <c r="AA426" s="43">
        <f t="shared" si="15"/>
        <v>0.60318182603824155</v>
      </c>
      <c r="AB426" s="10" t="s">
        <v>384</v>
      </c>
      <c r="AC426" s="31" t="s">
        <v>385</v>
      </c>
    </row>
    <row r="427" spans="1:29" x14ac:dyDescent="0.25">
      <c r="A427" s="30" t="s">
        <v>688</v>
      </c>
      <c r="B427" s="10">
        <v>33.654000000000003</v>
      </c>
      <c r="C427" s="10">
        <v>43.009</v>
      </c>
      <c r="D427" s="10">
        <v>8676150</v>
      </c>
      <c r="E427" s="10">
        <v>2779043</v>
      </c>
      <c r="F427" s="10">
        <v>9194003</v>
      </c>
      <c r="G427" s="10" t="s">
        <v>679</v>
      </c>
      <c r="H427" s="10" t="s">
        <v>689</v>
      </c>
      <c r="I427" s="10">
        <v>898</v>
      </c>
      <c r="J427" s="10">
        <v>898</v>
      </c>
      <c r="K427" s="43">
        <f t="shared" si="14"/>
        <v>3.5066338568035063</v>
      </c>
      <c r="L427" s="10" t="s">
        <v>384</v>
      </c>
      <c r="M427" s="31" t="s">
        <v>385</v>
      </c>
      <c r="N427" s="10"/>
      <c r="O427" s="10"/>
      <c r="P427" s="10"/>
      <c r="Q427" s="32" t="s">
        <v>544</v>
      </c>
      <c r="R427" s="10">
        <v>11.750999999999999</v>
      </c>
      <c r="S427" s="10">
        <v>57.048999999999999</v>
      </c>
      <c r="T427" s="10">
        <v>3794708</v>
      </c>
      <c r="U427" s="10">
        <v>775385</v>
      </c>
      <c r="V427" s="10">
        <v>1417382</v>
      </c>
      <c r="W427" s="10" t="s">
        <v>545</v>
      </c>
      <c r="X427" s="10" t="s">
        <v>546</v>
      </c>
      <c r="Y427" s="10">
        <v>815</v>
      </c>
      <c r="Z427" s="10">
        <v>815</v>
      </c>
      <c r="AA427" s="43">
        <f t="shared" si="15"/>
        <v>4.7382049932865709</v>
      </c>
      <c r="AB427" s="10" t="s">
        <v>384</v>
      </c>
      <c r="AC427" s="31" t="s">
        <v>385</v>
      </c>
    </row>
    <row r="428" spans="1:29" x14ac:dyDescent="0.25">
      <c r="A428" s="30" t="s">
        <v>1097</v>
      </c>
      <c r="B428" s="10">
        <v>34.881</v>
      </c>
      <c r="C428" s="10">
        <v>57.061999999999998</v>
      </c>
      <c r="D428" s="10">
        <v>426463</v>
      </c>
      <c r="E428" s="10">
        <v>160574</v>
      </c>
      <c r="F428" s="10">
        <v>683388</v>
      </c>
      <c r="G428" s="10" t="s">
        <v>809</v>
      </c>
      <c r="H428" s="10" t="s">
        <v>1098</v>
      </c>
      <c r="I428" s="10">
        <v>885</v>
      </c>
      <c r="J428" s="10">
        <v>896</v>
      </c>
      <c r="K428" s="43">
        <f t="shared" si="14"/>
        <v>0.17236327109074806</v>
      </c>
      <c r="L428" s="10" t="s">
        <v>384</v>
      </c>
      <c r="M428" s="31" t="s">
        <v>385</v>
      </c>
      <c r="N428" s="10"/>
      <c r="O428" s="10"/>
      <c r="P428" s="10"/>
      <c r="Q428" s="32" t="s">
        <v>541</v>
      </c>
      <c r="R428" s="10">
        <v>12.073</v>
      </c>
      <c r="S428" s="10">
        <v>99.066999999999993</v>
      </c>
      <c r="T428" s="10">
        <v>855776</v>
      </c>
      <c r="U428" s="10">
        <v>181705</v>
      </c>
      <c r="V428" s="10">
        <v>229786</v>
      </c>
      <c r="W428" s="10" t="s">
        <v>542</v>
      </c>
      <c r="X428" s="10" t="s">
        <v>543</v>
      </c>
      <c r="Y428" s="10">
        <v>771</v>
      </c>
      <c r="Z428" s="10">
        <v>959</v>
      </c>
      <c r="AA428" s="43">
        <f t="shared" si="15"/>
        <v>1.0685518138246233</v>
      </c>
      <c r="AB428" s="10" t="s">
        <v>384</v>
      </c>
      <c r="AC428" s="31" t="s">
        <v>385</v>
      </c>
    </row>
    <row r="429" spans="1:29" x14ac:dyDescent="0.25">
      <c r="A429" s="30" t="s">
        <v>1242</v>
      </c>
      <c r="B429" s="10">
        <v>35.746000000000002</v>
      </c>
      <c r="C429" s="10">
        <v>69.040999999999997</v>
      </c>
      <c r="D429" s="10">
        <v>214723</v>
      </c>
      <c r="E429" s="10">
        <v>86707</v>
      </c>
      <c r="F429" s="10">
        <v>349200</v>
      </c>
      <c r="G429" s="10" t="s">
        <v>1243</v>
      </c>
      <c r="H429" s="10" t="s">
        <v>1244</v>
      </c>
      <c r="I429" s="10">
        <v>781</v>
      </c>
      <c r="J429" s="10">
        <v>799</v>
      </c>
      <c r="K429" s="43">
        <f t="shared" si="14"/>
        <v>8.6784454122441318E-2</v>
      </c>
      <c r="L429" s="10" t="s">
        <v>384</v>
      </c>
      <c r="M429" s="31" t="s">
        <v>385</v>
      </c>
      <c r="N429" s="10"/>
      <c r="O429" s="10"/>
      <c r="P429" s="10"/>
      <c r="Q429" s="32" t="s">
        <v>757</v>
      </c>
      <c r="R429" s="10">
        <v>12.083</v>
      </c>
      <c r="S429" s="10">
        <v>59.99</v>
      </c>
      <c r="T429" s="10">
        <v>19957811</v>
      </c>
      <c r="U429" s="10">
        <v>1732368</v>
      </c>
      <c r="V429" s="10">
        <v>4381901</v>
      </c>
      <c r="W429" s="10" t="s">
        <v>758</v>
      </c>
      <c r="X429" s="10" t="s">
        <v>759</v>
      </c>
      <c r="Y429" s="10">
        <v>887</v>
      </c>
      <c r="Z429" s="10">
        <v>923</v>
      </c>
      <c r="AA429" s="43">
        <f t="shared" si="15"/>
        <v>24.920020126784369</v>
      </c>
      <c r="AB429" s="10" t="s">
        <v>384</v>
      </c>
      <c r="AC429" s="31" t="s">
        <v>385</v>
      </c>
    </row>
    <row r="430" spans="1:29" x14ac:dyDescent="0.25">
      <c r="A430" s="30" t="s">
        <v>821</v>
      </c>
      <c r="B430" s="10">
        <v>37.164999999999999</v>
      </c>
      <c r="C430" s="10">
        <v>169.07900000000001</v>
      </c>
      <c r="D430" s="10">
        <v>556470</v>
      </c>
      <c r="E430" s="10">
        <v>139187</v>
      </c>
      <c r="F430" s="10">
        <v>472472</v>
      </c>
      <c r="G430" s="10" t="s">
        <v>815</v>
      </c>
      <c r="H430" s="10" t="s">
        <v>822</v>
      </c>
      <c r="I430" s="10">
        <v>891</v>
      </c>
      <c r="J430" s="10">
        <v>891</v>
      </c>
      <c r="K430" s="43">
        <f t="shared" si="14"/>
        <v>0.22490811503898009</v>
      </c>
      <c r="L430" s="10" t="s">
        <v>384</v>
      </c>
      <c r="M430" s="31" t="s">
        <v>385</v>
      </c>
      <c r="N430" s="10"/>
      <c r="O430" s="10"/>
      <c r="P430" s="10"/>
      <c r="Q430" s="32" t="s">
        <v>550</v>
      </c>
      <c r="R430" s="10">
        <v>12.093</v>
      </c>
      <c r="S430" s="10">
        <v>43.055999999999997</v>
      </c>
      <c r="T430" s="10">
        <v>17148402</v>
      </c>
      <c r="U430" s="10">
        <v>3199338</v>
      </c>
      <c r="V430" s="10">
        <v>14086358</v>
      </c>
      <c r="W430" s="10" t="s">
        <v>528</v>
      </c>
      <c r="X430" s="10" t="s">
        <v>551</v>
      </c>
      <c r="Y430" s="10">
        <v>895</v>
      </c>
      <c r="Z430" s="10">
        <v>900</v>
      </c>
      <c r="AA430" s="43">
        <f t="shared" si="15"/>
        <v>21.412093890566922</v>
      </c>
      <c r="AB430" s="10" t="s">
        <v>384</v>
      </c>
      <c r="AC430" s="31" t="s">
        <v>385</v>
      </c>
    </row>
    <row r="431" spans="1:29" x14ac:dyDescent="0.25">
      <c r="A431" s="3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31"/>
      <c r="N431" s="10"/>
      <c r="O431" s="10"/>
      <c r="P431" s="10"/>
      <c r="Q431" s="32" t="s">
        <v>571</v>
      </c>
      <c r="R431" s="10">
        <v>12.981999999999999</v>
      </c>
      <c r="S431" s="10">
        <v>281.05799999999999</v>
      </c>
      <c r="T431" s="10">
        <v>29718534</v>
      </c>
      <c r="U431" s="10">
        <v>7446181</v>
      </c>
      <c r="V431" s="10">
        <v>28313749</v>
      </c>
      <c r="W431" s="10" t="s">
        <v>572</v>
      </c>
      <c r="X431" s="10" t="s">
        <v>573</v>
      </c>
      <c r="Y431" s="10">
        <v>863</v>
      </c>
      <c r="Z431" s="10">
        <v>891</v>
      </c>
      <c r="AA431" s="43">
        <f t="shared" si="15"/>
        <v>37.107599897530122</v>
      </c>
      <c r="AB431" s="10" t="s">
        <v>384</v>
      </c>
      <c r="AC431" s="31" t="s">
        <v>385</v>
      </c>
    </row>
    <row r="432" spans="1:29" x14ac:dyDescent="0.25">
      <c r="A432" s="58" t="s">
        <v>1548</v>
      </c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60"/>
      <c r="N432" s="10"/>
      <c r="O432" s="10"/>
      <c r="P432" s="10"/>
      <c r="Q432" s="32" t="s">
        <v>1245</v>
      </c>
      <c r="R432" s="10">
        <v>13.257</v>
      </c>
      <c r="S432" s="10">
        <v>81.057000000000002</v>
      </c>
      <c r="T432" s="10">
        <v>6328024</v>
      </c>
      <c r="U432" s="10">
        <v>923572</v>
      </c>
      <c r="V432" s="10">
        <v>2805742</v>
      </c>
      <c r="W432" s="10" t="s">
        <v>1055</v>
      </c>
      <c r="X432" s="10" t="s">
        <v>1246</v>
      </c>
      <c r="Y432" s="10">
        <v>818</v>
      </c>
      <c r="Z432" s="10">
        <v>840</v>
      </c>
      <c r="AA432" s="43">
        <f t="shared" si="15"/>
        <v>7.9013918632045632</v>
      </c>
      <c r="AB432" s="10" t="s">
        <v>384</v>
      </c>
      <c r="AC432" s="31" t="s">
        <v>385</v>
      </c>
    </row>
    <row r="433" spans="1:29" x14ac:dyDescent="0.25">
      <c r="A433" s="24" t="s">
        <v>369</v>
      </c>
      <c r="B433" s="25" t="s">
        <v>370</v>
      </c>
      <c r="C433" s="25" t="s">
        <v>371</v>
      </c>
      <c r="D433" s="25" t="s">
        <v>372</v>
      </c>
      <c r="E433" s="25" t="s">
        <v>373</v>
      </c>
      <c r="F433" s="25" t="s">
        <v>374</v>
      </c>
      <c r="G433" s="25" t="s">
        <v>375</v>
      </c>
      <c r="H433" s="25" t="s">
        <v>376</v>
      </c>
      <c r="I433" s="25" t="s">
        <v>377</v>
      </c>
      <c r="J433" s="25" t="s">
        <v>378</v>
      </c>
      <c r="K433" s="25" t="s">
        <v>1539</v>
      </c>
      <c r="L433" s="25" t="s">
        <v>379</v>
      </c>
      <c r="M433" s="26" t="s">
        <v>380</v>
      </c>
      <c r="N433" s="10"/>
      <c r="O433" s="10"/>
      <c r="P433" s="10"/>
      <c r="Q433" s="32" t="s">
        <v>1247</v>
      </c>
      <c r="R433" s="10">
        <v>13.804</v>
      </c>
      <c r="S433" s="10">
        <v>72.942999999999998</v>
      </c>
      <c r="T433" s="10">
        <v>806852</v>
      </c>
      <c r="U433" s="10">
        <v>129226</v>
      </c>
      <c r="V433" s="10">
        <v>363043</v>
      </c>
      <c r="W433" s="10" t="s">
        <v>875</v>
      </c>
      <c r="X433" s="10" t="s">
        <v>1248</v>
      </c>
      <c r="Y433" s="10">
        <v>788</v>
      </c>
      <c r="Z433" s="10">
        <v>793</v>
      </c>
      <c r="AA433" s="43">
        <f t="shared" si="15"/>
        <v>1.0074635980537254</v>
      </c>
      <c r="AB433" s="10" t="s">
        <v>384</v>
      </c>
      <c r="AC433" s="31" t="s">
        <v>385</v>
      </c>
    </row>
    <row r="434" spans="1:29" x14ac:dyDescent="0.25">
      <c r="A434" s="30" t="s">
        <v>690</v>
      </c>
      <c r="B434" s="10">
        <v>1.3220000000000001</v>
      </c>
      <c r="C434" s="10">
        <v>44.033999999999999</v>
      </c>
      <c r="D434" s="10">
        <v>25782535</v>
      </c>
      <c r="E434" s="10">
        <v>13868797</v>
      </c>
      <c r="F434" s="10">
        <v>14493724</v>
      </c>
      <c r="G434" s="10" t="s">
        <v>691</v>
      </c>
      <c r="H434" s="10" t="s">
        <v>692</v>
      </c>
      <c r="I434" s="10">
        <v>959</v>
      </c>
      <c r="J434" s="10">
        <v>972</v>
      </c>
      <c r="K434" s="43">
        <f>1.25833152743694E-06*D434</f>
        <v>32.44297664774637</v>
      </c>
      <c r="L434" s="10" t="s">
        <v>384</v>
      </c>
      <c r="M434" s="31" t="s">
        <v>385</v>
      </c>
      <c r="N434" s="10"/>
      <c r="O434" s="10"/>
      <c r="P434" s="10"/>
      <c r="Q434" s="32" t="s">
        <v>772</v>
      </c>
      <c r="R434" s="10">
        <v>14.282999999999999</v>
      </c>
      <c r="S434" s="10">
        <v>57.048999999999999</v>
      </c>
      <c r="T434" s="10">
        <v>4931572</v>
      </c>
      <c r="U434" s="10">
        <v>850955</v>
      </c>
      <c r="V434" s="10">
        <v>2351436</v>
      </c>
      <c r="W434" s="10" t="s">
        <v>773</v>
      </c>
      <c r="X434" s="10" t="s">
        <v>774</v>
      </c>
      <c r="Y434" s="10">
        <v>872</v>
      </c>
      <c r="Z434" s="10">
        <v>876</v>
      </c>
      <c r="AA434" s="43">
        <f t="shared" si="15"/>
        <v>6.1577331049325119</v>
      </c>
      <c r="AB434" s="10" t="s">
        <v>384</v>
      </c>
      <c r="AC434" s="31" t="s">
        <v>385</v>
      </c>
    </row>
    <row r="435" spans="1:29" x14ac:dyDescent="0.25">
      <c r="A435" s="30" t="s">
        <v>389</v>
      </c>
      <c r="B435" s="10">
        <v>1.3859999999999999</v>
      </c>
      <c r="C435" s="10">
        <v>44.033999999999999</v>
      </c>
      <c r="D435" s="10">
        <v>16762630</v>
      </c>
      <c r="E435" s="10">
        <v>7392302</v>
      </c>
      <c r="F435" s="10">
        <v>13375944</v>
      </c>
      <c r="G435" s="10" t="s">
        <v>390</v>
      </c>
      <c r="H435" s="10" t="s">
        <v>391</v>
      </c>
      <c r="I435" s="10">
        <v>967</v>
      </c>
      <c r="J435" s="10">
        <v>967</v>
      </c>
      <c r="K435" s="43">
        <f t="shared" ref="K435:K498" si="16">1.25833152743694E-06*D435</f>
        <v>21.092945811760274</v>
      </c>
      <c r="L435" s="10" t="s">
        <v>384</v>
      </c>
      <c r="M435" s="31" t="s">
        <v>385</v>
      </c>
      <c r="N435" s="10"/>
      <c r="O435" s="10"/>
      <c r="P435" s="10"/>
      <c r="Q435" s="32" t="s">
        <v>600</v>
      </c>
      <c r="R435" s="10">
        <v>14.843</v>
      </c>
      <c r="S435" s="10">
        <v>91.039000000000001</v>
      </c>
      <c r="T435" s="10">
        <v>25489983</v>
      </c>
      <c r="U435" s="10">
        <v>3626327</v>
      </c>
      <c r="V435" s="10">
        <v>7833122</v>
      </c>
      <c r="W435" s="10" t="s">
        <v>601</v>
      </c>
      <c r="X435" s="10" t="s">
        <v>602</v>
      </c>
      <c r="Y435" s="10">
        <v>933</v>
      </c>
      <c r="Z435" s="10">
        <v>933</v>
      </c>
      <c r="AA435" s="43">
        <f t="shared" si="15"/>
        <v>31.827683376267636</v>
      </c>
      <c r="AB435" s="10" t="s">
        <v>384</v>
      </c>
      <c r="AC435" s="31" t="s">
        <v>385</v>
      </c>
    </row>
    <row r="436" spans="1:29" x14ac:dyDescent="0.25">
      <c r="A436" s="30" t="s">
        <v>392</v>
      </c>
      <c r="B436" s="10">
        <v>1.4430000000000001</v>
      </c>
      <c r="C436" s="10">
        <v>45.014000000000003</v>
      </c>
      <c r="D436" s="10">
        <v>441555091</v>
      </c>
      <c r="E436" s="10">
        <v>216538549</v>
      </c>
      <c r="F436" s="10">
        <v>348932188</v>
      </c>
      <c r="G436" s="10" t="s">
        <v>393</v>
      </c>
      <c r="H436" s="10" t="s">
        <v>394</v>
      </c>
      <c r="I436" s="10">
        <v>893</v>
      </c>
      <c r="J436" s="10">
        <v>893</v>
      </c>
      <c r="K436" s="43">
        <f t="shared" si="16"/>
        <v>555.62269210558702</v>
      </c>
      <c r="L436" s="10" t="s">
        <v>384</v>
      </c>
      <c r="M436" s="31" t="s">
        <v>385</v>
      </c>
      <c r="N436" s="10"/>
      <c r="O436" s="10"/>
      <c r="P436" s="10"/>
      <c r="Q436" s="32" t="s">
        <v>1183</v>
      </c>
      <c r="R436" s="10">
        <v>16.416</v>
      </c>
      <c r="S436" s="10">
        <v>55.024000000000001</v>
      </c>
      <c r="T436" s="10">
        <v>1765233</v>
      </c>
      <c r="U436" s="10">
        <v>405079</v>
      </c>
      <c r="V436" s="10">
        <v>3235057</v>
      </c>
      <c r="W436" s="10" t="s">
        <v>773</v>
      </c>
      <c r="X436" s="10" t="s">
        <v>1184</v>
      </c>
      <c r="Y436" s="10">
        <v>880</v>
      </c>
      <c r="Z436" s="10">
        <v>892</v>
      </c>
      <c r="AA436" s="43">
        <f t="shared" si="15"/>
        <v>2.2041315998264515</v>
      </c>
      <c r="AB436" s="10" t="s">
        <v>384</v>
      </c>
      <c r="AC436" s="31" t="s">
        <v>385</v>
      </c>
    </row>
    <row r="437" spans="1:29" x14ac:dyDescent="0.25">
      <c r="A437" s="30" t="s">
        <v>1249</v>
      </c>
      <c r="B437" s="10">
        <v>1.4890000000000001</v>
      </c>
      <c r="C437" s="10">
        <v>45.014000000000003</v>
      </c>
      <c r="D437" s="10">
        <v>63929828</v>
      </c>
      <c r="E437" s="10">
        <v>22349397</v>
      </c>
      <c r="F437" s="10">
        <v>25501652</v>
      </c>
      <c r="G437" s="10" t="s">
        <v>1250</v>
      </c>
      <c r="H437" s="10" t="s">
        <v>1251</v>
      </c>
      <c r="I437" s="10">
        <v>811</v>
      </c>
      <c r="J437" s="10">
        <v>855</v>
      </c>
      <c r="K437" s="43">
        <f t="shared" si="16"/>
        <v>80.444918116020858</v>
      </c>
      <c r="L437" s="10" t="s">
        <v>384</v>
      </c>
      <c r="M437" s="31" t="s">
        <v>385</v>
      </c>
      <c r="N437" s="10"/>
      <c r="O437" s="10"/>
      <c r="P437" s="10"/>
      <c r="Q437" s="32" t="s">
        <v>474</v>
      </c>
      <c r="R437" s="10">
        <v>17.184000000000001</v>
      </c>
      <c r="S437" s="10">
        <v>207.03399999999999</v>
      </c>
      <c r="T437" s="10">
        <v>1470301</v>
      </c>
      <c r="U437" s="10">
        <v>275344</v>
      </c>
      <c r="V437" s="10">
        <v>686292</v>
      </c>
      <c r="W437" s="10" t="s">
        <v>475</v>
      </c>
      <c r="X437" s="10" t="s">
        <v>476</v>
      </c>
      <c r="Y437" s="10">
        <v>795</v>
      </c>
      <c r="Z437" s="10">
        <v>815</v>
      </c>
      <c r="AA437" s="43">
        <f t="shared" si="15"/>
        <v>1.8358691999052994</v>
      </c>
      <c r="AB437" s="10" t="s">
        <v>384</v>
      </c>
      <c r="AC437" s="31" t="s">
        <v>385</v>
      </c>
    </row>
    <row r="438" spans="1:29" x14ac:dyDescent="0.25">
      <c r="A438" s="30" t="s">
        <v>1016</v>
      </c>
      <c r="B438" s="10">
        <v>1.5029999999999999</v>
      </c>
      <c r="C438" s="10">
        <v>43.02</v>
      </c>
      <c r="D438" s="10">
        <v>21088140</v>
      </c>
      <c r="E438" s="10">
        <v>8499541</v>
      </c>
      <c r="F438" s="10">
        <v>15224588</v>
      </c>
      <c r="G438" s="10" t="s">
        <v>1017</v>
      </c>
      <c r="H438" s="10" t="s">
        <v>1018</v>
      </c>
      <c r="I438" s="10">
        <v>782</v>
      </c>
      <c r="J438" s="10">
        <v>785</v>
      </c>
      <c r="K438" s="43">
        <f t="shared" si="16"/>
        <v>26.535871417004032</v>
      </c>
      <c r="L438" s="10" t="s">
        <v>384</v>
      </c>
      <c r="M438" s="31" t="s">
        <v>385</v>
      </c>
      <c r="N438" s="10"/>
      <c r="O438" s="10"/>
      <c r="P438" s="10"/>
      <c r="Q438" s="32" t="s">
        <v>953</v>
      </c>
      <c r="R438" s="10">
        <v>17.811</v>
      </c>
      <c r="S438" s="10">
        <v>71.063000000000002</v>
      </c>
      <c r="T438" s="10">
        <v>1880889</v>
      </c>
      <c r="U438" s="10">
        <v>388394</v>
      </c>
      <c r="V438" s="10">
        <v>2741816</v>
      </c>
      <c r="W438" s="10" t="s">
        <v>819</v>
      </c>
      <c r="X438" s="10" t="s">
        <v>954</v>
      </c>
      <c r="Y438" s="10">
        <v>843</v>
      </c>
      <c r="Z438" s="10">
        <v>863</v>
      </c>
      <c r="AA438" s="43">
        <f t="shared" si="15"/>
        <v>2.3485437223675141</v>
      </c>
      <c r="AB438" s="10" t="s">
        <v>384</v>
      </c>
      <c r="AC438" s="31" t="s">
        <v>385</v>
      </c>
    </row>
    <row r="439" spans="1:29" x14ac:dyDescent="0.25">
      <c r="A439" s="30" t="s">
        <v>1252</v>
      </c>
      <c r="B439" s="10">
        <v>1.583</v>
      </c>
      <c r="C439" s="10">
        <v>67.031999999999996</v>
      </c>
      <c r="D439" s="10">
        <v>524974</v>
      </c>
      <c r="E439" s="10">
        <v>120605</v>
      </c>
      <c r="F439" s="10">
        <v>326258</v>
      </c>
      <c r="G439" s="10" t="s">
        <v>1023</v>
      </c>
      <c r="H439" s="10" t="s">
        <v>1253</v>
      </c>
      <c r="I439" s="10">
        <v>901</v>
      </c>
      <c r="J439" s="10">
        <v>901</v>
      </c>
      <c r="K439" s="43">
        <f t="shared" si="16"/>
        <v>0.66059133528468017</v>
      </c>
      <c r="L439" s="10" t="s">
        <v>384</v>
      </c>
      <c r="M439" s="31" t="s">
        <v>385</v>
      </c>
      <c r="N439" s="10"/>
      <c r="O439" s="10"/>
      <c r="P439" s="10"/>
      <c r="Q439" s="32" t="s">
        <v>627</v>
      </c>
      <c r="R439" s="10">
        <v>18.009</v>
      </c>
      <c r="S439" s="10">
        <v>57.048999999999999</v>
      </c>
      <c r="T439" s="10">
        <v>22974741</v>
      </c>
      <c r="U439" s="10">
        <v>5280750</v>
      </c>
      <c r="V439" s="10">
        <v>44541876</v>
      </c>
      <c r="W439" s="10" t="s">
        <v>628</v>
      </c>
      <c r="X439" s="10" t="s">
        <v>629</v>
      </c>
      <c r="Y439" s="10">
        <v>934</v>
      </c>
      <c r="Z439" s="10">
        <v>934</v>
      </c>
      <c r="AA439" s="43">
        <f t="shared" si="15"/>
        <v>28.68706433424277</v>
      </c>
      <c r="AB439" s="10" t="s">
        <v>384</v>
      </c>
      <c r="AC439" s="31" t="s">
        <v>385</v>
      </c>
    </row>
    <row r="440" spans="1:29" x14ac:dyDescent="0.25">
      <c r="A440" s="30" t="s">
        <v>410</v>
      </c>
      <c r="B440" s="10">
        <v>1.593</v>
      </c>
      <c r="C440" s="10">
        <v>49.027000000000001</v>
      </c>
      <c r="D440" s="10">
        <v>245949</v>
      </c>
      <c r="E440" s="10">
        <v>99619</v>
      </c>
      <c r="F440" s="10">
        <v>238291</v>
      </c>
      <c r="G440" s="10" t="s">
        <v>411</v>
      </c>
      <c r="H440" s="33">
        <v>27639</v>
      </c>
      <c r="I440" s="10">
        <v>795</v>
      </c>
      <c r="J440" s="10">
        <v>795</v>
      </c>
      <c r="K440" s="43">
        <f t="shared" si="16"/>
        <v>0.30948538084158794</v>
      </c>
      <c r="L440" s="10" t="s">
        <v>384</v>
      </c>
      <c r="M440" s="31" t="s">
        <v>385</v>
      </c>
      <c r="N440" s="10"/>
      <c r="O440" s="10"/>
      <c r="P440" s="10"/>
      <c r="Q440" s="32" t="s">
        <v>642</v>
      </c>
      <c r="R440" s="10">
        <v>20.719000000000001</v>
      </c>
      <c r="S440" s="10">
        <v>41.040999999999997</v>
      </c>
      <c r="T440" s="10">
        <v>1038585</v>
      </c>
      <c r="U440" s="10">
        <v>262741</v>
      </c>
      <c r="V440" s="10">
        <v>1875071</v>
      </c>
      <c r="W440" s="10" t="s">
        <v>643</v>
      </c>
      <c r="X440" s="10"/>
      <c r="Y440" s="10">
        <v>817</v>
      </c>
      <c r="Z440" s="10">
        <v>818</v>
      </c>
      <c r="AA440" s="43">
        <f t="shared" si="15"/>
        <v>1.2968135184453016</v>
      </c>
      <c r="AB440" s="10" t="s">
        <v>384</v>
      </c>
      <c r="AC440" s="31" t="s">
        <v>385</v>
      </c>
    </row>
    <row r="441" spans="1:29" x14ac:dyDescent="0.25">
      <c r="A441" s="30" t="s">
        <v>415</v>
      </c>
      <c r="B441" s="10">
        <v>1.657</v>
      </c>
      <c r="C441" s="10">
        <v>43.02</v>
      </c>
      <c r="D441" s="10">
        <v>2798613</v>
      </c>
      <c r="E441" s="10">
        <v>1100761</v>
      </c>
      <c r="F441" s="10">
        <v>3029332</v>
      </c>
      <c r="G441" s="10" t="s">
        <v>416</v>
      </c>
      <c r="H441" s="10" t="s">
        <v>417</v>
      </c>
      <c r="I441" s="10">
        <v>854</v>
      </c>
      <c r="J441" s="10">
        <v>878</v>
      </c>
      <c r="K441" s="43">
        <f t="shared" si="16"/>
        <v>3.5215829709948769</v>
      </c>
      <c r="L441" s="10" t="s">
        <v>384</v>
      </c>
      <c r="M441" s="31" t="s">
        <v>385</v>
      </c>
      <c r="N441" s="10"/>
      <c r="O441" s="10"/>
      <c r="P441" s="10"/>
      <c r="Q441" s="32" t="s">
        <v>967</v>
      </c>
      <c r="R441" s="10">
        <v>22.637</v>
      </c>
      <c r="S441" s="10">
        <v>88.033000000000001</v>
      </c>
      <c r="T441" s="10">
        <v>2006747</v>
      </c>
      <c r="U441" s="10">
        <v>318836</v>
      </c>
      <c r="V441" s="10">
        <v>1217757</v>
      </c>
      <c r="W441" s="10" t="s">
        <v>968</v>
      </c>
      <c r="X441" s="10" t="s">
        <v>969</v>
      </c>
      <c r="Y441" s="10">
        <v>801</v>
      </c>
      <c r="Z441" s="10">
        <v>801</v>
      </c>
      <c r="AA441" s="43">
        <f t="shared" si="15"/>
        <v>2.5056944185594374</v>
      </c>
      <c r="AB441" s="10" t="s">
        <v>384</v>
      </c>
      <c r="AC441" s="31" t="s">
        <v>385</v>
      </c>
    </row>
    <row r="442" spans="1:29" x14ac:dyDescent="0.25">
      <c r="A442" s="30" t="s">
        <v>407</v>
      </c>
      <c r="B442" s="10">
        <v>1.8620000000000001</v>
      </c>
      <c r="C442" s="10">
        <v>43.02</v>
      </c>
      <c r="D442" s="10">
        <v>2090705778</v>
      </c>
      <c r="E442" s="10">
        <v>773893596</v>
      </c>
      <c r="F442" s="10">
        <v>1380821675</v>
      </c>
      <c r="G442" s="10" t="s">
        <v>408</v>
      </c>
      <c r="H442" s="10" t="s">
        <v>409</v>
      </c>
      <c r="I442" s="10">
        <v>917</v>
      </c>
      <c r="J442" s="10">
        <v>917</v>
      </c>
      <c r="K442" s="43">
        <f t="shared" si="16"/>
        <v>2630.8009950519759</v>
      </c>
      <c r="L442" s="10" t="s">
        <v>384</v>
      </c>
      <c r="M442" s="31" t="s">
        <v>385</v>
      </c>
      <c r="N442" s="10"/>
      <c r="O442" s="10"/>
      <c r="P442" s="10"/>
      <c r="Q442" s="32" t="s">
        <v>686</v>
      </c>
      <c r="R442" s="10">
        <v>22.704000000000001</v>
      </c>
      <c r="S442" s="10">
        <v>57.048999999999999</v>
      </c>
      <c r="T442" s="10">
        <v>1023375</v>
      </c>
      <c r="U442" s="10">
        <v>233132</v>
      </c>
      <c r="V442" s="10">
        <v>639282</v>
      </c>
      <c r="W442" s="10" t="s">
        <v>687</v>
      </c>
      <c r="X442" s="10"/>
      <c r="Y442" s="10">
        <v>750</v>
      </c>
      <c r="Z442" s="10">
        <v>782</v>
      </c>
      <c r="AA442" s="43">
        <f t="shared" si="15"/>
        <v>1.2778217810183667</v>
      </c>
      <c r="AB442" s="10" t="s">
        <v>384</v>
      </c>
      <c r="AC442" s="31" t="s">
        <v>385</v>
      </c>
    </row>
    <row r="443" spans="1:29" x14ac:dyDescent="0.25">
      <c r="A443" s="30" t="s">
        <v>412</v>
      </c>
      <c r="B443" s="10">
        <v>1.895</v>
      </c>
      <c r="C443" s="10">
        <v>83.031999999999996</v>
      </c>
      <c r="D443" s="10">
        <v>15979139</v>
      </c>
      <c r="E443" s="10">
        <v>7075836</v>
      </c>
      <c r="F443" s="10">
        <v>16341872</v>
      </c>
      <c r="G443" s="10" t="s">
        <v>413</v>
      </c>
      <c r="H443" s="10" t="s">
        <v>414</v>
      </c>
      <c r="I443" s="10">
        <v>902</v>
      </c>
      <c r="J443" s="10">
        <v>902</v>
      </c>
      <c r="K443" s="43">
        <f t="shared" si="16"/>
        <v>20.107054384997177</v>
      </c>
      <c r="L443" s="10" t="s">
        <v>384</v>
      </c>
      <c r="M443" s="31" t="s">
        <v>385</v>
      </c>
      <c r="N443" s="10"/>
      <c r="O443" s="10"/>
      <c r="P443" s="10"/>
      <c r="Q443" s="32" t="s">
        <v>653</v>
      </c>
      <c r="R443" s="10">
        <v>22.931999999999999</v>
      </c>
      <c r="S443" s="10">
        <v>41.040999999999997</v>
      </c>
      <c r="T443" s="10">
        <v>2105576</v>
      </c>
      <c r="U443" s="10">
        <v>520183</v>
      </c>
      <c r="V443" s="10">
        <v>5399057</v>
      </c>
      <c r="W443" s="10" t="s">
        <v>654</v>
      </c>
      <c r="X443" s="10" t="s">
        <v>655</v>
      </c>
      <c r="Y443" s="10">
        <v>915</v>
      </c>
      <c r="Z443" s="10">
        <v>915</v>
      </c>
      <c r="AA443" s="43">
        <f t="shared" si="15"/>
        <v>2.6290957609766985</v>
      </c>
      <c r="AB443" s="10" t="s">
        <v>384</v>
      </c>
      <c r="AC443" s="31" t="s">
        <v>385</v>
      </c>
    </row>
    <row r="444" spans="1:29" x14ac:dyDescent="0.25">
      <c r="A444" s="30" t="s">
        <v>418</v>
      </c>
      <c r="B444" s="10">
        <v>2.11</v>
      </c>
      <c r="C444" s="10">
        <v>44.033999999999999</v>
      </c>
      <c r="D444" s="10">
        <v>9607449</v>
      </c>
      <c r="E444" s="10">
        <v>3729516</v>
      </c>
      <c r="F444" s="10">
        <v>14601221</v>
      </c>
      <c r="G444" s="10" t="s">
        <v>419</v>
      </c>
      <c r="H444" s="10" t="s">
        <v>420</v>
      </c>
      <c r="I444" s="10">
        <v>823</v>
      </c>
      <c r="J444" s="10">
        <v>823</v>
      </c>
      <c r="K444" s="43">
        <f t="shared" si="16"/>
        <v>12.089355974942503</v>
      </c>
      <c r="L444" s="10" t="s">
        <v>384</v>
      </c>
      <c r="M444" s="31" t="s">
        <v>385</v>
      </c>
      <c r="N444" s="10"/>
      <c r="O444" s="10"/>
      <c r="P444" s="10"/>
      <c r="Q444" s="32" t="s">
        <v>1254</v>
      </c>
      <c r="R444" s="10">
        <v>23.236999999999998</v>
      </c>
      <c r="S444" s="10">
        <v>105.077</v>
      </c>
      <c r="T444" s="10">
        <v>350674</v>
      </c>
      <c r="U444" s="10">
        <v>105108</v>
      </c>
      <c r="V444" s="10">
        <v>215735</v>
      </c>
      <c r="W444" s="10" t="s">
        <v>1255</v>
      </c>
      <c r="X444" s="10"/>
      <c r="Y444" s="10">
        <v>781</v>
      </c>
      <c r="Z444" s="10">
        <v>801</v>
      </c>
      <c r="AA444" s="43">
        <f t="shared" si="15"/>
        <v>0.43786380870827873</v>
      </c>
      <c r="AB444" s="10" t="s">
        <v>384</v>
      </c>
      <c r="AC444" s="31" t="s">
        <v>385</v>
      </c>
    </row>
    <row r="445" spans="1:29" x14ac:dyDescent="0.25">
      <c r="A445" s="30" t="s">
        <v>832</v>
      </c>
      <c r="B445" s="10">
        <v>2.153</v>
      </c>
      <c r="C445" s="10">
        <v>43.02</v>
      </c>
      <c r="D445" s="10">
        <v>34994478</v>
      </c>
      <c r="E445" s="10">
        <v>6736901</v>
      </c>
      <c r="F445" s="10">
        <v>8552737</v>
      </c>
      <c r="G445" s="10" t="s">
        <v>833</v>
      </c>
      <c r="H445" s="10" t="s">
        <v>834</v>
      </c>
      <c r="I445" s="10">
        <v>838</v>
      </c>
      <c r="J445" s="10">
        <v>967</v>
      </c>
      <c r="K445" s="43">
        <f t="shared" si="16"/>
        <v>44.034654953598391</v>
      </c>
      <c r="L445" s="10" t="s">
        <v>384</v>
      </c>
      <c r="M445" s="31" t="s">
        <v>385</v>
      </c>
      <c r="N445" s="10"/>
      <c r="O445" s="10"/>
      <c r="P445" s="10"/>
      <c r="Q445" s="32" t="s">
        <v>982</v>
      </c>
      <c r="R445" s="10">
        <v>27.274999999999999</v>
      </c>
      <c r="S445" s="10">
        <v>57.048999999999999</v>
      </c>
      <c r="T445" s="10">
        <v>1397601</v>
      </c>
      <c r="U445" s="10">
        <v>310493</v>
      </c>
      <c r="V445" s="10">
        <v>958737</v>
      </c>
      <c r="W445" s="10" t="s">
        <v>684</v>
      </c>
      <c r="X445" s="10" t="s">
        <v>983</v>
      </c>
      <c r="Y445" s="10">
        <v>784</v>
      </c>
      <c r="Z445" s="10">
        <v>805</v>
      </c>
      <c r="AA445" s="43">
        <f t="shared" si="15"/>
        <v>1.7450934398173206</v>
      </c>
      <c r="AB445" s="10" t="s">
        <v>384</v>
      </c>
      <c r="AC445" s="31" t="s">
        <v>385</v>
      </c>
    </row>
    <row r="446" spans="1:29" x14ac:dyDescent="0.25">
      <c r="A446" s="30" t="s">
        <v>421</v>
      </c>
      <c r="B446" s="10">
        <v>2.1800000000000002</v>
      </c>
      <c r="C446" s="10">
        <v>41.054000000000002</v>
      </c>
      <c r="D446" s="10">
        <v>6027329</v>
      </c>
      <c r="E446" s="10">
        <v>2166064</v>
      </c>
      <c r="F446" s="10">
        <v>7129105</v>
      </c>
      <c r="G446" s="10" t="s">
        <v>419</v>
      </c>
      <c r="H446" s="10" t="s">
        <v>422</v>
      </c>
      <c r="I446" s="10">
        <v>844</v>
      </c>
      <c r="J446" s="10">
        <v>860</v>
      </c>
      <c r="K446" s="43">
        <f t="shared" si="16"/>
        <v>7.5843781069349641</v>
      </c>
      <c r="L446" s="10" t="s">
        <v>384</v>
      </c>
      <c r="M446" s="31" t="s">
        <v>385</v>
      </c>
      <c r="N446" s="10"/>
      <c r="O446" s="10"/>
      <c r="P446" s="10"/>
      <c r="Q446" s="32" t="s">
        <v>675</v>
      </c>
      <c r="R446" s="10">
        <v>27.315000000000001</v>
      </c>
      <c r="S446" s="10">
        <v>72.046999999999997</v>
      </c>
      <c r="T446" s="10">
        <v>2503417</v>
      </c>
      <c r="U446" s="10">
        <v>440621</v>
      </c>
      <c r="V446" s="10">
        <v>784993</v>
      </c>
      <c r="W446" s="10" t="s">
        <v>676</v>
      </c>
      <c r="X446" s="10" t="s">
        <v>677</v>
      </c>
      <c r="Y446" s="10">
        <v>825</v>
      </c>
      <c r="Z446" s="10">
        <v>826</v>
      </c>
      <c r="AA446" s="43">
        <f t="shared" si="15"/>
        <v>3.125853933867504</v>
      </c>
      <c r="AB446" s="10" t="s">
        <v>384</v>
      </c>
      <c r="AC446" s="31" t="s">
        <v>385</v>
      </c>
    </row>
    <row r="447" spans="1:29" x14ac:dyDescent="0.25">
      <c r="A447" s="30" t="s">
        <v>446</v>
      </c>
      <c r="B447" s="10">
        <v>2.19</v>
      </c>
      <c r="C447" s="10">
        <v>78.069000000000003</v>
      </c>
      <c r="D447" s="10">
        <v>3332008</v>
      </c>
      <c r="E447" s="10">
        <v>915875</v>
      </c>
      <c r="F447" s="10">
        <v>1552726</v>
      </c>
      <c r="G447" s="10" t="s">
        <v>447</v>
      </c>
      <c r="H447" s="10" t="s">
        <v>448</v>
      </c>
      <c r="I447" s="10">
        <v>913</v>
      </c>
      <c r="J447" s="10">
        <v>957</v>
      </c>
      <c r="K447" s="43">
        <f t="shared" si="16"/>
        <v>4.1927707160721033</v>
      </c>
      <c r="L447" s="10" t="s">
        <v>384</v>
      </c>
      <c r="M447" s="31" t="s">
        <v>385</v>
      </c>
      <c r="N447" s="10"/>
      <c r="O447" s="10"/>
      <c r="P447" s="10"/>
      <c r="Q447" s="32" t="s">
        <v>1256</v>
      </c>
      <c r="R447" s="10">
        <v>31.823</v>
      </c>
      <c r="S447" s="10">
        <v>57.048999999999999</v>
      </c>
      <c r="T447" s="10">
        <v>1806284</v>
      </c>
      <c r="U447" s="10">
        <v>424114</v>
      </c>
      <c r="V447" s="10">
        <v>1357761</v>
      </c>
      <c r="W447" s="10" t="s">
        <v>684</v>
      </c>
      <c r="X447" s="10" t="s">
        <v>1257</v>
      </c>
      <c r="Y447" s="10">
        <v>843</v>
      </c>
      <c r="Z447" s="10">
        <v>852</v>
      </c>
      <c r="AA447" s="43">
        <f t="shared" ref="AA447:AA452" si="17">1.24863493931195E-06*T447</f>
        <v>2.2553893127201463</v>
      </c>
      <c r="AB447" s="10" t="s">
        <v>384</v>
      </c>
      <c r="AC447" s="31" t="s">
        <v>385</v>
      </c>
    </row>
    <row r="448" spans="1:29" x14ac:dyDescent="0.25">
      <c r="A448" s="30" t="s">
        <v>1258</v>
      </c>
      <c r="B448" s="10">
        <v>2.298</v>
      </c>
      <c r="C448" s="10">
        <v>43.02</v>
      </c>
      <c r="D448" s="10">
        <v>5876352</v>
      </c>
      <c r="E448" s="10">
        <v>1921472</v>
      </c>
      <c r="F448" s="10">
        <v>2332839</v>
      </c>
      <c r="G448" s="10" t="s">
        <v>1259</v>
      </c>
      <c r="H448" s="10" t="s">
        <v>1260</v>
      </c>
      <c r="I448" s="10">
        <v>776</v>
      </c>
      <c r="J448" s="10">
        <v>960</v>
      </c>
      <c r="K448" s="43">
        <f t="shared" si="16"/>
        <v>7.3943989879171177</v>
      </c>
      <c r="L448" s="10" t="s">
        <v>384</v>
      </c>
      <c r="M448" s="31" t="s">
        <v>385</v>
      </c>
      <c r="N448" s="10"/>
      <c r="O448" s="10"/>
      <c r="P448" s="10"/>
      <c r="Q448" s="32" t="s">
        <v>678</v>
      </c>
      <c r="R448" s="10">
        <v>33.664000000000001</v>
      </c>
      <c r="S448" s="10">
        <v>43.055999999999997</v>
      </c>
      <c r="T448" s="10">
        <v>2023513</v>
      </c>
      <c r="U448" s="10">
        <v>607439</v>
      </c>
      <c r="V448" s="10">
        <v>1728889</v>
      </c>
      <c r="W448" s="10" t="s">
        <v>679</v>
      </c>
      <c r="X448" s="10" t="s">
        <v>680</v>
      </c>
      <c r="Y448" s="10">
        <v>819</v>
      </c>
      <c r="Z448" s="10">
        <v>820</v>
      </c>
      <c r="AA448" s="43">
        <f t="shared" si="17"/>
        <v>2.5266290319519418</v>
      </c>
      <c r="AB448" s="10" t="s">
        <v>384</v>
      </c>
      <c r="AC448" s="31" t="s">
        <v>385</v>
      </c>
    </row>
    <row r="449" spans="1:29" x14ac:dyDescent="0.25">
      <c r="A449" s="30" t="s">
        <v>854</v>
      </c>
      <c r="B449" s="10">
        <v>2.3210000000000002</v>
      </c>
      <c r="C449" s="10">
        <v>57.058999999999997</v>
      </c>
      <c r="D449" s="10">
        <v>8470814</v>
      </c>
      <c r="E449" s="10">
        <v>2824527</v>
      </c>
      <c r="F449" s="10">
        <v>3975511</v>
      </c>
      <c r="G449" s="10" t="s">
        <v>419</v>
      </c>
      <c r="H449" s="10" t="s">
        <v>855</v>
      </c>
      <c r="I449" s="10">
        <v>858</v>
      </c>
      <c r="J449" s="10">
        <v>858</v>
      </c>
      <c r="K449" s="43">
        <f t="shared" si="16"/>
        <v>10.659092319254215</v>
      </c>
      <c r="L449" s="10" t="s">
        <v>384</v>
      </c>
      <c r="M449" s="31" t="s">
        <v>385</v>
      </c>
      <c r="N449" s="10"/>
      <c r="O449" s="10"/>
      <c r="P449" s="10"/>
      <c r="Q449" s="32" t="s">
        <v>1261</v>
      </c>
      <c r="R449" s="10">
        <v>34.79</v>
      </c>
      <c r="S449" s="10">
        <v>57.048999999999999</v>
      </c>
      <c r="T449" s="10">
        <v>401873</v>
      </c>
      <c r="U449" s="10">
        <v>147442</v>
      </c>
      <c r="V449" s="10">
        <v>654118</v>
      </c>
      <c r="W449" s="10" t="s">
        <v>684</v>
      </c>
      <c r="X449" s="10" t="s">
        <v>1262</v>
      </c>
      <c r="Y449" s="10">
        <v>783</v>
      </c>
      <c r="Z449" s="10">
        <v>786</v>
      </c>
      <c r="AA449" s="43">
        <f t="shared" si="17"/>
        <v>0.5017926689661113</v>
      </c>
      <c r="AB449" s="10" t="s">
        <v>384</v>
      </c>
      <c r="AC449" s="31" t="s">
        <v>385</v>
      </c>
    </row>
    <row r="450" spans="1:29" x14ac:dyDescent="0.25">
      <c r="A450" s="30" t="s">
        <v>432</v>
      </c>
      <c r="B450" s="10">
        <v>2.3580000000000001</v>
      </c>
      <c r="C450" s="10">
        <v>77.028999999999996</v>
      </c>
      <c r="D450" s="10">
        <v>1077235</v>
      </c>
      <c r="E450" s="10">
        <v>301810</v>
      </c>
      <c r="F450" s="10">
        <v>349074</v>
      </c>
      <c r="G450" s="10" t="s">
        <v>433</v>
      </c>
      <c r="H450" s="10" t="s">
        <v>434</v>
      </c>
      <c r="I450" s="10">
        <v>795</v>
      </c>
      <c r="J450" s="10">
        <v>795</v>
      </c>
      <c r="K450" s="43">
        <f t="shared" si="16"/>
        <v>1.3555187629585321</v>
      </c>
      <c r="L450" s="10" t="s">
        <v>384</v>
      </c>
      <c r="M450" s="31" t="s">
        <v>385</v>
      </c>
      <c r="N450" s="10"/>
      <c r="O450" s="10"/>
      <c r="P450" s="10"/>
      <c r="Q450" s="32" t="s">
        <v>982</v>
      </c>
      <c r="R450" s="10">
        <v>34.884</v>
      </c>
      <c r="S450" s="10">
        <v>57.048999999999999</v>
      </c>
      <c r="T450" s="10">
        <v>476726</v>
      </c>
      <c r="U450" s="10">
        <v>174173</v>
      </c>
      <c r="V450" s="10">
        <v>530527</v>
      </c>
      <c r="W450" s="10" t="s">
        <v>684</v>
      </c>
      <c r="X450" s="10" t="s">
        <v>983</v>
      </c>
      <c r="Y450" s="10">
        <v>766</v>
      </c>
      <c r="Z450" s="10">
        <v>790</v>
      </c>
      <c r="AA450" s="43">
        <f t="shared" si="17"/>
        <v>0.59525674007842866</v>
      </c>
      <c r="AB450" s="10" t="s">
        <v>384</v>
      </c>
      <c r="AC450" s="31" t="s">
        <v>385</v>
      </c>
    </row>
    <row r="451" spans="1:29" x14ac:dyDescent="0.25">
      <c r="A451" s="30" t="s">
        <v>856</v>
      </c>
      <c r="B451" s="10">
        <v>2.375</v>
      </c>
      <c r="C451" s="10">
        <v>55.045000000000002</v>
      </c>
      <c r="D451" s="10">
        <v>3672763</v>
      </c>
      <c r="E451" s="10">
        <v>1093580</v>
      </c>
      <c r="F451" s="10">
        <v>1389871</v>
      </c>
      <c r="G451" s="10" t="s">
        <v>857</v>
      </c>
      <c r="H451" s="10" t="s">
        <v>858</v>
      </c>
      <c r="I451" s="10">
        <v>796</v>
      </c>
      <c r="J451" s="10">
        <v>938</v>
      </c>
      <c r="K451" s="43">
        <f t="shared" si="16"/>
        <v>4.6215534757038785</v>
      </c>
      <c r="L451" s="10" t="s">
        <v>384</v>
      </c>
      <c r="M451" s="31" t="s">
        <v>385</v>
      </c>
      <c r="N451" s="10"/>
      <c r="O451" s="10"/>
      <c r="P451" s="10"/>
      <c r="Q451" s="32" t="s">
        <v>1263</v>
      </c>
      <c r="R451" s="10">
        <v>35.173000000000002</v>
      </c>
      <c r="S451" s="10">
        <v>190.99</v>
      </c>
      <c r="T451" s="10">
        <v>340277</v>
      </c>
      <c r="U451" s="10">
        <v>120064</v>
      </c>
      <c r="V451" s="10">
        <v>244110</v>
      </c>
      <c r="W451" s="10" t="s">
        <v>1264</v>
      </c>
      <c r="X451" s="10" t="s">
        <v>1265</v>
      </c>
      <c r="Y451" s="10">
        <v>810</v>
      </c>
      <c r="Z451" s="10">
        <v>829</v>
      </c>
      <c r="AA451" s="43">
        <f t="shared" si="17"/>
        <v>0.42488175124425237</v>
      </c>
      <c r="AB451" s="10" t="s">
        <v>384</v>
      </c>
      <c r="AC451" s="31" t="s">
        <v>385</v>
      </c>
    </row>
    <row r="452" spans="1:29" x14ac:dyDescent="0.25">
      <c r="A452" s="30" t="s">
        <v>441</v>
      </c>
      <c r="B452" s="10">
        <v>2.4590000000000001</v>
      </c>
      <c r="C452" s="10">
        <v>44.033999999999999</v>
      </c>
      <c r="D452" s="10">
        <v>18123837</v>
      </c>
      <c r="E452" s="10">
        <v>6215213</v>
      </c>
      <c r="F452" s="10">
        <v>17481803</v>
      </c>
      <c r="G452" s="10" t="s">
        <v>419</v>
      </c>
      <c r="H452" s="10" t="s">
        <v>442</v>
      </c>
      <c r="I452" s="10">
        <v>793</v>
      </c>
      <c r="J452" s="10">
        <v>814</v>
      </c>
      <c r="K452" s="43">
        <f t="shared" si="16"/>
        <v>22.805795495228129</v>
      </c>
      <c r="L452" s="10" t="s">
        <v>384</v>
      </c>
      <c r="M452" s="31" t="s">
        <v>385</v>
      </c>
      <c r="N452" s="10"/>
      <c r="O452" s="10"/>
      <c r="P452" s="10"/>
      <c r="Q452" s="32" t="s">
        <v>811</v>
      </c>
      <c r="R452" s="10">
        <v>36.783000000000001</v>
      </c>
      <c r="S452" s="10">
        <v>71.063000000000002</v>
      </c>
      <c r="T452" s="10">
        <v>513533</v>
      </c>
      <c r="U452" s="10">
        <v>166921</v>
      </c>
      <c r="V452" s="10">
        <v>303767</v>
      </c>
      <c r="W452" s="10" t="s">
        <v>812</v>
      </c>
      <c r="X452" s="10" t="s">
        <v>813</v>
      </c>
      <c r="Y452" s="10">
        <v>773</v>
      </c>
      <c r="Z452" s="10">
        <v>917</v>
      </c>
      <c r="AA452" s="43">
        <f t="shared" si="17"/>
        <v>0.64121524628968363</v>
      </c>
      <c r="AB452" s="10" t="s">
        <v>384</v>
      </c>
      <c r="AC452" s="31" t="s">
        <v>385</v>
      </c>
    </row>
    <row r="453" spans="1:29" x14ac:dyDescent="0.25">
      <c r="A453" s="30" t="s">
        <v>443</v>
      </c>
      <c r="B453" s="10">
        <v>2.512</v>
      </c>
      <c r="C453" s="10">
        <v>81.075000000000003</v>
      </c>
      <c r="D453" s="10">
        <v>8939011</v>
      </c>
      <c r="E453" s="10">
        <v>2296198</v>
      </c>
      <c r="F453" s="10">
        <v>5826604</v>
      </c>
      <c r="G453" s="10" t="s">
        <v>444</v>
      </c>
      <c r="H453" s="10" t="s">
        <v>445</v>
      </c>
      <c r="I453" s="10">
        <v>918</v>
      </c>
      <c r="J453" s="10">
        <v>923</v>
      </c>
      <c r="K453" s="43">
        <f t="shared" si="16"/>
        <v>11.24823936540561</v>
      </c>
      <c r="L453" s="10" t="s">
        <v>384</v>
      </c>
      <c r="M453" s="31" t="s">
        <v>385</v>
      </c>
      <c r="N453" s="10"/>
      <c r="O453" s="10"/>
      <c r="P453" s="10"/>
      <c r="Q453" s="58" t="s">
        <v>1558</v>
      </c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60"/>
    </row>
    <row r="454" spans="1:29" x14ac:dyDescent="0.25">
      <c r="A454" s="30" t="s">
        <v>839</v>
      </c>
      <c r="B454" s="10">
        <v>2.613</v>
      </c>
      <c r="C454" s="10">
        <v>57.058999999999997</v>
      </c>
      <c r="D454" s="10">
        <v>9743117</v>
      </c>
      <c r="E454" s="10">
        <v>3151634</v>
      </c>
      <c r="F454" s="10">
        <v>6348440</v>
      </c>
      <c r="G454" s="10" t="s">
        <v>840</v>
      </c>
      <c r="H454" s="10" t="s">
        <v>841</v>
      </c>
      <c r="I454" s="10">
        <v>872</v>
      </c>
      <c r="J454" s="10">
        <v>872</v>
      </c>
      <c r="K454" s="43">
        <f t="shared" si="16"/>
        <v>12.260071296606817</v>
      </c>
      <c r="L454" s="10" t="s">
        <v>384</v>
      </c>
      <c r="M454" s="31" t="s">
        <v>385</v>
      </c>
      <c r="N454" s="10"/>
      <c r="O454" s="10"/>
      <c r="P454" s="10"/>
      <c r="Q454" s="34" t="s">
        <v>369</v>
      </c>
      <c r="R454" s="25" t="s">
        <v>370</v>
      </c>
      <c r="S454" s="25" t="s">
        <v>371</v>
      </c>
      <c r="T454" s="25" t="s">
        <v>372</v>
      </c>
      <c r="U454" s="25" t="s">
        <v>373</v>
      </c>
      <c r="V454" s="25" t="s">
        <v>374</v>
      </c>
      <c r="W454" s="25" t="s">
        <v>375</v>
      </c>
      <c r="X454" s="25" t="s">
        <v>376</v>
      </c>
      <c r="Y454" s="25" t="s">
        <v>377</v>
      </c>
      <c r="Z454" s="25" t="s">
        <v>378</v>
      </c>
      <c r="AA454" s="25" t="s">
        <v>1540</v>
      </c>
      <c r="AB454" s="25" t="s">
        <v>379</v>
      </c>
      <c r="AC454" s="26" t="s">
        <v>380</v>
      </c>
    </row>
    <row r="455" spans="1:29" x14ac:dyDescent="0.25">
      <c r="A455" s="30" t="s">
        <v>842</v>
      </c>
      <c r="B455" s="10">
        <v>2.8170000000000002</v>
      </c>
      <c r="C455" s="10">
        <v>101.06100000000001</v>
      </c>
      <c r="D455" s="10">
        <v>241812</v>
      </c>
      <c r="E455" s="10">
        <v>84800</v>
      </c>
      <c r="F455" s="10">
        <v>242291</v>
      </c>
      <c r="G455" s="10" t="s">
        <v>843</v>
      </c>
      <c r="H455" s="10" t="s">
        <v>844</v>
      </c>
      <c r="I455" s="10">
        <v>875</v>
      </c>
      <c r="J455" s="10">
        <v>875</v>
      </c>
      <c r="K455" s="43">
        <f t="shared" si="16"/>
        <v>0.30427966331258133</v>
      </c>
      <c r="L455" s="10" t="s">
        <v>384</v>
      </c>
      <c r="M455" s="31" t="s">
        <v>385</v>
      </c>
      <c r="N455" s="10"/>
      <c r="O455" s="10"/>
      <c r="P455" s="10"/>
      <c r="Q455" s="32" t="s">
        <v>386</v>
      </c>
      <c r="R455" s="10">
        <v>1.3049999999999999</v>
      </c>
      <c r="S455" s="10">
        <v>43.997999999999998</v>
      </c>
      <c r="T455" s="10">
        <v>39232587</v>
      </c>
      <c r="U455" s="10">
        <v>20857192</v>
      </c>
      <c r="V455" s="10">
        <v>21648934</v>
      </c>
      <c r="W455" s="10" t="s">
        <v>387</v>
      </c>
      <c r="X455" s="10" t="s">
        <v>388</v>
      </c>
      <c r="Y455" s="10">
        <v>991</v>
      </c>
      <c r="Z455" s="10">
        <v>999</v>
      </c>
      <c r="AA455" s="43">
        <f>5.04752455446327E-07*T455</f>
        <v>19.802744621761647</v>
      </c>
      <c r="AB455" s="10" t="s">
        <v>384</v>
      </c>
      <c r="AC455" s="31" t="s">
        <v>385</v>
      </c>
    </row>
    <row r="456" spans="1:29" x14ac:dyDescent="0.25">
      <c r="A456" s="30" t="s">
        <v>1042</v>
      </c>
      <c r="B456" s="10">
        <v>2.9049999999999998</v>
      </c>
      <c r="C456" s="10">
        <v>55.045000000000002</v>
      </c>
      <c r="D456" s="10">
        <v>667359</v>
      </c>
      <c r="E456" s="10">
        <v>213156</v>
      </c>
      <c r="F456" s="10">
        <v>599204</v>
      </c>
      <c r="G456" s="10" t="s">
        <v>522</v>
      </c>
      <c r="H456" s="10" t="s">
        <v>1043</v>
      </c>
      <c r="I456" s="10">
        <v>869</v>
      </c>
      <c r="J456" s="10">
        <v>869</v>
      </c>
      <c r="K456" s="43">
        <f t="shared" si="16"/>
        <v>0.83975886981878889</v>
      </c>
      <c r="L456" s="10" t="s">
        <v>384</v>
      </c>
      <c r="M456" s="31" t="s">
        <v>385</v>
      </c>
      <c r="N456" s="10"/>
      <c r="O456" s="10"/>
      <c r="P456" s="10"/>
      <c r="Q456" s="32" t="s">
        <v>389</v>
      </c>
      <c r="R456" s="10">
        <v>1.369</v>
      </c>
      <c r="S456" s="10">
        <v>43.997999999999998</v>
      </c>
      <c r="T456" s="10">
        <v>8408221</v>
      </c>
      <c r="U456" s="10">
        <v>3641211</v>
      </c>
      <c r="V456" s="10">
        <v>6650239</v>
      </c>
      <c r="W456" s="10" t="s">
        <v>390</v>
      </c>
      <c r="X456" s="10" t="s">
        <v>391</v>
      </c>
      <c r="Y456" s="10">
        <v>960</v>
      </c>
      <c r="Z456" s="10">
        <v>966</v>
      </c>
      <c r="AA456" s="43">
        <f t="shared" ref="AA456:AA499" si="18">5.04752455446327E-07*T456</f>
        <v>4.2440701956853708</v>
      </c>
      <c r="AB456" s="10" t="s">
        <v>384</v>
      </c>
      <c r="AC456" s="31" t="s">
        <v>385</v>
      </c>
    </row>
    <row r="457" spans="1:29" x14ac:dyDescent="0.25">
      <c r="A457" s="30" t="s">
        <v>728</v>
      </c>
      <c r="B457" s="10">
        <v>3.21</v>
      </c>
      <c r="C457" s="10">
        <v>55.045000000000002</v>
      </c>
      <c r="D457" s="10">
        <v>9730771</v>
      </c>
      <c r="E457" s="10">
        <v>2478247</v>
      </c>
      <c r="F457" s="10">
        <v>11657862</v>
      </c>
      <c r="G457" s="10" t="s">
        <v>729</v>
      </c>
      <c r="H457" s="10" t="s">
        <v>730</v>
      </c>
      <c r="I457" s="10">
        <v>932</v>
      </c>
      <c r="J457" s="10">
        <v>934</v>
      </c>
      <c r="K457" s="43">
        <f t="shared" si="16"/>
        <v>12.244535935569081</v>
      </c>
      <c r="L457" s="10" t="s">
        <v>384</v>
      </c>
      <c r="M457" s="31" t="s">
        <v>385</v>
      </c>
      <c r="N457" s="10"/>
      <c r="O457" s="10"/>
      <c r="P457" s="10"/>
      <c r="Q457" s="32" t="s">
        <v>392</v>
      </c>
      <c r="R457" s="10">
        <v>1.4259999999999999</v>
      </c>
      <c r="S457" s="10">
        <v>45.058</v>
      </c>
      <c r="T457" s="10">
        <v>170441554</v>
      </c>
      <c r="U457" s="10">
        <v>79716989</v>
      </c>
      <c r="V457" s="10">
        <v>133766069</v>
      </c>
      <c r="W457" s="10" t="s">
        <v>393</v>
      </c>
      <c r="X457" s="10" t="s">
        <v>394</v>
      </c>
      <c r="Y457" s="10">
        <v>882</v>
      </c>
      <c r="Z457" s="10">
        <v>882</v>
      </c>
      <c r="AA457" s="43">
        <f t="shared" si="18"/>
        <v>86.030792891587737</v>
      </c>
      <c r="AB457" s="10" t="s">
        <v>384</v>
      </c>
      <c r="AC457" s="31" t="s">
        <v>385</v>
      </c>
    </row>
    <row r="458" spans="1:29" x14ac:dyDescent="0.25">
      <c r="A458" s="30" t="s">
        <v>734</v>
      </c>
      <c r="B458" s="10">
        <v>3.4279999999999999</v>
      </c>
      <c r="C458" s="10">
        <v>55.045000000000002</v>
      </c>
      <c r="D458" s="10">
        <v>4346975</v>
      </c>
      <c r="E458" s="10">
        <v>1016510</v>
      </c>
      <c r="F458" s="10">
        <v>3779066</v>
      </c>
      <c r="G458" s="10" t="s">
        <v>735</v>
      </c>
      <c r="H458" s="10" t="s">
        <v>736</v>
      </c>
      <c r="I458" s="10">
        <v>891</v>
      </c>
      <c r="J458" s="10">
        <v>891</v>
      </c>
      <c r="K458" s="43">
        <f t="shared" si="16"/>
        <v>5.4699356914801927</v>
      </c>
      <c r="L458" s="10" t="s">
        <v>384</v>
      </c>
      <c r="M458" s="31" t="s">
        <v>385</v>
      </c>
      <c r="N458" s="10"/>
      <c r="O458" s="10"/>
      <c r="P458" s="10"/>
      <c r="Q458" s="32" t="s">
        <v>859</v>
      </c>
      <c r="R458" s="10">
        <v>1.4830000000000001</v>
      </c>
      <c r="S458" s="10">
        <v>45.058</v>
      </c>
      <c r="T458" s="10">
        <v>35948355</v>
      </c>
      <c r="U458" s="10">
        <v>11641411</v>
      </c>
      <c r="V458" s="10">
        <v>31545385</v>
      </c>
      <c r="W458" s="10" t="s">
        <v>860</v>
      </c>
      <c r="X458" s="10" t="s">
        <v>861</v>
      </c>
      <c r="Y458" s="10">
        <v>800</v>
      </c>
      <c r="Z458" s="10">
        <v>865</v>
      </c>
      <c r="AA458" s="43">
        <f t="shared" si="18"/>
        <v>18.145020455506245</v>
      </c>
      <c r="AB458" s="10" t="s">
        <v>384</v>
      </c>
      <c r="AC458" s="31" t="s">
        <v>385</v>
      </c>
    </row>
    <row r="459" spans="1:29" x14ac:dyDescent="0.25">
      <c r="A459" s="30" t="s">
        <v>455</v>
      </c>
      <c r="B459" s="10">
        <v>3.448</v>
      </c>
      <c r="C459" s="10">
        <v>91.037000000000006</v>
      </c>
      <c r="D459" s="10">
        <v>137240716</v>
      </c>
      <c r="E459" s="10">
        <v>24260045</v>
      </c>
      <c r="F459" s="10">
        <v>57954603</v>
      </c>
      <c r="G459" s="10" t="s">
        <v>456</v>
      </c>
      <c r="H459" s="10" t="s">
        <v>457</v>
      </c>
      <c r="I459" s="10">
        <v>928</v>
      </c>
      <c r="J459" s="10">
        <v>928</v>
      </c>
      <c r="K459" s="43">
        <f t="shared" si="16"/>
        <v>172.69431979081929</v>
      </c>
      <c r="L459" s="10" t="s">
        <v>384</v>
      </c>
      <c r="M459" s="31" t="s">
        <v>385</v>
      </c>
      <c r="N459" s="10"/>
      <c r="O459" s="10"/>
      <c r="P459" s="10"/>
      <c r="Q459" s="32" t="s">
        <v>1266</v>
      </c>
      <c r="R459" s="10">
        <v>1.496</v>
      </c>
      <c r="S459" s="10">
        <v>57.061</v>
      </c>
      <c r="T459" s="10">
        <v>1166553</v>
      </c>
      <c r="U459" s="10">
        <v>309884</v>
      </c>
      <c r="V459" s="10">
        <v>439312</v>
      </c>
      <c r="W459" s="10" t="s">
        <v>564</v>
      </c>
      <c r="X459" s="10" t="s">
        <v>1267</v>
      </c>
      <c r="Y459" s="10">
        <v>904</v>
      </c>
      <c r="Z459" s="10">
        <v>930</v>
      </c>
      <c r="AA459" s="43">
        <f t="shared" si="18"/>
        <v>0.58882049115827906</v>
      </c>
      <c r="AB459" s="10" t="s">
        <v>384</v>
      </c>
      <c r="AC459" s="31" t="s">
        <v>385</v>
      </c>
    </row>
    <row r="460" spans="1:29" x14ac:dyDescent="0.25">
      <c r="A460" s="30" t="s">
        <v>458</v>
      </c>
      <c r="B460" s="10">
        <v>3.492</v>
      </c>
      <c r="C460" s="10">
        <v>57.058999999999997</v>
      </c>
      <c r="D460" s="10">
        <v>4305612</v>
      </c>
      <c r="E460" s="10">
        <v>864735</v>
      </c>
      <c r="F460" s="10">
        <v>1418667</v>
      </c>
      <c r="G460" s="10" t="s">
        <v>419</v>
      </c>
      <c r="H460" s="10" t="s">
        <v>459</v>
      </c>
      <c r="I460" s="10">
        <v>798</v>
      </c>
      <c r="J460" s="10">
        <v>798</v>
      </c>
      <c r="K460" s="43">
        <f t="shared" si="16"/>
        <v>5.4178873245108186</v>
      </c>
      <c r="L460" s="10" t="s">
        <v>384</v>
      </c>
      <c r="M460" s="31" t="s">
        <v>385</v>
      </c>
      <c r="N460" s="10"/>
      <c r="O460" s="10"/>
      <c r="P460" s="10"/>
      <c r="Q460" s="32" t="s">
        <v>699</v>
      </c>
      <c r="R460" s="10">
        <v>1.61</v>
      </c>
      <c r="S460" s="10">
        <v>75.936999999999998</v>
      </c>
      <c r="T460" s="10">
        <v>6553787</v>
      </c>
      <c r="U460" s="10">
        <v>1330131</v>
      </c>
      <c r="V460" s="10">
        <v>2059097</v>
      </c>
      <c r="W460" s="10" t="s">
        <v>700</v>
      </c>
      <c r="X460" s="10" t="s">
        <v>701</v>
      </c>
      <c r="Y460" s="10">
        <v>902</v>
      </c>
      <c r="Z460" s="10">
        <v>908</v>
      </c>
      <c r="AA460" s="43">
        <f t="shared" si="18"/>
        <v>3.308040080722217</v>
      </c>
      <c r="AB460" s="10" t="s">
        <v>384</v>
      </c>
      <c r="AC460" s="31" t="s">
        <v>385</v>
      </c>
    </row>
    <row r="461" spans="1:29" x14ac:dyDescent="0.25">
      <c r="A461" s="30" t="s">
        <v>877</v>
      </c>
      <c r="B461" s="10">
        <v>4.0620000000000003</v>
      </c>
      <c r="C461" s="10">
        <v>91.037000000000006</v>
      </c>
      <c r="D461" s="10">
        <v>8747635</v>
      </c>
      <c r="E461" s="10">
        <v>1622058</v>
      </c>
      <c r="F461" s="10">
        <v>2725827</v>
      </c>
      <c r="G461" s="10" t="s">
        <v>456</v>
      </c>
      <c r="H461" s="10" t="s">
        <v>878</v>
      </c>
      <c r="I461" s="10">
        <v>951</v>
      </c>
      <c r="J461" s="10">
        <v>962</v>
      </c>
      <c r="K461" s="43">
        <f t="shared" si="16"/>
        <v>11.007424911010837</v>
      </c>
      <c r="L461" s="10" t="s">
        <v>384</v>
      </c>
      <c r="M461" s="31" t="s">
        <v>385</v>
      </c>
      <c r="N461" s="10"/>
      <c r="O461" s="10"/>
      <c r="P461" s="10"/>
      <c r="Q461" s="32" t="s">
        <v>1140</v>
      </c>
      <c r="R461" s="10">
        <v>1.6539999999999999</v>
      </c>
      <c r="S461" s="10">
        <v>75.058999999999997</v>
      </c>
      <c r="T461" s="10">
        <v>1588162</v>
      </c>
      <c r="U461" s="10">
        <v>632063</v>
      </c>
      <c r="V461" s="10">
        <v>773062</v>
      </c>
      <c r="W461" s="10" t="s">
        <v>1141</v>
      </c>
      <c r="X461" s="10" t="s">
        <v>1142</v>
      </c>
      <c r="Y461" s="10">
        <v>901</v>
      </c>
      <c r="Z461" s="10">
        <v>959</v>
      </c>
      <c r="AA461" s="43">
        <f t="shared" si="18"/>
        <v>0.80162866914654962</v>
      </c>
      <c r="AB461" s="10" t="s">
        <v>384</v>
      </c>
      <c r="AC461" s="31" t="s">
        <v>385</v>
      </c>
    </row>
    <row r="462" spans="1:29" x14ac:dyDescent="0.25">
      <c r="A462" s="30" t="s">
        <v>488</v>
      </c>
      <c r="B462" s="10">
        <v>4.0919999999999996</v>
      </c>
      <c r="C462" s="10">
        <v>44.033999999999999</v>
      </c>
      <c r="D462" s="10">
        <v>1027080624</v>
      </c>
      <c r="E462" s="10">
        <v>261150811</v>
      </c>
      <c r="F462" s="10">
        <v>1505048295</v>
      </c>
      <c r="G462" s="10" t="s">
        <v>461</v>
      </c>
      <c r="H462" s="10" t="s">
        <v>489</v>
      </c>
      <c r="I462" s="10">
        <v>921</v>
      </c>
      <c r="J462" s="10">
        <v>921</v>
      </c>
      <c r="K462" s="43">
        <f t="shared" si="16"/>
        <v>1292.4079303988055</v>
      </c>
      <c r="L462" s="10" t="s">
        <v>384</v>
      </c>
      <c r="M462" s="31" t="s">
        <v>385</v>
      </c>
      <c r="N462" s="10"/>
      <c r="O462" s="10"/>
      <c r="P462" s="10"/>
      <c r="Q462" s="32" t="s">
        <v>1268</v>
      </c>
      <c r="R462" s="10">
        <v>1.6739999999999999</v>
      </c>
      <c r="S462" s="10">
        <v>42.033999999999999</v>
      </c>
      <c r="T462" s="10">
        <v>1484806</v>
      </c>
      <c r="U462" s="10">
        <v>522478</v>
      </c>
      <c r="V462" s="10">
        <v>1548028</v>
      </c>
      <c r="W462" s="10" t="s">
        <v>453</v>
      </c>
      <c r="X462" s="10" t="s">
        <v>1269</v>
      </c>
      <c r="Y462" s="10">
        <v>853</v>
      </c>
      <c r="Z462" s="10">
        <v>892</v>
      </c>
      <c r="AA462" s="43">
        <f t="shared" si="18"/>
        <v>0.749459474361439</v>
      </c>
      <c r="AB462" s="10" t="s">
        <v>384</v>
      </c>
      <c r="AC462" s="31" t="s">
        <v>385</v>
      </c>
    </row>
    <row r="463" spans="1:29" x14ac:dyDescent="0.25">
      <c r="A463" s="30" t="s">
        <v>872</v>
      </c>
      <c r="B463" s="10">
        <v>4.1289999999999996</v>
      </c>
      <c r="C463" s="10">
        <v>71.061999999999998</v>
      </c>
      <c r="D463" s="10">
        <v>259879204</v>
      </c>
      <c r="E463" s="10">
        <v>58828433</v>
      </c>
      <c r="F463" s="10">
        <v>157908116</v>
      </c>
      <c r="G463" s="10" t="s">
        <v>843</v>
      </c>
      <c r="H463" s="10" t="s">
        <v>873</v>
      </c>
      <c r="I463" s="10">
        <v>899</v>
      </c>
      <c r="J463" s="10">
        <v>899</v>
      </c>
      <c r="K463" s="43">
        <f t="shared" si="16"/>
        <v>327.01419571841615</v>
      </c>
      <c r="L463" s="10" t="s">
        <v>384</v>
      </c>
      <c r="M463" s="31" t="s">
        <v>385</v>
      </c>
      <c r="N463" s="10"/>
      <c r="O463" s="10"/>
      <c r="P463" s="10"/>
      <c r="Q463" s="32" t="s">
        <v>1019</v>
      </c>
      <c r="R463" s="10">
        <v>1.7310000000000001</v>
      </c>
      <c r="S463" s="10">
        <v>43.04</v>
      </c>
      <c r="T463" s="10">
        <v>7644727</v>
      </c>
      <c r="U463" s="10">
        <v>2365295</v>
      </c>
      <c r="V463" s="10">
        <v>7404114</v>
      </c>
      <c r="W463" s="10" t="s">
        <v>1020</v>
      </c>
      <c r="X463" s="10" t="s">
        <v>1021</v>
      </c>
      <c r="Y463" s="10">
        <v>757</v>
      </c>
      <c r="Z463" s="10">
        <v>809</v>
      </c>
      <c r="AA463" s="43">
        <f t="shared" si="18"/>
        <v>3.858694724466833</v>
      </c>
      <c r="AB463" s="10" t="s">
        <v>384</v>
      </c>
      <c r="AC463" s="31" t="s">
        <v>385</v>
      </c>
    </row>
    <row r="464" spans="1:29" x14ac:dyDescent="0.25">
      <c r="A464" s="30" t="s">
        <v>848</v>
      </c>
      <c r="B464" s="10">
        <v>4.4909999999999997</v>
      </c>
      <c r="C464" s="10">
        <v>43.02</v>
      </c>
      <c r="D464" s="10">
        <v>18535179</v>
      </c>
      <c r="E464" s="10">
        <v>2531908</v>
      </c>
      <c r="F464" s="10">
        <v>2948610</v>
      </c>
      <c r="G464" s="10" t="s">
        <v>849</v>
      </c>
      <c r="H464" s="10" t="s">
        <v>850</v>
      </c>
      <c r="I464" s="10">
        <v>773</v>
      </c>
      <c r="J464" s="10">
        <v>981</v>
      </c>
      <c r="K464" s="43">
        <f t="shared" si="16"/>
        <v>23.323400102387094</v>
      </c>
      <c r="L464" s="10" t="s">
        <v>384</v>
      </c>
      <c r="M464" s="31" t="s">
        <v>385</v>
      </c>
      <c r="N464" s="10"/>
      <c r="O464" s="10"/>
      <c r="P464" s="10"/>
      <c r="Q464" s="32" t="s">
        <v>1270</v>
      </c>
      <c r="R464" s="10">
        <v>1.788</v>
      </c>
      <c r="S464" s="10">
        <v>41.046999999999997</v>
      </c>
      <c r="T464" s="10">
        <v>471250</v>
      </c>
      <c r="U464" s="10">
        <v>168901</v>
      </c>
      <c r="V464" s="10">
        <v>422499</v>
      </c>
      <c r="W464" s="10" t="s">
        <v>1271</v>
      </c>
      <c r="X464" s="10" t="s">
        <v>1272</v>
      </c>
      <c r="Y464" s="10">
        <v>837</v>
      </c>
      <c r="Z464" s="10">
        <v>838</v>
      </c>
      <c r="AA464" s="43">
        <f t="shared" si="18"/>
        <v>0.2378645946290816</v>
      </c>
      <c r="AB464" s="10" t="s">
        <v>384</v>
      </c>
      <c r="AC464" s="31" t="s">
        <v>385</v>
      </c>
    </row>
    <row r="465" spans="1:29" x14ac:dyDescent="0.25">
      <c r="A465" s="30" t="s">
        <v>474</v>
      </c>
      <c r="B465" s="10">
        <v>4.6890000000000001</v>
      </c>
      <c r="C465" s="10">
        <v>207.04400000000001</v>
      </c>
      <c r="D465" s="10">
        <v>11566856</v>
      </c>
      <c r="E465" s="10">
        <v>2522190</v>
      </c>
      <c r="F465" s="10">
        <v>5879378</v>
      </c>
      <c r="G465" s="10" t="s">
        <v>475</v>
      </c>
      <c r="H465" s="10" t="s">
        <v>476</v>
      </c>
      <c r="I465" s="10">
        <v>930</v>
      </c>
      <c r="J465" s="10">
        <v>935</v>
      </c>
      <c r="K465" s="43">
        <f t="shared" si="16"/>
        <v>14.554939578123134</v>
      </c>
      <c r="L465" s="10" t="s">
        <v>384</v>
      </c>
      <c r="M465" s="31" t="s">
        <v>385</v>
      </c>
      <c r="N465" s="10"/>
      <c r="O465" s="10"/>
      <c r="P465" s="10"/>
      <c r="Q465" s="32" t="s">
        <v>708</v>
      </c>
      <c r="R465" s="10">
        <v>1.8620000000000001</v>
      </c>
      <c r="S465" s="10">
        <v>43.04</v>
      </c>
      <c r="T465" s="10">
        <v>14677889</v>
      </c>
      <c r="U465" s="10">
        <v>3245072</v>
      </c>
      <c r="V465" s="10">
        <v>5051033</v>
      </c>
      <c r="W465" s="10" t="s">
        <v>478</v>
      </c>
      <c r="X465" s="10" t="s">
        <v>709</v>
      </c>
      <c r="Y465" s="10">
        <v>792</v>
      </c>
      <c r="Z465" s="10">
        <v>897</v>
      </c>
      <c r="AA465" s="43">
        <f t="shared" si="18"/>
        <v>7.4087005135186335</v>
      </c>
      <c r="AB465" s="10" t="s">
        <v>384</v>
      </c>
      <c r="AC465" s="31" t="s">
        <v>385</v>
      </c>
    </row>
    <row r="466" spans="1:29" x14ac:dyDescent="0.25">
      <c r="A466" s="30" t="s">
        <v>485</v>
      </c>
      <c r="B466" s="10">
        <v>5.4530000000000003</v>
      </c>
      <c r="C466" s="10">
        <v>41.054000000000002</v>
      </c>
      <c r="D466" s="10">
        <v>37134036</v>
      </c>
      <c r="E466" s="10">
        <v>6579027</v>
      </c>
      <c r="F466" s="10">
        <v>32233041</v>
      </c>
      <c r="G466" s="10" t="s">
        <v>486</v>
      </c>
      <c r="H466" s="10" t="s">
        <v>487</v>
      </c>
      <c r="I466" s="10">
        <v>795</v>
      </c>
      <c r="J466" s="10">
        <v>795</v>
      </c>
      <c r="K466" s="43">
        <f t="shared" si="16"/>
        <v>46.726928239778317</v>
      </c>
      <c r="L466" s="10" t="s">
        <v>384</v>
      </c>
      <c r="M466" s="31" t="s">
        <v>385</v>
      </c>
      <c r="N466" s="10"/>
      <c r="O466" s="10"/>
      <c r="P466" s="10"/>
      <c r="Q466" s="32" t="s">
        <v>1273</v>
      </c>
      <c r="R466" s="10">
        <v>1.8819999999999999</v>
      </c>
      <c r="S466" s="10">
        <v>70.09</v>
      </c>
      <c r="T466" s="10">
        <v>2527188</v>
      </c>
      <c r="U466" s="10">
        <v>486124</v>
      </c>
      <c r="V466" s="10">
        <v>499646</v>
      </c>
      <c r="W466" s="10" t="s">
        <v>1274</v>
      </c>
      <c r="X466" s="10"/>
      <c r="Y466" s="10">
        <v>958</v>
      </c>
      <c r="Z466" s="10">
        <v>999</v>
      </c>
      <c r="AA466" s="43">
        <f t="shared" si="18"/>
        <v>1.2756043483744923</v>
      </c>
      <c r="AB466" s="10" t="s">
        <v>384</v>
      </c>
      <c r="AC466" s="31" t="s">
        <v>385</v>
      </c>
    </row>
    <row r="467" spans="1:29" x14ac:dyDescent="0.25">
      <c r="A467" s="30" t="s">
        <v>1059</v>
      </c>
      <c r="B467" s="10">
        <v>5.6550000000000002</v>
      </c>
      <c r="C467" s="10">
        <v>102.062</v>
      </c>
      <c r="D467" s="10">
        <v>14117764</v>
      </c>
      <c r="E467" s="10">
        <v>3540244</v>
      </c>
      <c r="F467" s="10">
        <v>12276436</v>
      </c>
      <c r="G467" s="10" t="s">
        <v>892</v>
      </c>
      <c r="H467" s="10" t="s">
        <v>1060</v>
      </c>
      <c r="I467" s="10">
        <v>916</v>
      </c>
      <c r="J467" s="10">
        <v>919</v>
      </c>
      <c r="K467" s="43">
        <f t="shared" si="16"/>
        <v>17.764827538114243</v>
      </c>
      <c r="L467" s="10" t="s">
        <v>384</v>
      </c>
      <c r="M467" s="31" t="s">
        <v>385</v>
      </c>
      <c r="N467" s="10"/>
      <c r="O467" s="10"/>
      <c r="P467" s="10"/>
      <c r="Q467" s="32" t="s">
        <v>412</v>
      </c>
      <c r="R467" s="10">
        <v>1.885</v>
      </c>
      <c r="S467" s="10">
        <v>82.941999999999993</v>
      </c>
      <c r="T467" s="10">
        <v>85679824</v>
      </c>
      <c r="U467" s="10">
        <v>25795250</v>
      </c>
      <c r="V467" s="10">
        <v>66419722</v>
      </c>
      <c r="W467" s="10" t="s">
        <v>413</v>
      </c>
      <c r="X467" s="10" t="s">
        <v>414</v>
      </c>
      <c r="Y467" s="10">
        <v>939</v>
      </c>
      <c r="Z467" s="10">
        <v>939</v>
      </c>
      <c r="AA467" s="43">
        <f t="shared" si="18"/>
        <v>43.247101546209137</v>
      </c>
      <c r="AB467" s="10" t="s">
        <v>384</v>
      </c>
      <c r="AC467" s="31" t="s">
        <v>385</v>
      </c>
    </row>
    <row r="468" spans="1:29" x14ac:dyDescent="0.25">
      <c r="A468" s="30" t="s">
        <v>1275</v>
      </c>
      <c r="B468" s="10">
        <v>5.6680000000000001</v>
      </c>
      <c r="C468" s="10">
        <v>45.014000000000003</v>
      </c>
      <c r="D468" s="10">
        <v>2532759</v>
      </c>
      <c r="E468" s="10">
        <v>686297</v>
      </c>
      <c r="F468" s="10">
        <v>759816</v>
      </c>
      <c r="G468" s="10" t="s">
        <v>1276</v>
      </c>
      <c r="H468" s="33">
        <v>27735</v>
      </c>
      <c r="I468" s="10">
        <v>780</v>
      </c>
      <c r="J468" s="10">
        <v>981</v>
      </c>
      <c r="K468" s="43">
        <f t="shared" si="16"/>
        <v>3.1870505010996566</v>
      </c>
      <c r="L468" s="10" t="s">
        <v>384</v>
      </c>
      <c r="M468" s="31" t="s">
        <v>385</v>
      </c>
      <c r="N468" s="10"/>
      <c r="O468" s="10"/>
      <c r="P468" s="10"/>
      <c r="Q468" s="32" t="s">
        <v>1277</v>
      </c>
      <c r="R468" s="10">
        <v>2.2810000000000001</v>
      </c>
      <c r="S468" s="10">
        <v>45.058</v>
      </c>
      <c r="T468" s="10">
        <v>5083683</v>
      </c>
      <c r="U468" s="10">
        <v>1002204</v>
      </c>
      <c r="V468" s="10">
        <v>1575497</v>
      </c>
      <c r="W468" s="10" t="s">
        <v>1278</v>
      </c>
      <c r="X468" s="10"/>
      <c r="Y468" s="10">
        <v>826</v>
      </c>
      <c r="Z468" s="10">
        <v>846</v>
      </c>
      <c r="AA468" s="43">
        <f t="shared" si="18"/>
        <v>2.56600147696075</v>
      </c>
      <c r="AB468" s="10" t="s">
        <v>384</v>
      </c>
      <c r="AC468" s="31" t="s">
        <v>385</v>
      </c>
    </row>
    <row r="469" spans="1:29" x14ac:dyDescent="0.25">
      <c r="A469" s="30" t="s">
        <v>495</v>
      </c>
      <c r="B469" s="10">
        <v>5.883</v>
      </c>
      <c r="C469" s="10">
        <v>67.031999999999996</v>
      </c>
      <c r="D469" s="10">
        <v>30908168</v>
      </c>
      <c r="E469" s="10">
        <v>4881642</v>
      </c>
      <c r="F469" s="10">
        <v>7326785</v>
      </c>
      <c r="G469" s="10" t="s">
        <v>496</v>
      </c>
      <c r="H469" s="10" t="s">
        <v>497</v>
      </c>
      <c r="I469" s="10">
        <v>801</v>
      </c>
      <c r="J469" s="10">
        <v>833</v>
      </c>
      <c r="K469" s="43">
        <f t="shared" si="16"/>
        <v>38.892722249717551</v>
      </c>
      <c r="L469" s="10" t="s">
        <v>384</v>
      </c>
      <c r="M469" s="31" t="s">
        <v>385</v>
      </c>
      <c r="N469" s="10"/>
      <c r="O469" s="10"/>
      <c r="P469" s="10"/>
      <c r="Q469" s="32" t="s">
        <v>432</v>
      </c>
      <c r="R469" s="10">
        <v>2.375</v>
      </c>
      <c r="S469" s="10">
        <v>77.001999999999995</v>
      </c>
      <c r="T469" s="10">
        <v>666386</v>
      </c>
      <c r="U469" s="10">
        <v>199540</v>
      </c>
      <c r="V469" s="10">
        <v>253694</v>
      </c>
      <c r="W469" s="10" t="s">
        <v>433</v>
      </c>
      <c r="X469" s="10" t="s">
        <v>434</v>
      </c>
      <c r="Y469" s="10">
        <v>813</v>
      </c>
      <c r="Z469" s="10">
        <v>899</v>
      </c>
      <c r="AA469" s="43">
        <f t="shared" si="18"/>
        <v>0.33635996977505606</v>
      </c>
      <c r="AB469" s="10" t="s">
        <v>384</v>
      </c>
      <c r="AC469" s="31" t="s">
        <v>385</v>
      </c>
    </row>
    <row r="470" spans="1:29" x14ac:dyDescent="0.25">
      <c r="A470" s="30" t="s">
        <v>492</v>
      </c>
      <c r="B470" s="10">
        <v>6.0670000000000002</v>
      </c>
      <c r="C470" s="10">
        <v>91.037000000000006</v>
      </c>
      <c r="D470" s="10">
        <v>35224914</v>
      </c>
      <c r="E470" s="10">
        <v>7377502</v>
      </c>
      <c r="F470" s="10">
        <v>16841132</v>
      </c>
      <c r="G470" s="10" t="s">
        <v>493</v>
      </c>
      <c r="H470" s="10" t="s">
        <v>494</v>
      </c>
      <c r="I470" s="10">
        <v>919</v>
      </c>
      <c r="J470" s="10">
        <v>919</v>
      </c>
      <c r="K470" s="43">
        <f t="shared" si="16"/>
        <v>44.324619837454854</v>
      </c>
      <c r="L470" s="10" t="s">
        <v>384</v>
      </c>
      <c r="M470" s="31" t="s">
        <v>385</v>
      </c>
      <c r="N470" s="10"/>
      <c r="O470" s="10"/>
      <c r="P470" s="10"/>
      <c r="Q470" s="32" t="s">
        <v>441</v>
      </c>
      <c r="R470" s="10">
        <v>2.452</v>
      </c>
      <c r="S470" s="10">
        <v>43.997999999999998</v>
      </c>
      <c r="T470" s="10">
        <v>38506458</v>
      </c>
      <c r="U470" s="10">
        <v>6240034</v>
      </c>
      <c r="V470" s="10">
        <v>20878841</v>
      </c>
      <c r="W470" s="10" t="s">
        <v>419</v>
      </c>
      <c r="X470" s="10" t="s">
        <v>442</v>
      </c>
      <c r="Y470" s="10">
        <v>893</v>
      </c>
      <c r="Z470" s="10">
        <v>918</v>
      </c>
      <c r="AA470" s="43">
        <f t="shared" si="18"/>
        <v>19.436229226040862</v>
      </c>
      <c r="AB470" s="10" t="s">
        <v>384</v>
      </c>
      <c r="AC470" s="31" t="s">
        <v>385</v>
      </c>
    </row>
    <row r="471" spans="1:29" x14ac:dyDescent="0.25">
      <c r="A471" s="30" t="s">
        <v>1279</v>
      </c>
      <c r="B471" s="10">
        <v>6.2649999999999997</v>
      </c>
      <c r="C471" s="10">
        <v>83.031999999999996</v>
      </c>
      <c r="D471" s="10">
        <v>20229562</v>
      </c>
      <c r="E471" s="10">
        <v>4339051</v>
      </c>
      <c r="F471" s="10">
        <v>7398639</v>
      </c>
      <c r="G471" s="10" t="s">
        <v>923</v>
      </c>
      <c r="H471" s="10" t="s">
        <v>1280</v>
      </c>
      <c r="I471" s="10">
        <v>778</v>
      </c>
      <c r="J471" s="10">
        <v>932</v>
      </c>
      <c r="K471" s="43">
        <f t="shared" si="16"/>
        <v>25.45549565084028</v>
      </c>
      <c r="L471" s="10" t="s">
        <v>384</v>
      </c>
      <c r="M471" s="31" t="s">
        <v>385</v>
      </c>
      <c r="N471" s="10"/>
      <c r="O471" s="10"/>
      <c r="P471" s="10"/>
      <c r="Q471" s="32" t="s">
        <v>1275</v>
      </c>
      <c r="R471" s="10">
        <v>2.6160000000000001</v>
      </c>
      <c r="S471" s="10">
        <v>45.058</v>
      </c>
      <c r="T471" s="10">
        <v>1259884</v>
      </c>
      <c r="U471" s="10">
        <v>215557</v>
      </c>
      <c r="V471" s="10">
        <v>245107</v>
      </c>
      <c r="W471" s="10" t="s">
        <v>1276</v>
      </c>
      <c r="X471" s="33">
        <v>27735</v>
      </c>
      <c r="Y471" s="10">
        <v>814</v>
      </c>
      <c r="Z471" s="10">
        <v>981</v>
      </c>
      <c r="AA471" s="43">
        <f t="shared" si="18"/>
        <v>0.6359295425775402</v>
      </c>
      <c r="AB471" s="10" t="s">
        <v>384</v>
      </c>
      <c r="AC471" s="31" t="s">
        <v>385</v>
      </c>
    </row>
    <row r="472" spans="1:29" x14ac:dyDescent="0.25">
      <c r="A472" s="30" t="s">
        <v>501</v>
      </c>
      <c r="B472" s="10">
        <v>6.2919999999999998</v>
      </c>
      <c r="C472" s="10">
        <v>57.058999999999997</v>
      </c>
      <c r="D472" s="10">
        <v>129558292</v>
      </c>
      <c r="E472" s="10">
        <v>16945453</v>
      </c>
      <c r="F472" s="10">
        <v>55430088</v>
      </c>
      <c r="G472" s="10" t="s">
        <v>461</v>
      </c>
      <c r="H472" s="10"/>
      <c r="I472" s="10">
        <v>861</v>
      </c>
      <c r="J472" s="10">
        <v>870</v>
      </c>
      <c r="K472" s="43">
        <f t="shared" si="16"/>
        <v>163.02728346448109</v>
      </c>
      <c r="L472" s="10" t="s">
        <v>384</v>
      </c>
      <c r="M472" s="31" t="s">
        <v>385</v>
      </c>
      <c r="N472" s="10"/>
      <c r="O472" s="10"/>
      <c r="P472" s="10"/>
      <c r="Q472" s="32" t="s">
        <v>1281</v>
      </c>
      <c r="R472" s="10">
        <v>2.9009999999999998</v>
      </c>
      <c r="S472" s="10">
        <v>41.046999999999997</v>
      </c>
      <c r="T472" s="10">
        <v>1010689</v>
      </c>
      <c r="U472" s="10">
        <v>135059</v>
      </c>
      <c r="V472" s="10">
        <v>219009</v>
      </c>
      <c r="W472" s="10" t="s">
        <v>402</v>
      </c>
      <c r="X472" s="10" t="s">
        <v>1282</v>
      </c>
      <c r="Y472" s="10">
        <v>810</v>
      </c>
      <c r="Z472" s="10">
        <v>814</v>
      </c>
      <c r="AA472" s="43">
        <f t="shared" si="18"/>
        <v>0.51014775444259275</v>
      </c>
      <c r="AB472" s="10" t="s">
        <v>384</v>
      </c>
      <c r="AC472" s="31" t="s">
        <v>385</v>
      </c>
    </row>
    <row r="473" spans="1:29" x14ac:dyDescent="0.25">
      <c r="A473" s="30" t="s">
        <v>519</v>
      </c>
      <c r="B473" s="10">
        <v>7.375</v>
      </c>
      <c r="C473" s="10">
        <v>91.037000000000006</v>
      </c>
      <c r="D473" s="10">
        <v>50119609</v>
      </c>
      <c r="E473" s="10">
        <v>6746162</v>
      </c>
      <c r="F473" s="10">
        <v>18178083</v>
      </c>
      <c r="G473" s="10" t="s">
        <v>493</v>
      </c>
      <c r="H473" s="10" t="s">
        <v>520</v>
      </c>
      <c r="I473" s="10">
        <v>946</v>
      </c>
      <c r="J473" s="10">
        <v>947</v>
      </c>
      <c r="K473" s="43">
        <f t="shared" si="16"/>
        <v>63.067084147512205</v>
      </c>
      <c r="L473" s="10" t="s">
        <v>384</v>
      </c>
      <c r="M473" s="31" t="s">
        <v>385</v>
      </c>
      <c r="N473" s="10"/>
      <c r="O473" s="10"/>
      <c r="P473" s="10"/>
      <c r="Q473" s="32" t="s">
        <v>1283</v>
      </c>
      <c r="R473" s="10">
        <v>3.113</v>
      </c>
      <c r="S473" s="10">
        <v>57.061</v>
      </c>
      <c r="T473" s="10">
        <v>515293</v>
      </c>
      <c r="U473" s="10">
        <v>176420</v>
      </c>
      <c r="V473" s="10">
        <v>329630</v>
      </c>
      <c r="W473" s="10" t="s">
        <v>1138</v>
      </c>
      <c r="X473" s="10" t="s">
        <v>1284</v>
      </c>
      <c r="Y473" s="10">
        <v>785</v>
      </c>
      <c r="Z473" s="10">
        <v>838</v>
      </c>
      <c r="AA473" s="43">
        <f t="shared" si="18"/>
        <v>0.26009540702430417</v>
      </c>
      <c r="AB473" s="10" t="s">
        <v>384</v>
      </c>
      <c r="AC473" s="31" t="s">
        <v>385</v>
      </c>
    </row>
    <row r="474" spans="1:29" x14ac:dyDescent="0.25">
      <c r="A474" s="30" t="s">
        <v>511</v>
      </c>
      <c r="B474" s="10">
        <v>7.8079999999999998</v>
      </c>
      <c r="C474" s="10">
        <v>41.054000000000002</v>
      </c>
      <c r="D474" s="10">
        <v>5419049</v>
      </c>
      <c r="E474" s="10">
        <v>1197497</v>
      </c>
      <c r="F474" s="10">
        <v>6406487</v>
      </c>
      <c r="G474" s="10" t="s">
        <v>512</v>
      </c>
      <c r="H474" s="10" t="s">
        <v>513</v>
      </c>
      <c r="I474" s="10">
        <v>785</v>
      </c>
      <c r="J474" s="10">
        <v>785</v>
      </c>
      <c r="K474" s="43">
        <f t="shared" si="16"/>
        <v>6.8189602054256229</v>
      </c>
      <c r="L474" s="10" t="s">
        <v>384</v>
      </c>
      <c r="M474" s="31" t="s">
        <v>385</v>
      </c>
      <c r="N474" s="10"/>
      <c r="O474" s="10"/>
      <c r="P474" s="10"/>
      <c r="Q474" s="32" t="s">
        <v>728</v>
      </c>
      <c r="R474" s="10">
        <v>3.22</v>
      </c>
      <c r="S474" s="10">
        <v>55.042999999999999</v>
      </c>
      <c r="T474" s="10">
        <v>1414157</v>
      </c>
      <c r="U474" s="10">
        <v>241516</v>
      </c>
      <c r="V474" s="10">
        <v>1144227</v>
      </c>
      <c r="W474" s="10" t="s">
        <v>729</v>
      </c>
      <c r="X474" s="10" t="s">
        <v>730</v>
      </c>
      <c r="Y474" s="10">
        <v>884</v>
      </c>
      <c r="Z474" s="10">
        <v>884</v>
      </c>
      <c r="AA474" s="43">
        <f t="shared" si="18"/>
        <v>0.7137992181366114</v>
      </c>
      <c r="AB474" s="10" t="s">
        <v>384</v>
      </c>
      <c r="AC474" s="31" t="s">
        <v>385</v>
      </c>
    </row>
    <row r="475" spans="1:29" x14ac:dyDescent="0.25">
      <c r="A475" s="30" t="s">
        <v>891</v>
      </c>
      <c r="B475" s="10">
        <v>7.8209999999999997</v>
      </c>
      <c r="C475" s="10">
        <v>57.058999999999997</v>
      </c>
      <c r="D475" s="10">
        <v>5963548</v>
      </c>
      <c r="E475" s="10">
        <v>1218828</v>
      </c>
      <c r="F475" s="10">
        <v>6100812</v>
      </c>
      <c r="G475" s="10" t="s">
        <v>892</v>
      </c>
      <c r="H475" s="10" t="s">
        <v>893</v>
      </c>
      <c r="I475" s="10">
        <v>894</v>
      </c>
      <c r="J475" s="10">
        <v>894</v>
      </c>
      <c r="K475" s="43">
        <f t="shared" si="16"/>
        <v>7.5041204637835088</v>
      </c>
      <c r="L475" s="10" t="s">
        <v>384</v>
      </c>
      <c r="M475" s="31" t="s">
        <v>385</v>
      </c>
      <c r="N475" s="10"/>
      <c r="O475" s="10"/>
      <c r="P475" s="10"/>
      <c r="Q475" s="32" t="s">
        <v>734</v>
      </c>
      <c r="R475" s="10">
        <v>3.4209999999999998</v>
      </c>
      <c r="S475" s="10">
        <v>42.033999999999999</v>
      </c>
      <c r="T475" s="10">
        <v>5637462</v>
      </c>
      <c r="U475" s="10">
        <v>860537</v>
      </c>
      <c r="V475" s="10">
        <v>3336688</v>
      </c>
      <c r="W475" s="10" t="s">
        <v>735</v>
      </c>
      <c r="X475" s="10" t="s">
        <v>736</v>
      </c>
      <c r="Y475" s="10">
        <v>935</v>
      </c>
      <c r="Z475" s="10">
        <v>935</v>
      </c>
      <c r="AA475" s="43">
        <f t="shared" si="18"/>
        <v>2.8455227869853617</v>
      </c>
      <c r="AB475" s="10" t="s">
        <v>384</v>
      </c>
      <c r="AC475" s="31" t="s">
        <v>385</v>
      </c>
    </row>
    <row r="476" spans="1:29" x14ac:dyDescent="0.25">
      <c r="A476" s="30" t="s">
        <v>517</v>
      </c>
      <c r="B476" s="10">
        <v>8.0419999999999998</v>
      </c>
      <c r="C476" s="10">
        <v>133.01400000000001</v>
      </c>
      <c r="D476" s="10">
        <v>6007493</v>
      </c>
      <c r="E476" s="10">
        <v>934760</v>
      </c>
      <c r="F476" s="10">
        <v>2377712</v>
      </c>
      <c r="G476" s="10" t="s">
        <v>518</v>
      </c>
      <c r="H476" s="10"/>
      <c r="I476" s="10">
        <v>890</v>
      </c>
      <c r="J476" s="10">
        <v>890</v>
      </c>
      <c r="K476" s="43">
        <f t="shared" si="16"/>
        <v>7.5594178427567256</v>
      </c>
      <c r="L476" s="10" t="s">
        <v>384</v>
      </c>
      <c r="M476" s="31" t="s">
        <v>385</v>
      </c>
      <c r="N476" s="10"/>
      <c r="O476" s="10"/>
      <c r="P476" s="10"/>
      <c r="Q476" s="32" t="s">
        <v>488</v>
      </c>
      <c r="R476" s="10">
        <v>4.085</v>
      </c>
      <c r="S476" s="10">
        <v>41.046999999999997</v>
      </c>
      <c r="T476" s="10">
        <v>70258296</v>
      </c>
      <c r="U476" s="10">
        <v>9735381</v>
      </c>
      <c r="V476" s="10">
        <v>57978496</v>
      </c>
      <c r="W476" s="10" t="s">
        <v>461</v>
      </c>
      <c r="X476" s="10" t="s">
        <v>489</v>
      </c>
      <c r="Y476" s="10">
        <v>920</v>
      </c>
      <c r="Z476" s="10">
        <v>920</v>
      </c>
      <c r="AA476" s="43">
        <f t="shared" si="18"/>
        <v>35.463047421474855</v>
      </c>
      <c r="AB476" s="10" t="s">
        <v>384</v>
      </c>
      <c r="AC476" s="31" t="s">
        <v>385</v>
      </c>
    </row>
    <row r="477" spans="1:29" x14ac:dyDescent="0.25">
      <c r="A477" s="30" t="s">
        <v>1285</v>
      </c>
      <c r="B477" s="10">
        <v>8.3109999999999999</v>
      </c>
      <c r="C477" s="10">
        <v>81.075000000000003</v>
      </c>
      <c r="D477" s="10">
        <v>9911937</v>
      </c>
      <c r="E477" s="10">
        <v>783942</v>
      </c>
      <c r="F477" s="10">
        <v>1094870</v>
      </c>
      <c r="G477" s="10" t="s">
        <v>1286</v>
      </c>
      <c r="H477" s="10"/>
      <c r="I477" s="10">
        <v>820</v>
      </c>
      <c r="J477" s="10">
        <v>820</v>
      </c>
      <c r="K477" s="43">
        <f t="shared" si="16"/>
        <v>12.472502825068721</v>
      </c>
      <c r="L477" s="10" t="s">
        <v>384</v>
      </c>
      <c r="M477" s="31" t="s">
        <v>385</v>
      </c>
      <c r="N477" s="10"/>
      <c r="O477" s="10"/>
      <c r="P477" s="10"/>
      <c r="Q477" s="32" t="s">
        <v>474</v>
      </c>
      <c r="R477" s="10">
        <v>4.6959999999999997</v>
      </c>
      <c r="S477" s="10">
        <v>207.06800000000001</v>
      </c>
      <c r="T477" s="10">
        <v>7796610</v>
      </c>
      <c r="U477" s="10">
        <v>1699847</v>
      </c>
      <c r="V477" s="10">
        <v>4224750</v>
      </c>
      <c r="W477" s="10" t="s">
        <v>475</v>
      </c>
      <c r="X477" s="10" t="s">
        <v>476</v>
      </c>
      <c r="Y477" s="10">
        <v>930</v>
      </c>
      <c r="Z477" s="10">
        <v>937</v>
      </c>
      <c r="AA477" s="43">
        <f t="shared" si="18"/>
        <v>3.9353580416573877</v>
      </c>
      <c r="AB477" s="10" t="s">
        <v>384</v>
      </c>
      <c r="AC477" s="31" t="s">
        <v>385</v>
      </c>
    </row>
    <row r="478" spans="1:29" x14ac:dyDescent="0.25">
      <c r="A478" s="30" t="s">
        <v>1099</v>
      </c>
      <c r="B478" s="10">
        <v>8.8539999999999992</v>
      </c>
      <c r="C478" s="10">
        <v>105.09099999999999</v>
      </c>
      <c r="D478" s="10">
        <v>1231100</v>
      </c>
      <c r="E478" s="10">
        <v>194920</v>
      </c>
      <c r="F478" s="10">
        <v>318271</v>
      </c>
      <c r="G478" s="10" t="s">
        <v>1100</v>
      </c>
      <c r="H478" s="10" t="s">
        <v>1101</v>
      </c>
      <c r="I478" s="10">
        <v>782</v>
      </c>
      <c r="J478" s="10">
        <v>782</v>
      </c>
      <c r="K478" s="43">
        <f t="shared" si="16"/>
        <v>1.549131943427617</v>
      </c>
      <c r="L478" s="10" t="s">
        <v>384</v>
      </c>
      <c r="M478" s="31" t="s">
        <v>385</v>
      </c>
      <c r="N478" s="10"/>
      <c r="O478" s="10"/>
      <c r="P478" s="10"/>
      <c r="Q478" s="32" t="s">
        <v>485</v>
      </c>
      <c r="R478" s="10">
        <v>5.7149999999999999</v>
      </c>
      <c r="S478" s="10">
        <v>41.046999999999997</v>
      </c>
      <c r="T478" s="10">
        <v>31806885</v>
      </c>
      <c r="U478" s="10">
        <v>4178542</v>
      </c>
      <c r="V478" s="10">
        <v>24737609</v>
      </c>
      <c r="W478" s="10" t="s">
        <v>486</v>
      </c>
      <c r="X478" s="10" t="s">
        <v>487</v>
      </c>
      <c r="Y478" s="10">
        <v>937</v>
      </c>
      <c r="Z478" s="10">
        <v>938</v>
      </c>
      <c r="AA478" s="43">
        <f t="shared" si="18"/>
        <v>16.054603303848946</v>
      </c>
      <c r="AB478" s="10" t="s">
        <v>384</v>
      </c>
      <c r="AC478" s="31" t="s">
        <v>385</v>
      </c>
    </row>
    <row r="479" spans="1:29" x14ac:dyDescent="0.25">
      <c r="A479" s="45" t="s">
        <v>596</v>
      </c>
      <c r="B479" s="46">
        <v>9.2629999999999999</v>
      </c>
      <c r="C479" s="46">
        <v>93.072999999999993</v>
      </c>
      <c r="D479" s="46">
        <v>7238559</v>
      </c>
      <c r="E479" s="46">
        <v>1748984</v>
      </c>
      <c r="F479" s="46">
        <v>7419738</v>
      </c>
      <c r="G479" s="46" t="s">
        <v>578</v>
      </c>
      <c r="H479" s="46" t="s">
        <v>597</v>
      </c>
      <c r="I479" s="46">
        <v>919</v>
      </c>
      <c r="J479" s="46">
        <v>923</v>
      </c>
      <c r="K479" s="47">
        <f t="shared" si="16"/>
        <v>9.1085070029124093</v>
      </c>
      <c r="L479" s="46" t="s">
        <v>384</v>
      </c>
      <c r="M479" s="48" t="s">
        <v>385</v>
      </c>
      <c r="N479" s="10"/>
      <c r="O479" s="10"/>
      <c r="P479" s="10"/>
      <c r="Q479" s="32" t="s">
        <v>1287</v>
      </c>
      <c r="R479" s="10">
        <v>6.4560000000000004</v>
      </c>
      <c r="S479" s="10">
        <v>56.088000000000001</v>
      </c>
      <c r="T479" s="10">
        <v>782188</v>
      </c>
      <c r="U479" s="10">
        <v>171301</v>
      </c>
      <c r="V479" s="10">
        <v>291706</v>
      </c>
      <c r="W479" s="10" t="s">
        <v>1008</v>
      </c>
      <c r="X479" s="10" t="s">
        <v>1288</v>
      </c>
      <c r="Y479" s="10">
        <v>786</v>
      </c>
      <c r="Z479" s="10">
        <v>791</v>
      </c>
      <c r="AA479" s="43">
        <f t="shared" si="18"/>
        <v>0.39481131362065164</v>
      </c>
      <c r="AB479" s="10" t="s">
        <v>384</v>
      </c>
      <c r="AC479" s="31" t="s">
        <v>385</v>
      </c>
    </row>
    <row r="480" spans="1:29" x14ac:dyDescent="0.25">
      <c r="A480" s="30" t="s">
        <v>897</v>
      </c>
      <c r="B480" s="10">
        <v>9.4039999999999999</v>
      </c>
      <c r="C480" s="10">
        <v>60.009</v>
      </c>
      <c r="D480" s="10">
        <v>810813</v>
      </c>
      <c r="E480" s="10">
        <v>103347</v>
      </c>
      <c r="F480" s="10">
        <v>396111</v>
      </c>
      <c r="G480" s="10" t="s">
        <v>743</v>
      </c>
      <c r="H480" s="10" t="s">
        <v>898</v>
      </c>
      <c r="I480" s="10">
        <v>806</v>
      </c>
      <c r="J480" s="10">
        <v>814</v>
      </c>
      <c r="K480" s="43">
        <f t="shared" si="16"/>
        <v>1.0202715607557276</v>
      </c>
      <c r="L480" s="10" t="s">
        <v>384</v>
      </c>
      <c r="M480" s="31" t="s">
        <v>385</v>
      </c>
      <c r="N480" s="10"/>
      <c r="O480" s="10"/>
      <c r="P480" s="10"/>
      <c r="Q480" s="32" t="s">
        <v>517</v>
      </c>
      <c r="R480" s="10">
        <v>8.0730000000000004</v>
      </c>
      <c r="S480" s="10">
        <v>133.05600000000001</v>
      </c>
      <c r="T480" s="10">
        <v>1050393</v>
      </c>
      <c r="U480" s="10">
        <v>167708</v>
      </c>
      <c r="V480" s="10">
        <v>478329</v>
      </c>
      <c r="W480" s="10" t="s">
        <v>518</v>
      </c>
      <c r="X480" s="10"/>
      <c r="Y480" s="10">
        <v>856</v>
      </c>
      <c r="Z480" s="10">
        <v>863</v>
      </c>
      <c r="AA480" s="43">
        <f t="shared" si="18"/>
        <v>0.53018844593363379</v>
      </c>
      <c r="AB480" s="10" t="s">
        <v>384</v>
      </c>
      <c r="AC480" s="31" t="s">
        <v>385</v>
      </c>
    </row>
    <row r="481" spans="1:29" x14ac:dyDescent="0.25">
      <c r="A481" s="30" t="s">
        <v>899</v>
      </c>
      <c r="B481" s="10">
        <v>9.6989999999999998</v>
      </c>
      <c r="C481" s="10">
        <v>55.045000000000002</v>
      </c>
      <c r="D481" s="10">
        <v>7110150</v>
      </c>
      <c r="E481" s="10">
        <v>986490</v>
      </c>
      <c r="F481" s="10">
        <v>4369539</v>
      </c>
      <c r="G481" s="10" t="s">
        <v>889</v>
      </c>
      <c r="H481" s="10" t="s">
        <v>900</v>
      </c>
      <c r="I481" s="10">
        <v>850</v>
      </c>
      <c r="J481" s="10">
        <v>851</v>
      </c>
      <c r="K481" s="43">
        <f t="shared" si="16"/>
        <v>8.9469259098057599</v>
      </c>
      <c r="L481" s="10" t="s">
        <v>384</v>
      </c>
      <c r="M481" s="31" t="s">
        <v>385</v>
      </c>
      <c r="N481" s="10"/>
      <c r="O481" s="10"/>
      <c r="P481" s="10"/>
      <c r="Q481" s="32" t="s">
        <v>1289</v>
      </c>
      <c r="R481" s="10">
        <v>10.504</v>
      </c>
      <c r="S481" s="10">
        <v>41.046999999999997</v>
      </c>
      <c r="T481" s="10">
        <v>928455</v>
      </c>
      <c r="U481" s="10">
        <v>115434</v>
      </c>
      <c r="V481" s="10">
        <v>509136</v>
      </c>
      <c r="W481" s="10" t="s">
        <v>619</v>
      </c>
      <c r="X481" s="10" t="s">
        <v>1290</v>
      </c>
      <c r="Y481" s="10">
        <v>786</v>
      </c>
      <c r="Z481" s="10">
        <v>806</v>
      </c>
      <c r="AA481" s="43">
        <f t="shared" si="18"/>
        <v>0.46863994102141954</v>
      </c>
      <c r="AB481" s="10" t="s">
        <v>384</v>
      </c>
      <c r="AC481" s="31" t="s">
        <v>385</v>
      </c>
    </row>
    <row r="482" spans="1:29" x14ac:dyDescent="0.25">
      <c r="A482" s="30" t="s">
        <v>901</v>
      </c>
      <c r="B482" s="10">
        <v>9.9570000000000007</v>
      </c>
      <c r="C482" s="10">
        <v>93.072999999999993</v>
      </c>
      <c r="D482" s="10">
        <v>401889</v>
      </c>
      <c r="E482" s="10">
        <v>92558</v>
      </c>
      <c r="F482" s="10">
        <v>368250</v>
      </c>
      <c r="G482" s="10" t="s">
        <v>578</v>
      </c>
      <c r="H482" s="10" t="s">
        <v>902</v>
      </c>
      <c r="I482" s="10">
        <v>806</v>
      </c>
      <c r="J482" s="10">
        <v>806</v>
      </c>
      <c r="K482" s="43">
        <f t="shared" si="16"/>
        <v>0.50570959923010439</v>
      </c>
      <c r="L482" s="10" t="s">
        <v>384</v>
      </c>
      <c r="M482" s="31" t="s">
        <v>385</v>
      </c>
      <c r="N482" s="10"/>
      <c r="O482" s="10"/>
      <c r="P482" s="10"/>
      <c r="Q482" s="32" t="s">
        <v>544</v>
      </c>
      <c r="R482" s="10">
        <v>11.695</v>
      </c>
      <c r="S482" s="10">
        <v>57.061</v>
      </c>
      <c r="T482" s="10">
        <v>2737867</v>
      </c>
      <c r="U482" s="10">
        <v>385126</v>
      </c>
      <c r="V482" s="10">
        <v>769183</v>
      </c>
      <c r="W482" s="10" t="s">
        <v>545</v>
      </c>
      <c r="X482" s="10" t="s">
        <v>546</v>
      </c>
      <c r="Y482" s="10">
        <v>823</v>
      </c>
      <c r="Z482" s="10">
        <v>823</v>
      </c>
      <c r="AA482" s="43">
        <f t="shared" si="18"/>
        <v>1.3819450909354689</v>
      </c>
      <c r="AB482" s="10" t="s">
        <v>384</v>
      </c>
      <c r="AC482" s="31" t="s">
        <v>385</v>
      </c>
    </row>
    <row r="483" spans="1:29" x14ac:dyDescent="0.25">
      <c r="A483" s="30" t="s">
        <v>521</v>
      </c>
      <c r="B483" s="10">
        <v>10.446999999999999</v>
      </c>
      <c r="C483" s="10">
        <v>41.054000000000002</v>
      </c>
      <c r="D483" s="10">
        <v>2747491</v>
      </c>
      <c r="E483" s="10">
        <v>659634</v>
      </c>
      <c r="F483" s="10">
        <v>4336445</v>
      </c>
      <c r="G483" s="10" t="s">
        <v>522</v>
      </c>
      <c r="H483" s="10" t="s">
        <v>523</v>
      </c>
      <c r="I483" s="10">
        <v>805</v>
      </c>
      <c r="J483" s="10">
        <v>808</v>
      </c>
      <c r="K483" s="43">
        <f t="shared" si="16"/>
        <v>3.4572545466492457</v>
      </c>
      <c r="L483" s="10" t="s">
        <v>384</v>
      </c>
      <c r="M483" s="31" t="s">
        <v>385</v>
      </c>
      <c r="N483" s="10"/>
      <c r="O483" s="10"/>
      <c r="P483" s="10"/>
      <c r="Q483" s="32" t="s">
        <v>1291</v>
      </c>
      <c r="R483" s="10">
        <v>12.808</v>
      </c>
      <c r="S483" s="10">
        <v>55.042999999999999</v>
      </c>
      <c r="T483" s="10">
        <v>5153409</v>
      </c>
      <c r="U483" s="10">
        <v>718794</v>
      </c>
      <c r="V483" s="10">
        <v>1065570</v>
      </c>
      <c r="W483" s="10" t="s">
        <v>1292</v>
      </c>
      <c r="X483" s="10" t="s">
        <v>1293</v>
      </c>
      <c r="Y483" s="10">
        <v>778</v>
      </c>
      <c r="Z483" s="10">
        <v>795</v>
      </c>
      <c r="AA483" s="43">
        <f t="shared" si="18"/>
        <v>2.6011958466692007</v>
      </c>
      <c r="AB483" s="10" t="s">
        <v>384</v>
      </c>
      <c r="AC483" s="31" t="s">
        <v>385</v>
      </c>
    </row>
    <row r="484" spans="1:29" x14ac:dyDescent="0.25">
      <c r="A484" s="30" t="s">
        <v>1294</v>
      </c>
      <c r="B484" s="10">
        <v>10.605</v>
      </c>
      <c r="C484" s="10">
        <v>105.09099999999999</v>
      </c>
      <c r="D484" s="10">
        <v>844604</v>
      </c>
      <c r="E484" s="10">
        <v>205335</v>
      </c>
      <c r="F484" s="10">
        <v>569815</v>
      </c>
      <c r="G484" s="10" t="s">
        <v>1295</v>
      </c>
      <c r="H484" s="10" t="s">
        <v>1296</v>
      </c>
      <c r="I484" s="10">
        <v>814</v>
      </c>
      <c r="J484" s="10">
        <v>845</v>
      </c>
      <c r="K484" s="43">
        <f t="shared" si="16"/>
        <v>1.0627918413993493</v>
      </c>
      <c r="L484" s="10" t="s">
        <v>384</v>
      </c>
      <c r="M484" s="31" t="s">
        <v>385</v>
      </c>
      <c r="N484" s="10"/>
      <c r="O484" s="10"/>
      <c r="P484" s="10"/>
      <c r="Q484" s="32" t="s">
        <v>571</v>
      </c>
      <c r="R484" s="10">
        <v>12.919</v>
      </c>
      <c r="S484" s="10">
        <v>281.08</v>
      </c>
      <c r="T484" s="10">
        <v>33663490</v>
      </c>
      <c r="U484" s="10">
        <v>8627231</v>
      </c>
      <c r="V484" s="10">
        <v>36086713</v>
      </c>
      <c r="W484" s="10" t="s">
        <v>572</v>
      </c>
      <c r="X484" s="10" t="s">
        <v>573</v>
      </c>
      <c r="Y484" s="10">
        <v>853</v>
      </c>
      <c r="Z484" s="10">
        <v>882</v>
      </c>
      <c r="AA484" s="43">
        <f t="shared" si="18"/>
        <v>16.991729236392874</v>
      </c>
      <c r="AB484" s="10" t="s">
        <v>384</v>
      </c>
      <c r="AC484" s="31" t="s">
        <v>385</v>
      </c>
    </row>
    <row r="485" spans="1:29" x14ac:dyDescent="0.25">
      <c r="A485" s="30" t="s">
        <v>928</v>
      </c>
      <c r="B485" s="10">
        <v>11.252000000000001</v>
      </c>
      <c r="C485" s="10">
        <v>93.072999999999993</v>
      </c>
      <c r="D485" s="10">
        <v>559793</v>
      </c>
      <c r="E485" s="10">
        <v>182220</v>
      </c>
      <c r="F485" s="10">
        <v>628993</v>
      </c>
      <c r="G485" s="10" t="s">
        <v>578</v>
      </c>
      <c r="H485" s="10" t="s">
        <v>929</v>
      </c>
      <c r="I485" s="10">
        <v>834</v>
      </c>
      <c r="J485" s="10">
        <v>834</v>
      </c>
      <c r="K485" s="43">
        <f t="shared" si="16"/>
        <v>0.704405180738507</v>
      </c>
      <c r="L485" s="10" t="s">
        <v>384</v>
      </c>
      <c r="M485" s="31" t="s">
        <v>385</v>
      </c>
      <c r="N485" s="10"/>
      <c r="O485" s="10"/>
      <c r="P485" s="10"/>
      <c r="Q485" s="32" t="s">
        <v>772</v>
      </c>
      <c r="R485" s="10">
        <v>14.206</v>
      </c>
      <c r="S485" s="10">
        <v>57.061</v>
      </c>
      <c r="T485" s="10">
        <v>5988969</v>
      </c>
      <c r="U485" s="10">
        <v>1089230</v>
      </c>
      <c r="V485" s="10">
        <v>4005548</v>
      </c>
      <c r="W485" s="10" t="s">
        <v>773</v>
      </c>
      <c r="X485" s="10" t="s">
        <v>774</v>
      </c>
      <c r="Y485" s="10">
        <v>893</v>
      </c>
      <c r="Z485" s="10">
        <v>900</v>
      </c>
      <c r="AA485" s="43">
        <f t="shared" si="18"/>
        <v>3.0229468083419335</v>
      </c>
      <c r="AB485" s="10" t="s">
        <v>384</v>
      </c>
      <c r="AC485" s="31" t="s">
        <v>385</v>
      </c>
    </row>
    <row r="486" spans="1:29" x14ac:dyDescent="0.25">
      <c r="A486" s="45" t="s">
        <v>930</v>
      </c>
      <c r="B486" s="46">
        <v>11.342000000000001</v>
      </c>
      <c r="C486" s="46">
        <v>93.072999999999993</v>
      </c>
      <c r="D486" s="46">
        <v>10172536</v>
      </c>
      <c r="E486" s="46">
        <v>2438339</v>
      </c>
      <c r="F486" s="46">
        <v>9938684</v>
      </c>
      <c r="G486" s="46" t="s">
        <v>578</v>
      </c>
      <c r="H486" s="46" t="s">
        <v>931</v>
      </c>
      <c r="I486" s="46">
        <v>917</v>
      </c>
      <c r="J486" s="46">
        <v>918</v>
      </c>
      <c r="K486" s="47">
        <f t="shared" si="16"/>
        <v>12.80042276278726</v>
      </c>
      <c r="L486" s="46" t="s">
        <v>384</v>
      </c>
      <c r="M486" s="48" t="s">
        <v>385</v>
      </c>
      <c r="N486" s="10"/>
      <c r="O486" s="10"/>
      <c r="P486" s="10"/>
      <c r="Q486" s="32" t="s">
        <v>1297</v>
      </c>
      <c r="R486" s="10">
        <v>15.414</v>
      </c>
      <c r="S486" s="10">
        <v>41.046999999999997</v>
      </c>
      <c r="T486" s="10">
        <v>673781</v>
      </c>
      <c r="U486" s="10">
        <v>106733</v>
      </c>
      <c r="V486" s="10">
        <v>306515</v>
      </c>
      <c r="W486" s="10" t="s">
        <v>607</v>
      </c>
      <c r="X486" s="10" t="s">
        <v>1298</v>
      </c>
      <c r="Y486" s="10">
        <v>825</v>
      </c>
      <c r="Z486" s="10">
        <v>825</v>
      </c>
      <c r="AA486" s="43">
        <f t="shared" si="18"/>
        <v>0.34009261418308162</v>
      </c>
      <c r="AB486" s="10" t="s">
        <v>384</v>
      </c>
      <c r="AC486" s="31" t="s">
        <v>385</v>
      </c>
    </row>
    <row r="487" spans="1:29" x14ac:dyDescent="0.25">
      <c r="A487" s="30" t="s">
        <v>1299</v>
      </c>
      <c r="B487" s="10">
        <v>11.657999999999999</v>
      </c>
      <c r="C487" s="10">
        <v>55.045000000000002</v>
      </c>
      <c r="D487" s="10">
        <v>3472969</v>
      </c>
      <c r="E487" s="10">
        <v>669593</v>
      </c>
      <c r="F487" s="10">
        <v>1758484</v>
      </c>
      <c r="G487" s="10" t="s">
        <v>453</v>
      </c>
      <c r="H487" s="10" t="s">
        <v>1300</v>
      </c>
      <c r="I487" s="10">
        <v>791</v>
      </c>
      <c r="J487" s="10">
        <v>822</v>
      </c>
      <c r="K487" s="43">
        <f t="shared" si="16"/>
        <v>4.3701463865111423</v>
      </c>
      <c r="L487" s="10" t="s">
        <v>384</v>
      </c>
      <c r="M487" s="31" t="s">
        <v>385</v>
      </c>
      <c r="N487" s="10"/>
      <c r="O487" s="10"/>
      <c r="P487" s="10"/>
      <c r="Q487" s="32" t="s">
        <v>1183</v>
      </c>
      <c r="R487" s="10">
        <v>16.356000000000002</v>
      </c>
      <c r="S487" s="10">
        <v>41.046999999999997</v>
      </c>
      <c r="T487" s="10">
        <v>1950934</v>
      </c>
      <c r="U487" s="10">
        <v>355392</v>
      </c>
      <c r="V487" s="10">
        <v>2466997</v>
      </c>
      <c r="W487" s="10" t="s">
        <v>773</v>
      </c>
      <c r="X487" s="10" t="s">
        <v>1184</v>
      </c>
      <c r="Y487" s="10">
        <v>907</v>
      </c>
      <c r="Z487" s="10">
        <v>907</v>
      </c>
      <c r="AA487" s="43">
        <f t="shared" si="18"/>
        <v>0.98473872691372455</v>
      </c>
      <c r="AB487" s="10" t="s">
        <v>384</v>
      </c>
      <c r="AC487" s="31" t="s">
        <v>385</v>
      </c>
    </row>
    <row r="488" spans="1:29" x14ac:dyDescent="0.25">
      <c r="A488" s="30" t="s">
        <v>544</v>
      </c>
      <c r="B488" s="10">
        <v>11.673999999999999</v>
      </c>
      <c r="C488" s="10">
        <v>57.058999999999997</v>
      </c>
      <c r="D488" s="10">
        <v>8906951</v>
      </c>
      <c r="E488" s="10">
        <v>1577074</v>
      </c>
      <c r="F488" s="10">
        <v>2994327</v>
      </c>
      <c r="G488" s="10" t="s">
        <v>545</v>
      </c>
      <c r="H488" s="10" t="s">
        <v>546</v>
      </c>
      <c r="I488" s="10">
        <v>817</v>
      </c>
      <c r="J488" s="10">
        <v>817</v>
      </c>
      <c r="K488" s="43">
        <f t="shared" si="16"/>
        <v>11.207897256635981</v>
      </c>
      <c r="L488" s="10" t="s">
        <v>384</v>
      </c>
      <c r="M488" s="31" t="s">
        <v>385</v>
      </c>
      <c r="N488" s="10"/>
      <c r="O488" s="10"/>
      <c r="P488" s="10"/>
      <c r="Q488" s="32" t="s">
        <v>474</v>
      </c>
      <c r="R488" s="10">
        <v>17.120999999999999</v>
      </c>
      <c r="S488" s="10">
        <v>207.06800000000001</v>
      </c>
      <c r="T488" s="10">
        <v>1758741</v>
      </c>
      <c r="U488" s="10">
        <v>342093</v>
      </c>
      <c r="V488" s="10">
        <v>974621</v>
      </c>
      <c r="W488" s="10" t="s">
        <v>475</v>
      </c>
      <c r="X488" s="10" t="s">
        <v>476</v>
      </c>
      <c r="Y488" s="10">
        <v>801</v>
      </c>
      <c r="Z488" s="10">
        <v>817</v>
      </c>
      <c r="AA488" s="43">
        <f t="shared" si="18"/>
        <v>0.88772883824412863</v>
      </c>
      <c r="AB488" s="10" t="s">
        <v>384</v>
      </c>
      <c r="AC488" s="31" t="s">
        <v>385</v>
      </c>
    </row>
    <row r="489" spans="1:29" x14ac:dyDescent="0.25">
      <c r="A489" s="30" t="s">
        <v>1301</v>
      </c>
      <c r="B489" s="10">
        <v>11.949</v>
      </c>
      <c r="C489" s="10">
        <v>43.02</v>
      </c>
      <c r="D489" s="10">
        <v>2659038</v>
      </c>
      <c r="E489" s="10">
        <v>737620</v>
      </c>
      <c r="F489" s="10">
        <v>2120430</v>
      </c>
      <c r="G489" s="10" t="s">
        <v>843</v>
      </c>
      <c r="H489" s="10" t="s">
        <v>1302</v>
      </c>
      <c r="I489" s="10">
        <v>755</v>
      </c>
      <c r="J489" s="10">
        <v>891</v>
      </c>
      <c r="K489" s="43">
        <f t="shared" si="16"/>
        <v>3.345951348052866</v>
      </c>
      <c r="L489" s="10" t="s">
        <v>384</v>
      </c>
      <c r="M489" s="31" t="s">
        <v>385</v>
      </c>
      <c r="N489" s="10"/>
      <c r="O489" s="10"/>
      <c r="P489" s="10"/>
      <c r="Q489" s="32" t="s">
        <v>627</v>
      </c>
      <c r="R489" s="10">
        <v>17.966000000000001</v>
      </c>
      <c r="S489" s="10">
        <v>41.046999999999997</v>
      </c>
      <c r="T489" s="10">
        <v>3606036</v>
      </c>
      <c r="U489" s="10">
        <v>779181</v>
      </c>
      <c r="V489" s="10">
        <v>6020292</v>
      </c>
      <c r="W489" s="10" t="s">
        <v>628</v>
      </c>
      <c r="X489" s="10" t="s">
        <v>629</v>
      </c>
      <c r="Y489" s="10">
        <v>892</v>
      </c>
      <c r="Z489" s="10">
        <v>892</v>
      </c>
      <c r="AA489" s="43">
        <f t="shared" si="18"/>
        <v>1.8201555254278512</v>
      </c>
      <c r="AB489" s="10" t="s">
        <v>384</v>
      </c>
      <c r="AC489" s="31" t="s">
        <v>385</v>
      </c>
    </row>
    <row r="490" spans="1:29" x14ac:dyDescent="0.25">
      <c r="A490" s="30" t="s">
        <v>550</v>
      </c>
      <c r="B490" s="10">
        <v>12.03</v>
      </c>
      <c r="C490" s="10">
        <v>43.02</v>
      </c>
      <c r="D490" s="10">
        <v>11308328</v>
      </c>
      <c r="E490" s="10">
        <v>2308996</v>
      </c>
      <c r="F490" s="10">
        <v>9709242</v>
      </c>
      <c r="G490" s="10" t="s">
        <v>528</v>
      </c>
      <c r="H490" s="10" t="s">
        <v>551</v>
      </c>
      <c r="I490" s="10">
        <v>900</v>
      </c>
      <c r="J490" s="10">
        <v>913</v>
      </c>
      <c r="K490" s="43">
        <f t="shared" si="16"/>
        <v>14.229625644997917</v>
      </c>
      <c r="L490" s="10" t="s">
        <v>384</v>
      </c>
      <c r="M490" s="31" t="s">
        <v>385</v>
      </c>
      <c r="N490" s="10"/>
      <c r="O490" s="10"/>
      <c r="P490" s="10"/>
      <c r="Q490" s="32" t="s">
        <v>1057</v>
      </c>
      <c r="R490" s="10">
        <v>22.891999999999999</v>
      </c>
      <c r="S490" s="10">
        <v>41.046999999999997</v>
      </c>
      <c r="T490" s="10">
        <v>640839</v>
      </c>
      <c r="U490" s="10">
        <v>121212</v>
      </c>
      <c r="V490" s="10">
        <v>895075</v>
      </c>
      <c r="W490" s="10" t="s">
        <v>654</v>
      </c>
      <c r="X490" s="10" t="s">
        <v>1058</v>
      </c>
      <c r="Y490" s="10">
        <v>839</v>
      </c>
      <c r="Z490" s="10">
        <v>839</v>
      </c>
      <c r="AA490" s="43">
        <f t="shared" si="18"/>
        <v>0.32346505879576876</v>
      </c>
      <c r="AB490" s="10" t="s">
        <v>384</v>
      </c>
      <c r="AC490" s="31" t="s">
        <v>385</v>
      </c>
    </row>
    <row r="491" spans="1:29" ht="26" x14ac:dyDescent="0.25">
      <c r="A491" s="30" t="s">
        <v>568</v>
      </c>
      <c r="B491" s="10">
        <v>12.707000000000001</v>
      </c>
      <c r="C491" s="10">
        <v>88.046000000000006</v>
      </c>
      <c r="D491" s="10">
        <v>115749814</v>
      </c>
      <c r="E491" s="10">
        <v>23863941</v>
      </c>
      <c r="F491" s="10">
        <v>158436691</v>
      </c>
      <c r="G491" s="10" t="s">
        <v>569</v>
      </c>
      <c r="H491" s="10" t="s">
        <v>570</v>
      </c>
      <c r="I491" s="10">
        <v>914</v>
      </c>
      <c r="J491" s="10">
        <v>914</v>
      </c>
      <c r="K491" s="43">
        <f t="shared" si="16"/>
        <v>145.65164025116169</v>
      </c>
      <c r="L491" s="10" t="s">
        <v>384</v>
      </c>
      <c r="M491" s="31" t="s">
        <v>385</v>
      </c>
      <c r="N491" s="10"/>
      <c r="O491" s="10"/>
      <c r="P491" s="10"/>
      <c r="Q491" s="32" t="s">
        <v>1186</v>
      </c>
      <c r="R491" s="10">
        <v>30.896999999999998</v>
      </c>
      <c r="S491" s="10">
        <v>69.066000000000003</v>
      </c>
      <c r="T491" s="10">
        <v>4352530</v>
      </c>
      <c r="U491" s="10">
        <v>956303</v>
      </c>
      <c r="V491" s="10">
        <v>3413798</v>
      </c>
      <c r="W491" s="10" t="s">
        <v>1187</v>
      </c>
      <c r="X491" s="10" t="s">
        <v>1188</v>
      </c>
      <c r="Y491" s="10">
        <v>811</v>
      </c>
      <c r="Z491" s="10">
        <v>821</v>
      </c>
      <c r="AA491" s="43">
        <f t="shared" si="18"/>
        <v>2.1969502049038017</v>
      </c>
      <c r="AB491" s="10" t="s">
        <v>384</v>
      </c>
      <c r="AC491" s="31" t="s">
        <v>385</v>
      </c>
    </row>
    <row r="492" spans="1:29" x14ac:dyDescent="0.25">
      <c r="A492" s="30" t="s">
        <v>571</v>
      </c>
      <c r="B492" s="10">
        <v>12.917999999999999</v>
      </c>
      <c r="C492" s="10">
        <v>281.07</v>
      </c>
      <c r="D492" s="10">
        <v>26037553</v>
      </c>
      <c r="E492" s="10">
        <v>6367891</v>
      </c>
      <c r="F492" s="10">
        <v>24450753</v>
      </c>
      <c r="G492" s="10" t="s">
        <v>572</v>
      </c>
      <c r="H492" s="10" t="s">
        <v>573</v>
      </c>
      <c r="I492" s="10">
        <v>842</v>
      </c>
      <c r="J492" s="10">
        <v>863</v>
      </c>
      <c r="K492" s="43">
        <f t="shared" si="16"/>
        <v>32.763873837210284</v>
      </c>
      <c r="L492" s="10" t="s">
        <v>384</v>
      </c>
      <c r="M492" s="31" t="s">
        <v>385</v>
      </c>
      <c r="N492" s="10"/>
      <c r="O492" s="10"/>
      <c r="P492" s="10"/>
      <c r="Q492" s="32" t="s">
        <v>688</v>
      </c>
      <c r="R492" s="10">
        <v>33.630000000000003</v>
      </c>
      <c r="S492" s="10">
        <v>43.04</v>
      </c>
      <c r="T492" s="10">
        <v>2740360</v>
      </c>
      <c r="U492" s="10">
        <v>777947</v>
      </c>
      <c r="V492" s="10">
        <v>2499524</v>
      </c>
      <c r="W492" s="10" t="s">
        <v>679</v>
      </c>
      <c r="X492" s="10" t="s">
        <v>689</v>
      </c>
      <c r="Y492" s="10">
        <v>875</v>
      </c>
      <c r="Z492" s="10">
        <v>875</v>
      </c>
      <c r="AA492" s="43">
        <f t="shared" si="18"/>
        <v>1.3832034388068966</v>
      </c>
      <c r="AB492" s="10" t="s">
        <v>384</v>
      </c>
      <c r="AC492" s="31" t="s">
        <v>385</v>
      </c>
    </row>
    <row r="493" spans="1:29" x14ac:dyDescent="0.25">
      <c r="A493" s="30" t="s">
        <v>1303</v>
      </c>
      <c r="B493" s="10">
        <v>13.039</v>
      </c>
      <c r="C493" s="10">
        <v>101.06100000000001</v>
      </c>
      <c r="D493" s="10">
        <v>1545095</v>
      </c>
      <c r="E493" s="10">
        <v>278974</v>
      </c>
      <c r="F493" s="10">
        <v>630351</v>
      </c>
      <c r="G493" s="10" t="s">
        <v>1304</v>
      </c>
      <c r="H493" s="10" t="s">
        <v>1305</v>
      </c>
      <c r="I493" s="10">
        <v>802</v>
      </c>
      <c r="J493" s="10">
        <v>869</v>
      </c>
      <c r="K493" s="43">
        <f t="shared" si="16"/>
        <v>1.9442417513851789</v>
      </c>
      <c r="L493" s="10" t="s">
        <v>384</v>
      </c>
      <c r="M493" s="31" t="s">
        <v>385</v>
      </c>
      <c r="N493" s="10"/>
      <c r="O493" s="10"/>
      <c r="P493" s="10"/>
      <c r="Q493" s="32" t="s">
        <v>1306</v>
      </c>
      <c r="R493" s="10">
        <v>33.972000000000001</v>
      </c>
      <c r="S493" s="10">
        <v>176.99700000000001</v>
      </c>
      <c r="T493" s="10">
        <v>211786</v>
      </c>
      <c r="U493" s="10">
        <v>69223</v>
      </c>
      <c r="V493" s="10">
        <v>869763</v>
      </c>
      <c r="W493" s="10" t="s">
        <v>1307</v>
      </c>
      <c r="X493" s="10" t="s">
        <v>1308</v>
      </c>
      <c r="Y493" s="10">
        <v>779</v>
      </c>
      <c r="Z493" s="10">
        <v>779</v>
      </c>
      <c r="AA493" s="43">
        <f t="shared" si="18"/>
        <v>0.10689950352915581</v>
      </c>
      <c r="AB493" s="10" t="s">
        <v>384</v>
      </c>
      <c r="AC493" s="31" t="s">
        <v>385</v>
      </c>
    </row>
    <row r="494" spans="1:29" x14ac:dyDescent="0.25">
      <c r="A494" s="30" t="s">
        <v>1309</v>
      </c>
      <c r="B494" s="10">
        <v>13.073</v>
      </c>
      <c r="C494" s="10">
        <v>68.075999999999993</v>
      </c>
      <c r="D494" s="10">
        <v>744471</v>
      </c>
      <c r="E494" s="10">
        <v>181712</v>
      </c>
      <c r="F494" s="10">
        <v>285915</v>
      </c>
      <c r="G494" s="10" t="s">
        <v>1023</v>
      </c>
      <c r="H494" s="10" t="s">
        <v>1310</v>
      </c>
      <c r="I494" s="10">
        <v>820</v>
      </c>
      <c r="J494" s="10">
        <v>945</v>
      </c>
      <c r="K494" s="43">
        <f t="shared" si="16"/>
        <v>0.93679133056250619</v>
      </c>
      <c r="L494" s="10" t="s">
        <v>384</v>
      </c>
      <c r="M494" s="31" t="s">
        <v>385</v>
      </c>
      <c r="N494" s="10"/>
      <c r="O494" s="10"/>
      <c r="P494" s="10"/>
      <c r="Q494" s="32" t="s">
        <v>1311</v>
      </c>
      <c r="R494" s="10">
        <v>34.152999999999999</v>
      </c>
      <c r="S494" s="10">
        <v>57.061</v>
      </c>
      <c r="T494" s="10">
        <v>1442420</v>
      </c>
      <c r="U494" s="10">
        <v>500749</v>
      </c>
      <c r="V494" s="10">
        <v>5301384</v>
      </c>
      <c r="W494" s="10" t="s">
        <v>1312</v>
      </c>
      <c r="X494" s="10" t="s">
        <v>1313</v>
      </c>
      <c r="Y494" s="10">
        <v>853</v>
      </c>
      <c r="Z494" s="10">
        <v>865</v>
      </c>
      <c r="AA494" s="43">
        <f t="shared" si="18"/>
        <v>0.72806503678489098</v>
      </c>
      <c r="AB494" s="10" t="s">
        <v>384</v>
      </c>
      <c r="AC494" s="31" t="s">
        <v>385</v>
      </c>
    </row>
    <row r="495" spans="1:29" x14ac:dyDescent="0.25">
      <c r="A495" s="30" t="s">
        <v>935</v>
      </c>
      <c r="B495" s="10">
        <v>13.19</v>
      </c>
      <c r="C495" s="10">
        <v>81.075000000000003</v>
      </c>
      <c r="D495" s="10">
        <v>9592553</v>
      </c>
      <c r="E495" s="10">
        <v>1090473</v>
      </c>
      <c r="F495" s="10">
        <v>2374100</v>
      </c>
      <c r="G495" s="10" t="s">
        <v>936</v>
      </c>
      <c r="H495" s="33">
        <v>881395</v>
      </c>
      <c r="I495" s="10">
        <v>794</v>
      </c>
      <c r="J495" s="10">
        <v>799</v>
      </c>
      <c r="K495" s="43">
        <f t="shared" si="16"/>
        <v>12.070611868509802</v>
      </c>
      <c r="L495" s="10" t="s">
        <v>384</v>
      </c>
      <c r="M495" s="31" t="s">
        <v>385</v>
      </c>
      <c r="N495" s="10"/>
      <c r="O495" s="10"/>
      <c r="P495" s="10"/>
      <c r="Q495" s="32" t="s">
        <v>1314</v>
      </c>
      <c r="R495" s="10">
        <v>34.857999999999997</v>
      </c>
      <c r="S495" s="10">
        <v>57.061</v>
      </c>
      <c r="T495" s="10">
        <v>193611</v>
      </c>
      <c r="U495" s="10">
        <v>71643</v>
      </c>
      <c r="V495" s="10">
        <v>262974</v>
      </c>
      <c r="W495" s="10" t="s">
        <v>1315</v>
      </c>
      <c r="X495" s="10"/>
      <c r="Y495" s="10">
        <v>829</v>
      </c>
      <c r="Z495" s="10">
        <v>842</v>
      </c>
      <c r="AA495" s="43">
        <f t="shared" si="18"/>
        <v>9.7725627651418817E-2</v>
      </c>
      <c r="AB495" s="10" t="s">
        <v>384</v>
      </c>
      <c r="AC495" s="31" t="s">
        <v>385</v>
      </c>
    </row>
    <row r="496" spans="1:29" x14ac:dyDescent="0.25">
      <c r="A496" s="30" t="s">
        <v>1316</v>
      </c>
      <c r="B496" s="10">
        <v>13.442</v>
      </c>
      <c r="C496" s="10">
        <v>93.072999999999993</v>
      </c>
      <c r="D496" s="10">
        <v>861297</v>
      </c>
      <c r="E496" s="10">
        <v>145777</v>
      </c>
      <c r="F496" s="10">
        <v>644639</v>
      </c>
      <c r="G496" s="10" t="s">
        <v>578</v>
      </c>
      <c r="H496" s="10" t="s">
        <v>1317</v>
      </c>
      <c r="I496" s="10">
        <v>844</v>
      </c>
      <c r="J496" s="10">
        <v>870</v>
      </c>
      <c r="K496" s="43">
        <f t="shared" si="16"/>
        <v>1.0837971695868542</v>
      </c>
      <c r="L496" s="10" t="s">
        <v>384</v>
      </c>
      <c r="M496" s="31" t="s">
        <v>385</v>
      </c>
      <c r="N496" s="10"/>
      <c r="O496" s="10"/>
      <c r="P496" s="10"/>
      <c r="Q496" s="32" t="s">
        <v>1318</v>
      </c>
      <c r="R496" s="10">
        <v>35.139000000000003</v>
      </c>
      <c r="S496" s="10">
        <v>205.041</v>
      </c>
      <c r="T496" s="10">
        <v>335086</v>
      </c>
      <c r="U496" s="10">
        <v>126261</v>
      </c>
      <c r="V496" s="10">
        <v>900825</v>
      </c>
      <c r="W496" s="10" t="s">
        <v>1319</v>
      </c>
      <c r="X496" s="10" t="s">
        <v>1320</v>
      </c>
      <c r="Y496" s="10">
        <v>805</v>
      </c>
      <c r="Z496" s="10">
        <v>816</v>
      </c>
      <c r="AA496" s="43">
        <f t="shared" si="18"/>
        <v>0.16913548128568792</v>
      </c>
      <c r="AB496" s="10" t="s">
        <v>384</v>
      </c>
      <c r="AC496" s="31" t="s">
        <v>385</v>
      </c>
    </row>
    <row r="497" spans="1:29" x14ac:dyDescent="0.25">
      <c r="A497" s="30" t="s">
        <v>949</v>
      </c>
      <c r="B497" s="10">
        <v>13.851000000000001</v>
      </c>
      <c r="C497" s="10">
        <v>119.086</v>
      </c>
      <c r="D497" s="10">
        <v>5259891</v>
      </c>
      <c r="E497" s="10">
        <v>831142</v>
      </c>
      <c r="F497" s="10">
        <v>1988606</v>
      </c>
      <c r="G497" s="10" t="s">
        <v>591</v>
      </c>
      <c r="H497" s="10" t="s">
        <v>950</v>
      </c>
      <c r="I497" s="10">
        <v>893</v>
      </c>
      <c r="J497" s="10">
        <v>893</v>
      </c>
      <c r="K497" s="43">
        <f t="shared" si="16"/>
        <v>6.6186866761818139</v>
      </c>
      <c r="L497" s="10" t="s">
        <v>384</v>
      </c>
      <c r="M497" s="31" t="s">
        <v>385</v>
      </c>
      <c r="N497" s="10"/>
      <c r="O497" s="10"/>
      <c r="P497" s="10"/>
      <c r="Q497" s="32" t="s">
        <v>1321</v>
      </c>
      <c r="R497" s="10">
        <v>36.753</v>
      </c>
      <c r="S497" s="10">
        <v>71.081000000000003</v>
      </c>
      <c r="T497" s="10">
        <v>729303</v>
      </c>
      <c r="U497" s="10">
        <v>256187</v>
      </c>
      <c r="V497" s="10">
        <v>529504</v>
      </c>
      <c r="W497" s="10" t="s">
        <v>461</v>
      </c>
      <c r="X497" s="10"/>
      <c r="Y497" s="10">
        <v>784</v>
      </c>
      <c r="Z497" s="10">
        <v>917</v>
      </c>
      <c r="AA497" s="43">
        <f t="shared" si="18"/>
        <v>0.36811748001437261</v>
      </c>
      <c r="AB497" s="10" t="s">
        <v>384</v>
      </c>
      <c r="AC497" s="31" t="s">
        <v>385</v>
      </c>
    </row>
    <row r="498" spans="1:29" x14ac:dyDescent="0.25">
      <c r="A498" s="30" t="s">
        <v>951</v>
      </c>
      <c r="B498" s="10">
        <v>14.045</v>
      </c>
      <c r="C498" s="10">
        <v>93.072999999999993</v>
      </c>
      <c r="D498" s="10">
        <v>5745764</v>
      </c>
      <c r="E498" s="10">
        <v>832923</v>
      </c>
      <c r="F498" s="10">
        <v>6096386</v>
      </c>
      <c r="G498" s="10" t="s">
        <v>578</v>
      </c>
      <c r="H498" s="10" t="s">
        <v>952</v>
      </c>
      <c r="I498" s="10">
        <v>896</v>
      </c>
      <c r="J498" s="10">
        <v>896</v>
      </c>
      <c r="K498" s="43">
        <f t="shared" si="16"/>
        <v>7.2300759904121827</v>
      </c>
      <c r="L498" s="10" t="s">
        <v>384</v>
      </c>
      <c r="M498" s="31" t="s">
        <v>385</v>
      </c>
      <c r="N498" s="10"/>
      <c r="O498" s="10"/>
      <c r="P498" s="10"/>
      <c r="Q498" s="32" t="s">
        <v>821</v>
      </c>
      <c r="R498" s="10">
        <v>37.145000000000003</v>
      </c>
      <c r="S498" s="10">
        <v>169.114</v>
      </c>
      <c r="T498" s="10">
        <v>909284</v>
      </c>
      <c r="U498" s="10">
        <v>206815</v>
      </c>
      <c r="V498" s="10">
        <v>701711</v>
      </c>
      <c r="W498" s="10" t="s">
        <v>815</v>
      </c>
      <c r="X498" s="10" t="s">
        <v>822</v>
      </c>
      <c r="Y498" s="10">
        <v>884</v>
      </c>
      <c r="Z498" s="10">
        <v>884</v>
      </c>
      <c r="AA498" s="43">
        <f t="shared" si="18"/>
        <v>0.45896333169805797</v>
      </c>
      <c r="AB498" s="10" t="s">
        <v>384</v>
      </c>
      <c r="AC498" s="31" t="s">
        <v>385</v>
      </c>
    </row>
    <row r="499" spans="1:29" x14ac:dyDescent="0.25">
      <c r="A499" s="30" t="s">
        <v>600</v>
      </c>
      <c r="B499" s="10">
        <v>14.79</v>
      </c>
      <c r="C499" s="10">
        <v>91.037000000000006</v>
      </c>
      <c r="D499" s="10">
        <v>18074916</v>
      </c>
      <c r="E499" s="10">
        <v>3224001</v>
      </c>
      <c r="F499" s="10">
        <v>6938584</v>
      </c>
      <c r="G499" s="10" t="s">
        <v>601</v>
      </c>
      <c r="H499" s="10" t="s">
        <v>602</v>
      </c>
      <c r="I499" s="10">
        <v>934</v>
      </c>
      <c r="J499" s="10">
        <v>934</v>
      </c>
      <c r="K499" s="43">
        <f t="shared" ref="K499:K527" si="19">1.25833152743694E-06*D499</f>
        <v>22.744236658574387</v>
      </c>
      <c r="L499" s="10" t="s">
        <v>384</v>
      </c>
      <c r="M499" s="31" t="s">
        <v>385</v>
      </c>
      <c r="N499" s="10"/>
      <c r="O499" s="10"/>
      <c r="P499" s="10"/>
      <c r="Q499" s="32" t="s">
        <v>823</v>
      </c>
      <c r="R499" s="10">
        <v>41.35</v>
      </c>
      <c r="S499" s="10">
        <v>149.05099999999999</v>
      </c>
      <c r="T499" s="10">
        <v>510315</v>
      </c>
      <c r="U499" s="10">
        <v>176030</v>
      </c>
      <c r="V499" s="10">
        <v>299989</v>
      </c>
      <c r="W499" s="10" t="s">
        <v>824</v>
      </c>
      <c r="X499" s="10" t="s">
        <v>825</v>
      </c>
      <c r="Y499" s="10">
        <v>905</v>
      </c>
      <c r="Z499" s="10">
        <v>909</v>
      </c>
      <c r="AA499" s="43">
        <f t="shared" si="18"/>
        <v>0.25758274930109237</v>
      </c>
      <c r="AB499" s="10" t="s">
        <v>384</v>
      </c>
      <c r="AC499" s="31" t="s">
        <v>385</v>
      </c>
    </row>
    <row r="500" spans="1:29" x14ac:dyDescent="0.25">
      <c r="A500" s="30" t="s">
        <v>740</v>
      </c>
      <c r="B500" s="10">
        <v>14.974</v>
      </c>
      <c r="C500" s="10">
        <v>91.037000000000006</v>
      </c>
      <c r="D500" s="10">
        <v>3183597</v>
      </c>
      <c r="E500" s="10">
        <v>668685</v>
      </c>
      <c r="F500" s="10">
        <v>1281144</v>
      </c>
      <c r="G500" s="10" t="s">
        <v>456</v>
      </c>
      <c r="H500" s="10" t="s">
        <v>741</v>
      </c>
      <c r="I500" s="10">
        <v>832</v>
      </c>
      <c r="J500" s="10">
        <v>921</v>
      </c>
      <c r="K500" s="43">
        <f t="shared" si="19"/>
        <v>4.0060204757536599</v>
      </c>
      <c r="L500" s="10" t="s">
        <v>384</v>
      </c>
      <c r="M500" s="31" t="s">
        <v>385</v>
      </c>
      <c r="N500" s="10"/>
      <c r="O500" s="10"/>
      <c r="P500" s="10"/>
      <c r="Q500" s="32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31"/>
    </row>
    <row r="501" spans="1:29" x14ac:dyDescent="0.25">
      <c r="A501" s="30" t="s">
        <v>957</v>
      </c>
      <c r="B501" s="10">
        <v>14.997999999999999</v>
      </c>
      <c r="C501" s="10">
        <v>55.045000000000002</v>
      </c>
      <c r="D501" s="10">
        <v>2653873</v>
      </c>
      <c r="E501" s="10">
        <v>569464</v>
      </c>
      <c r="F501" s="10">
        <v>3350529</v>
      </c>
      <c r="G501" s="10" t="s">
        <v>537</v>
      </c>
      <c r="H501" s="10" t="s">
        <v>958</v>
      </c>
      <c r="I501" s="10">
        <v>828</v>
      </c>
      <c r="J501" s="10">
        <v>848</v>
      </c>
      <c r="K501" s="43">
        <f t="shared" si="19"/>
        <v>3.3394520657136542</v>
      </c>
      <c r="L501" s="10" t="s">
        <v>384</v>
      </c>
      <c r="M501" s="31" t="s">
        <v>385</v>
      </c>
      <c r="N501" s="10"/>
      <c r="O501" s="10"/>
      <c r="P501" s="10"/>
      <c r="Q501" s="58" t="s">
        <v>1549</v>
      </c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60"/>
    </row>
    <row r="502" spans="1:29" x14ac:dyDescent="0.25">
      <c r="A502" s="30" t="s">
        <v>609</v>
      </c>
      <c r="B502" s="10">
        <v>15.621</v>
      </c>
      <c r="C502" s="10">
        <v>41.054000000000002</v>
      </c>
      <c r="D502" s="10">
        <v>1770150</v>
      </c>
      <c r="E502" s="10">
        <v>409207</v>
      </c>
      <c r="F502" s="10">
        <v>3131688</v>
      </c>
      <c r="G502" s="10" t="s">
        <v>528</v>
      </c>
      <c r="H502" s="10" t="s">
        <v>610</v>
      </c>
      <c r="I502" s="10">
        <v>759</v>
      </c>
      <c r="J502" s="10">
        <v>785</v>
      </c>
      <c r="K502" s="43">
        <f t="shared" si="19"/>
        <v>2.2274355532924992</v>
      </c>
      <c r="L502" s="10" t="s">
        <v>384</v>
      </c>
      <c r="M502" s="31" t="s">
        <v>385</v>
      </c>
      <c r="N502" s="10"/>
      <c r="O502" s="10"/>
      <c r="P502" s="10"/>
      <c r="Q502" s="34" t="s">
        <v>369</v>
      </c>
      <c r="R502" s="25" t="s">
        <v>370</v>
      </c>
      <c r="S502" s="25" t="s">
        <v>371</v>
      </c>
      <c r="T502" s="25" t="s">
        <v>372</v>
      </c>
      <c r="U502" s="25" t="s">
        <v>373</v>
      </c>
      <c r="V502" s="25" t="s">
        <v>374</v>
      </c>
      <c r="W502" s="25" t="s">
        <v>375</v>
      </c>
      <c r="X502" s="25" t="s">
        <v>376</v>
      </c>
      <c r="Y502" s="25" t="s">
        <v>377</v>
      </c>
      <c r="Z502" s="25" t="s">
        <v>378</v>
      </c>
      <c r="AA502" s="25" t="s">
        <v>1540</v>
      </c>
      <c r="AB502" s="25" t="s">
        <v>379</v>
      </c>
      <c r="AC502" s="26" t="s">
        <v>380</v>
      </c>
    </row>
    <row r="503" spans="1:29" x14ac:dyDescent="0.25">
      <c r="A503" s="30" t="s">
        <v>621</v>
      </c>
      <c r="B503" s="10">
        <v>16.363</v>
      </c>
      <c r="C503" s="10">
        <v>41.054000000000002</v>
      </c>
      <c r="D503" s="10">
        <v>1444327</v>
      </c>
      <c r="E503" s="10">
        <v>368886</v>
      </c>
      <c r="F503" s="10">
        <v>2892290</v>
      </c>
      <c r="G503" s="10" t="s">
        <v>619</v>
      </c>
      <c r="H503" s="10" t="s">
        <v>622</v>
      </c>
      <c r="I503" s="10">
        <v>778</v>
      </c>
      <c r="J503" s="10">
        <v>832</v>
      </c>
      <c r="K503" s="43">
        <f t="shared" si="19"/>
        <v>1.8174422000284134</v>
      </c>
      <c r="L503" s="10" t="s">
        <v>384</v>
      </c>
      <c r="M503" s="31" t="s">
        <v>385</v>
      </c>
      <c r="N503" s="10"/>
      <c r="O503" s="10"/>
      <c r="P503" s="10"/>
      <c r="Q503" s="32" t="s">
        <v>386</v>
      </c>
      <c r="R503" s="10">
        <v>1.3120000000000001</v>
      </c>
      <c r="S503" s="10">
        <v>44.029000000000003</v>
      </c>
      <c r="T503" s="10">
        <v>32035429</v>
      </c>
      <c r="U503" s="10">
        <v>17173047</v>
      </c>
      <c r="V503" s="10">
        <v>17761456</v>
      </c>
      <c r="W503" s="10" t="s">
        <v>387</v>
      </c>
      <c r="X503" s="10" t="s">
        <v>388</v>
      </c>
      <c r="Y503" s="10">
        <v>965</v>
      </c>
      <c r="Z503" s="10">
        <v>972</v>
      </c>
      <c r="AA503" s="43">
        <f>1.39298346293933E-06*T503</f>
        <v>44.624822825167037</v>
      </c>
      <c r="AB503" s="10" t="s">
        <v>384</v>
      </c>
      <c r="AC503" s="31" t="s">
        <v>385</v>
      </c>
    </row>
    <row r="504" spans="1:29" x14ac:dyDescent="0.25">
      <c r="A504" s="30" t="s">
        <v>1316</v>
      </c>
      <c r="B504" s="10">
        <v>17.103999999999999</v>
      </c>
      <c r="C504" s="10">
        <v>93.072999999999993</v>
      </c>
      <c r="D504" s="10">
        <v>1281694</v>
      </c>
      <c r="E504" s="10">
        <v>246389</v>
      </c>
      <c r="F504" s="10">
        <v>1512178</v>
      </c>
      <c r="G504" s="10" t="s">
        <v>578</v>
      </c>
      <c r="H504" s="10" t="s">
        <v>1317</v>
      </c>
      <c r="I504" s="10">
        <v>908</v>
      </c>
      <c r="J504" s="10">
        <v>908</v>
      </c>
      <c r="K504" s="43">
        <f t="shared" si="19"/>
        <v>1.6127959687267615</v>
      </c>
      <c r="L504" s="10" t="s">
        <v>384</v>
      </c>
      <c r="M504" s="31" t="s">
        <v>385</v>
      </c>
      <c r="N504" s="10"/>
      <c r="O504" s="10"/>
      <c r="P504" s="10"/>
      <c r="Q504" s="32" t="s">
        <v>381</v>
      </c>
      <c r="R504" s="10">
        <v>1.369</v>
      </c>
      <c r="S504" s="10">
        <v>33.018000000000001</v>
      </c>
      <c r="T504" s="10">
        <v>506318</v>
      </c>
      <c r="U504" s="10">
        <v>231963</v>
      </c>
      <c r="V504" s="10">
        <v>584939</v>
      </c>
      <c r="W504" s="10" t="s">
        <v>382</v>
      </c>
      <c r="X504" s="10" t="s">
        <v>383</v>
      </c>
      <c r="Y504" s="10">
        <v>837</v>
      </c>
      <c r="Z504" s="10">
        <v>861</v>
      </c>
      <c r="AA504" s="43">
        <f t="shared" ref="AA504:AA567" si="20">1.39298346293933E-06*T504</f>
        <v>0.70529260098851576</v>
      </c>
      <c r="AB504" s="10" t="s">
        <v>384</v>
      </c>
      <c r="AC504" s="31" t="s">
        <v>385</v>
      </c>
    </row>
    <row r="505" spans="1:29" x14ac:dyDescent="0.25">
      <c r="A505" s="30" t="s">
        <v>474</v>
      </c>
      <c r="B505" s="10">
        <v>17.131</v>
      </c>
      <c r="C505" s="10">
        <v>207.04400000000001</v>
      </c>
      <c r="D505" s="10">
        <v>2640449</v>
      </c>
      <c r="E505" s="10">
        <v>426107</v>
      </c>
      <c r="F505" s="10">
        <v>1063518</v>
      </c>
      <c r="G505" s="10" t="s">
        <v>475</v>
      </c>
      <c r="H505" s="10" t="s">
        <v>476</v>
      </c>
      <c r="I505" s="10">
        <v>805</v>
      </c>
      <c r="J505" s="10">
        <v>820</v>
      </c>
      <c r="K505" s="43">
        <f t="shared" si="19"/>
        <v>3.322560223289341</v>
      </c>
      <c r="L505" s="10" t="s">
        <v>384</v>
      </c>
      <c r="M505" s="31" t="s">
        <v>385</v>
      </c>
      <c r="N505" s="10"/>
      <c r="O505" s="10"/>
      <c r="P505" s="10"/>
      <c r="Q505" s="32" t="s">
        <v>389</v>
      </c>
      <c r="R505" s="10">
        <v>1.375</v>
      </c>
      <c r="S505" s="10">
        <v>44.029000000000003</v>
      </c>
      <c r="T505" s="10">
        <v>10058127</v>
      </c>
      <c r="U505" s="10">
        <v>4637041</v>
      </c>
      <c r="V505" s="10">
        <v>8327453</v>
      </c>
      <c r="W505" s="10" t="s">
        <v>390</v>
      </c>
      <c r="X505" s="10" t="s">
        <v>391</v>
      </c>
      <c r="Y505" s="10">
        <v>973</v>
      </c>
      <c r="Z505" s="10">
        <v>974</v>
      </c>
      <c r="AA505" s="43">
        <f t="shared" si="20"/>
        <v>14.010804579143576</v>
      </c>
      <c r="AB505" s="10" t="s">
        <v>384</v>
      </c>
      <c r="AC505" s="31" t="s">
        <v>385</v>
      </c>
    </row>
    <row r="506" spans="1:29" x14ac:dyDescent="0.25">
      <c r="A506" s="30" t="s">
        <v>1322</v>
      </c>
      <c r="B506" s="10">
        <v>17.388999999999999</v>
      </c>
      <c r="C506" s="10">
        <v>93.072999999999993</v>
      </c>
      <c r="D506" s="10">
        <v>692902</v>
      </c>
      <c r="E506" s="10">
        <v>163191</v>
      </c>
      <c r="F506" s="10">
        <v>468060</v>
      </c>
      <c r="G506" s="10" t="s">
        <v>766</v>
      </c>
      <c r="H506" s="10" t="s">
        <v>1323</v>
      </c>
      <c r="I506" s="10">
        <v>913</v>
      </c>
      <c r="J506" s="10">
        <v>913</v>
      </c>
      <c r="K506" s="43">
        <f t="shared" si="19"/>
        <v>0.87190043202411061</v>
      </c>
      <c r="L506" s="10" t="s">
        <v>384</v>
      </c>
      <c r="M506" s="31" t="s">
        <v>385</v>
      </c>
      <c r="N506" s="10"/>
      <c r="O506" s="10"/>
      <c r="P506" s="10"/>
      <c r="Q506" s="32" t="s">
        <v>392</v>
      </c>
      <c r="R506" s="10">
        <v>1.4359999999999999</v>
      </c>
      <c r="S506" s="10">
        <v>45.043999999999997</v>
      </c>
      <c r="T506" s="10">
        <v>65286688</v>
      </c>
      <c r="U506" s="10">
        <v>31838091</v>
      </c>
      <c r="V506" s="10">
        <v>51815162</v>
      </c>
      <c r="W506" s="10" t="s">
        <v>393</v>
      </c>
      <c r="X506" s="10" t="s">
        <v>394</v>
      </c>
      <c r="Y506" s="10">
        <v>932</v>
      </c>
      <c r="Z506" s="10">
        <v>932</v>
      </c>
      <c r="AA506" s="43">
        <f t="shared" si="20"/>
        <v>90.943276734079603</v>
      </c>
      <c r="AB506" s="10" t="s">
        <v>384</v>
      </c>
      <c r="AC506" s="31" t="s">
        <v>385</v>
      </c>
    </row>
    <row r="507" spans="1:29" x14ac:dyDescent="0.25">
      <c r="A507" s="45" t="s">
        <v>636</v>
      </c>
      <c r="B507" s="46">
        <v>17.751000000000001</v>
      </c>
      <c r="C507" s="46">
        <v>43.02</v>
      </c>
      <c r="D507" s="46">
        <v>11582704</v>
      </c>
      <c r="E507" s="46">
        <v>2381079</v>
      </c>
      <c r="F507" s="46">
        <v>27530136</v>
      </c>
      <c r="G507" s="46" t="s">
        <v>634</v>
      </c>
      <c r="H507" s="46" t="s">
        <v>637</v>
      </c>
      <c r="I507" s="46">
        <v>754</v>
      </c>
      <c r="J507" s="46">
        <v>842</v>
      </c>
      <c r="K507" s="47">
        <f t="shared" si="19"/>
        <v>14.574881616169955</v>
      </c>
      <c r="L507" s="46" t="s">
        <v>384</v>
      </c>
      <c r="M507" s="48" t="s">
        <v>385</v>
      </c>
      <c r="N507" s="10"/>
      <c r="O507" s="10"/>
      <c r="P507" s="10"/>
      <c r="Q507" s="32" t="s">
        <v>1324</v>
      </c>
      <c r="R507" s="10">
        <v>1.486</v>
      </c>
      <c r="S507" s="10">
        <v>45.043999999999997</v>
      </c>
      <c r="T507" s="10">
        <v>12257711</v>
      </c>
      <c r="U507" s="10">
        <v>3895625</v>
      </c>
      <c r="V507" s="10">
        <v>5116008</v>
      </c>
      <c r="W507" s="10" t="s">
        <v>1325</v>
      </c>
      <c r="X507" s="10" t="s">
        <v>1326</v>
      </c>
      <c r="Y507" s="10">
        <v>831</v>
      </c>
      <c r="Z507" s="10">
        <v>859</v>
      </c>
      <c r="AA507" s="43">
        <f t="shared" si="20"/>
        <v>17.074788716489518</v>
      </c>
      <c r="AB507" s="10" t="s">
        <v>384</v>
      </c>
      <c r="AC507" s="31" t="s">
        <v>385</v>
      </c>
    </row>
    <row r="508" spans="1:29" x14ac:dyDescent="0.25">
      <c r="A508" s="30" t="s">
        <v>627</v>
      </c>
      <c r="B508" s="10">
        <v>17.966000000000001</v>
      </c>
      <c r="C508" s="10">
        <v>57.058999999999997</v>
      </c>
      <c r="D508" s="10">
        <v>12054772</v>
      </c>
      <c r="E508" s="10">
        <v>2728911</v>
      </c>
      <c r="F508" s="10">
        <v>21131732</v>
      </c>
      <c r="G508" s="10" t="s">
        <v>628</v>
      </c>
      <c r="H508" s="10" t="s">
        <v>629</v>
      </c>
      <c r="I508" s="10">
        <v>886</v>
      </c>
      <c r="J508" s="10">
        <v>886</v>
      </c>
      <c r="K508" s="43">
        <f t="shared" si="19"/>
        <v>15.168899663664057</v>
      </c>
      <c r="L508" s="10" t="s">
        <v>384</v>
      </c>
      <c r="M508" s="31" t="s">
        <v>385</v>
      </c>
      <c r="N508" s="10"/>
      <c r="O508" s="10"/>
      <c r="P508" s="10"/>
      <c r="Q508" s="32" t="s">
        <v>1327</v>
      </c>
      <c r="R508" s="10">
        <v>1.4990000000000001</v>
      </c>
      <c r="S508" s="10">
        <v>43.061</v>
      </c>
      <c r="T508" s="10">
        <v>5087195</v>
      </c>
      <c r="U508" s="10">
        <v>1989981</v>
      </c>
      <c r="V508" s="10">
        <v>4537768</v>
      </c>
      <c r="W508" s="10" t="s">
        <v>830</v>
      </c>
      <c r="X508" s="10" t="s">
        <v>1328</v>
      </c>
      <c r="Y508" s="10">
        <v>811</v>
      </c>
      <c r="Z508" s="10">
        <v>811</v>
      </c>
      <c r="AA508" s="43">
        <f t="shared" si="20"/>
        <v>7.0863785077476455</v>
      </c>
      <c r="AB508" s="10" t="s">
        <v>384</v>
      </c>
      <c r="AC508" s="31" t="s">
        <v>385</v>
      </c>
    </row>
    <row r="509" spans="1:29" x14ac:dyDescent="0.25">
      <c r="A509" s="30" t="s">
        <v>955</v>
      </c>
      <c r="B509" s="10">
        <v>18.300999999999998</v>
      </c>
      <c r="C509" s="10">
        <v>91.037000000000006</v>
      </c>
      <c r="D509" s="10">
        <v>16729051</v>
      </c>
      <c r="E509" s="10">
        <v>2446980</v>
      </c>
      <c r="F509" s="10">
        <v>6304637</v>
      </c>
      <c r="G509" s="10" t="s">
        <v>956</v>
      </c>
      <c r="H509" s="33">
        <v>22258</v>
      </c>
      <c r="I509" s="10">
        <v>944</v>
      </c>
      <c r="J509" s="10">
        <v>952</v>
      </c>
      <c r="K509" s="43">
        <f t="shared" si="19"/>
        <v>21.05069229740047</v>
      </c>
      <c r="L509" s="10" t="s">
        <v>384</v>
      </c>
      <c r="M509" s="31" t="s">
        <v>385</v>
      </c>
      <c r="N509" s="10"/>
      <c r="O509" s="10"/>
      <c r="P509" s="10"/>
      <c r="Q509" s="32" t="s">
        <v>404</v>
      </c>
      <c r="R509" s="10">
        <v>1.56</v>
      </c>
      <c r="S509" s="10">
        <v>62.006999999999998</v>
      </c>
      <c r="T509" s="10">
        <v>290510</v>
      </c>
      <c r="U509" s="10">
        <v>116958</v>
      </c>
      <c r="V509" s="10">
        <v>303112</v>
      </c>
      <c r="W509" s="10" t="s">
        <v>405</v>
      </c>
      <c r="X509" s="10" t="s">
        <v>406</v>
      </c>
      <c r="Y509" s="10">
        <v>781</v>
      </c>
      <c r="Z509" s="10">
        <v>781</v>
      </c>
      <c r="AA509" s="43">
        <f t="shared" si="20"/>
        <v>0.4046756258185048</v>
      </c>
      <c r="AB509" s="10" t="s">
        <v>384</v>
      </c>
      <c r="AC509" s="31" t="s">
        <v>385</v>
      </c>
    </row>
    <row r="510" spans="1:29" x14ac:dyDescent="0.25">
      <c r="A510" s="30" t="s">
        <v>959</v>
      </c>
      <c r="B510" s="10">
        <v>21.204999999999998</v>
      </c>
      <c r="C510" s="10">
        <v>105.09099999999999</v>
      </c>
      <c r="D510" s="10">
        <v>1000532</v>
      </c>
      <c r="E510" s="10">
        <v>167065</v>
      </c>
      <c r="F510" s="10">
        <v>259645</v>
      </c>
      <c r="G510" s="10" t="s">
        <v>960</v>
      </c>
      <c r="H510" s="10" t="s">
        <v>961</v>
      </c>
      <c r="I510" s="10">
        <v>795</v>
      </c>
      <c r="J510" s="10">
        <v>801</v>
      </c>
      <c r="K510" s="43">
        <f t="shared" si="19"/>
        <v>1.2590009598095364</v>
      </c>
      <c r="L510" s="10" t="s">
        <v>384</v>
      </c>
      <c r="M510" s="31" t="s">
        <v>385</v>
      </c>
      <c r="N510" s="10"/>
      <c r="O510" s="10"/>
      <c r="P510" s="10"/>
      <c r="Q510" s="32" t="s">
        <v>415</v>
      </c>
      <c r="R510" s="10">
        <v>1.6539999999999999</v>
      </c>
      <c r="S510" s="10">
        <v>43.061</v>
      </c>
      <c r="T510" s="10">
        <v>899938</v>
      </c>
      <c r="U510" s="10">
        <v>468511</v>
      </c>
      <c r="V510" s="10">
        <v>1442260</v>
      </c>
      <c r="W510" s="10" t="s">
        <v>416</v>
      </c>
      <c r="X510" s="10" t="s">
        <v>417</v>
      </c>
      <c r="Y510" s="10">
        <v>865</v>
      </c>
      <c r="Z510" s="10">
        <v>878</v>
      </c>
      <c r="AA510" s="43">
        <f t="shared" si="20"/>
        <v>1.2535987516706948</v>
      </c>
      <c r="AB510" s="10" t="s">
        <v>384</v>
      </c>
      <c r="AC510" s="31" t="s">
        <v>385</v>
      </c>
    </row>
    <row r="511" spans="1:29" x14ac:dyDescent="0.25">
      <c r="A511" s="30" t="s">
        <v>1329</v>
      </c>
      <c r="B511" s="10">
        <v>21.427</v>
      </c>
      <c r="C511" s="10">
        <v>71.061999999999998</v>
      </c>
      <c r="D511" s="10">
        <v>2223742</v>
      </c>
      <c r="E511" s="10">
        <v>503232</v>
      </c>
      <c r="F511" s="10">
        <v>2645779</v>
      </c>
      <c r="G511" s="10" t="s">
        <v>634</v>
      </c>
      <c r="H511" s="10" t="s">
        <v>1330</v>
      </c>
      <c r="I511" s="10">
        <v>833</v>
      </c>
      <c r="J511" s="10">
        <v>834</v>
      </c>
      <c r="K511" s="43">
        <f t="shared" si="19"/>
        <v>2.7982046674856758</v>
      </c>
      <c r="L511" s="10" t="s">
        <v>384</v>
      </c>
      <c r="M511" s="31" t="s">
        <v>385</v>
      </c>
      <c r="N511" s="10"/>
      <c r="O511" s="10"/>
      <c r="P511" s="10"/>
      <c r="Q511" s="32" t="s">
        <v>401</v>
      </c>
      <c r="R511" s="10">
        <v>1.7010000000000001</v>
      </c>
      <c r="S511" s="10">
        <v>39.021999999999998</v>
      </c>
      <c r="T511" s="10">
        <v>1110991</v>
      </c>
      <c r="U511" s="10">
        <v>334903</v>
      </c>
      <c r="V511" s="10">
        <v>846815</v>
      </c>
      <c r="W511" s="10" t="s">
        <v>402</v>
      </c>
      <c r="X511" s="10" t="s">
        <v>403</v>
      </c>
      <c r="Y511" s="10">
        <v>833</v>
      </c>
      <c r="Z511" s="10">
        <v>833</v>
      </c>
      <c r="AA511" s="43">
        <f t="shared" si="20"/>
        <v>1.5475920904744294</v>
      </c>
      <c r="AB511" s="10" t="s">
        <v>384</v>
      </c>
      <c r="AC511" s="31" t="s">
        <v>385</v>
      </c>
    </row>
    <row r="512" spans="1:29" x14ac:dyDescent="0.25">
      <c r="A512" s="30" t="s">
        <v>651</v>
      </c>
      <c r="B512" s="10">
        <v>22.087</v>
      </c>
      <c r="C512" s="10">
        <v>59.057000000000002</v>
      </c>
      <c r="D512" s="10">
        <v>5680646</v>
      </c>
      <c r="E512" s="10">
        <v>1113735</v>
      </c>
      <c r="F512" s="10">
        <v>5658400</v>
      </c>
      <c r="G512" s="10" t="s">
        <v>634</v>
      </c>
      <c r="H512" s="10" t="s">
        <v>652</v>
      </c>
      <c r="I512" s="10">
        <v>847</v>
      </c>
      <c r="J512" s="10">
        <v>851</v>
      </c>
      <c r="K512" s="43">
        <f t="shared" si="19"/>
        <v>7.1481359580085435</v>
      </c>
      <c r="L512" s="10" t="s">
        <v>384</v>
      </c>
      <c r="M512" s="31" t="s">
        <v>385</v>
      </c>
      <c r="N512" s="10"/>
      <c r="O512" s="10"/>
      <c r="P512" s="10"/>
      <c r="Q512" s="32" t="s">
        <v>423</v>
      </c>
      <c r="R512" s="10">
        <v>1.7310000000000001</v>
      </c>
      <c r="S512" s="10">
        <v>43.061</v>
      </c>
      <c r="T512" s="10">
        <v>10304258</v>
      </c>
      <c r="U512" s="10">
        <v>3357191</v>
      </c>
      <c r="V512" s="10">
        <v>9414954</v>
      </c>
      <c r="W512" s="10" t="s">
        <v>424</v>
      </c>
      <c r="X512" s="10" t="s">
        <v>425</v>
      </c>
      <c r="Y512" s="10">
        <v>871</v>
      </c>
      <c r="Z512" s="10">
        <v>871</v>
      </c>
      <c r="AA512" s="43">
        <f t="shared" si="20"/>
        <v>14.353660991860295</v>
      </c>
      <c r="AB512" s="10" t="s">
        <v>384</v>
      </c>
      <c r="AC512" s="31" t="s">
        <v>385</v>
      </c>
    </row>
    <row r="513" spans="1:29" x14ac:dyDescent="0.25">
      <c r="A513" s="30" t="s">
        <v>984</v>
      </c>
      <c r="B513" s="10">
        <v>22.164000000000001</v>
      </c>
      <c r="C513" s="10">
        <v>55.045000000000002</v>
      </c>
      <c r="D513" s="10">
        <v>2150023</v>
      </c>
      <c r="E513" s="10">
        <v>481769</v>
      </c>
      <c r="F513" s="10">
        <v>4803907</v>
      </c>
      <c r="G513" s="10" t="s">
        <v>617</v>
      </c>
      <c r="H513" s="10"/>
      <c r="I513" s="10">
        <v>837</v>
      </c>
      <c r="J513" s="10">
        <v>837</v>
      </c>
      <c r="K513" s="43">
        <f t="shared" si="19"/>
        <v>2.705441725614552</v>
      </c>
      <c r="L513" s="10" t="s">
        <v>384</v>
      </c>
      <c r="M513" s="31" t="s">
        <v>385</v>
      </c>
      <c r="N513" s="10"/>
      <c r="O513" s="10"/>
      <c r="P513" s="10"/>
      <c r="Q513" s="32" t="s">
        <v>407</v>
      </c>
      <c r="R513" s="10">
        <v>1.8720000000000001</v>
      </c>
      <c r="S513" s="10">
        <v>43.061</v>
      </c>
      <c r="T513" s="10">
        <v>12775755</v>
      </c>
      <c r="U513" s="10">
        <v>4194040</v>
      </c>
      <c r="V513" s="10">
        <v>6865468</v>
      </c>
      <c r="W513" s="10" t="s">
        <v>408</v>
      </c>
      <c r="X513" s="10" t="s">
        <v>409</v>
      </c>
      <c r="Y513" s="10">
        <v>884</v>
      </c>
      <c r="Z513" s="10">
        <v>909</v>
      </c>
      <c r="AA513" s="43">
        <f t="shared" si="20"/>
        <v>17.796415441564459</v>
      </c>
      <c r="AB513" s="10" t="s">
        <v>384</v>
      </c>
      <c r="AC513" s="31" t="s">
        <v>385</v>
      </c>
    </row>
    <row r="514" spans="1:29" x14ac:dyDescent="0.25">
      <c r="A514" s="30" t="s">
        <v>967</v>
      </c>
      <c r="B514" s="10">
        <v>22.567</v>
      </c>
      <c r="C514" s="10">
        <v>88.046000000000006</v>
      </c>
      <c r="D514" s="10">
        <v>18447967</v>
      </c>
      <c r="E514" s="10">
        <v>4325135</v>
      </c>
      <c r="F514" s="10">
        <v>24334184</v>
      </c>
      <c r="G514" s="10" t="s">
        <v>968</v>
      </c>
      <c r="H514" s="10" t="s">
        <v>969</v>
      </c>
      <c r="I514" s="10">
        <v>910</v>
      </c>
      <c r="J514" s="10">
        <v>910</v>
      </c>
      <c r="K514" s="43">
        <f t="shared" si="19"/>
        <v>23.213658493216265</v>
      </c>
      <c r="L514" s="10" t="s">
        <v>384</v>
      </c>
      <c r="M514" s="31" t="s">
        <v>385</v>
      </c>
      <c r="N514" s="10"/>
      <c r="O514" s="10"/>
      <c r="P514" s="10"/>
      <c r="Q514" s="32" t="s">
        <v>412</v>
      </c>
      <c r="R514" s="10">
        <v>1.899</v>
      </c>
      <c r="S514" s="10">
        <v>83.018000000000001</v>
      </c>
      <c r="T514" s="10">
        <v>20471349</v>
      </c>
      <c r="U514" s="10">
        <v>9094475</v>
      </c>
      <c r="V514" s="10">
        <v>23037696</v>
      </c>
      <c r="W514" s="10" t="s">
        <v>413</v>
      </c>
      <c r="X514" s="10" t="s">
        <v>414</v>
      </c>
      <c r="Y514" s="10">
        <v>940</v>
      </c>
      <c r="Z514" s="10">
        <v>940</v>
      </c>
      <c r="AA514" s="43">
        <f t="shared" si="20"/>
        <v>28.516250621059591</v>
      </c>
      <c r="AB514" s="10" t="s">
        <v>384</v>
      </c>
      <c r="AC514" s="31" t="s">
        <v>385</v>
      </c>
    </row>
    <row r="515" spans="1:29" x14ac:dyDescent="0.25">
      <c r="A515" s="30" t="s">
        <v>653</v>
      </c>
      <c r="B515" s="10">
        <v>22.905000000000001</v>
      </c>
      <c r="C515" s="10">
        <v>57.058999999999997</v>
      </c>
      <c r="D515" s="10">
        <v>1081359</v>
      </c>
      <c r="E515" s="10">
        <v>244179</v>
      </c>
      <c r="F515" s="10">
        <v>2339513</v>
      </c>
      <c r="G515" s="10" t="s">
        <v>654</v>
      </c>
      <c r="H515" s="10" t="s">
        <v>655</v>
      </c>
      <c r="I515" s="10">
        <v>891</v>
      </c>
      <c r="J515" s="10">
        <v>894</v>
      </c>
      <c r="K515" s="43">
        <f t="shared" si="19"/>
        <v>1.360708122177682</v>
      </c>
      <c r="L515" s="10" t="s">
        <v>384</v>
      </c>
      <c r="M515" s="31" t="s">
        <v>385</v>
      </c>
      <c r="N515" s="10"/>
      <c r="O515" s="10"/>
      <c r="P515" s="10"/>
      <c r="Q515" s="32" t="s">
        <v>826</v>
      </c>
      <c r="R515" s="10">
        <v>2.0960000000000001</v>
      </c>
      <c r="S515" s="10">
        <v>62.006999999999998</v>
      </c>
      <c r="T515" s="10">
        <v>334509</v>
      </c>
      <c r="U515" s="10">
        <v>114183</v>
      </c>
      <c r="V515" s="10">
        <v>258363</v>
      </c>
      <c r="W515" s="10" t="s">
        <v>827</v>
      </c>
      <c r="X515" s="10" t="s">
        <v>828</v>
      </c>
      <c r="Y515" s="10">
        <v>792</v>
      </c>
      <c r="Z515" s="10">
        <v>792</v>
      </c>
      <c r="AA515" s="43">
        <f t="shared" si="20"/>
        <v>0.46596550520437235</v>
      </c>
      <c r="AB515" s="10" t="s">
        <v>384</v>
      </c>
      <c r="AC515" s="31" t="s">
        <v>385</v>
      </c>
    </row>
    <row r="516" spans="1:29" x14ac:dyDescent="0.25">
      <c r="A516" s="30" t="s">
        <v>1175</v>
      </c>
      <c r="B516" s="10">
        <v>23.204000000000001</v>
      </c>
      <c r="C516" s="10">
        <v>133.01400000000001</v>
      </c>
      <c r="D516" s="10">
        <v>1644910</v>
      </c>
      <c r="E516" s="10">
        <v>157185</v>
      </c>
      <c r="F516" s="10">
        <v>543648</v>
      </c>
      <c r="G516" s="10" t="s">
        <v>660</v>
      </c>
      <c r="H516" s="10" t="s">
        <v>1176</v>
      </c>
      <c r="I516" s="10">
        <v>850</v>
      </c>
      <c r="J516" s="10">
        <v>857</v>
      </c>
      <c r="K516" s="43">
        <f t="shared" si="19"/>
        <v>2.0698421127962972</v>
      </c>
      <c r="L516" s="10" t="s">
        <v>384</v>
      </c>
      <c r="M516" s="31" t="s">
        <v>385</v>
      </c>
      <c r="N516" s="10"/>
      <c r="O516" s="10"/>
      <c r="P516" s="10"/>
      <c r="Q516" s="32" t="s">
        <v>418</v>
      </c>
      <c r="R516" s="10">
        <v>2.117</v>
      </c>
      <c r="S516" s="10">
        <v>41.039000000000001</v>
      </c>
      <c r="T516" s="10">
        <v>4990749</v>
      </c>
      <c r="U516" s="10">
        <v>2371976</v>
      </c>
      <c r="V516" s="10">
        <v>10816929</v>
      </c>
      <c r="W516" s="10" t="s">
        <v>419</v>
      </c>
      <c r="X516" s="10" t="s">
        <v>420</v>
      </c>
      <c r="Y516" s="10">
        <v>923</v>
      </c>
      <c r="Z516" s="10">
        <v>923</v>
      </c>
      <c r="AA516" s="43">
        <f t="shared" si="20"/>
        <v>6.9520308246809988</v>
      </c>
      <c r="AB516" s="10" t="s">
        <v>384</v>
      </c>
      <c r="AC516" s="31" t="s">
        <v>385</v>
      </c>
    </row>
    <row r="517" spans="1:29" x14ac:dyDescent="0.25">
      <c r="A517" s="30" t="s">
        <v>662</v>
      </c>
      <c r="B517" s="10">
        <v>23.486000000000001</v>
      </c>
      <c r="C517" s="10">
        <v>109.102</v>
      </c>
      <c r="D517" s="10">
        <v>712523</v>
      </c>
      <c r="E517" s="10">
        <v>145214</v>
      </c>
      <c r="F517" s="10">
        <v>1297661</v>
      </c>
      <c r="G517" s="10" t="s">
        <v>663</v>
      </c>
      <c r="H517" s="10" t="s">
        <v>664</v>
      </c>
      <c r="I517" s="10">
        <v>832</v>
      </c>
      <c r="J517" s="10">
        <v>834</v>
      </c>
      <c r="K517" s="43">
        <f t="shared" si="19"/>
        <v>0.89659015492395078</v>
      </c>
      <c r="L517" s="10" t="s">
        <v>384</v>
      </c>
      <c r="M517" s="31" t="s">
        <v>385</v>
      </c>
      <c r="N517" s="10"/>
      <c r="O517" s="10"/>
      <c r="P517" s="10"/>
      <c r="Q517" s="32" t="s">
        <v>421</v>
      </c>
      <c r="R517" s="10">
        <v>2.1869999999999998</v>
      </c>
      <c r="S517" s="10">
        <v>41.039000000000001</v>
      </c>
      <c r="T517" s="10">
        <v>5213165</v>
      </c>
      <c r="U517" s="10">
        <v>2044470</v>
      </c>
      <c r="V517" s="10">
        <v>6802425</v>
      </c>
      <c r="W517" s="10" t="s">
        <v>419</v>
      </c>
      <c r="X517" s="10" t="s">
        <v>422</v>
      </c>
      <c r="Y517" s="10">
        <v>916</v>
      </c>
      <c r="Z517" s="10">
        <v>923</v>
      </c>
      <c r="AA517" s="43">
        <f t="shared" si="20"/>
        <v>7.2618526345741126</v>
      </c>
      <c r="AB517" s="10" t="s">
        <v>384</v>
      </c>
      <c r="AC517" s="31" t="s">
        <v>385</v>
      </c>
    </row>
    <row r="518" spans="1:29" x14ac:dyDescent="0.25">
      <c r="A518" s="30" t="s">
        <v>1072</v>
      </c>
      <c r="B518" s="10">
        <v>24.652999999999999</v>
      </c>
      <c r="C518" s="10">
        <v>43.02</v>
      </c>
      <c r="D518" s="10">
        <v>327710</v>
      </c>
      <c r="E518" s="10">
        <v>112301</v>
      </c>
      <c r="F518" s="10">
        <v>259575</v>
      </c>
      <c r="G518" s="10" t="s">
        <v>542</v>
      </c>
      <c r="H518" s="33">
        <v>1553840</v>
      </c>
      <c r="I518" s="10">
        <v>855</v>
      </c>
      <c r="J518" s="10">
        <v>876</v>
      </c>
      <c r="K518" s="43">
        <f t="shared" si="19"/>
        <v>0.41236782485635964</v>
      </c>
      <c r="L518" s="10" t="s">
        <v>384</v>
      </c>
      <c r="M518" s="31" t="s">
        <v>385</v>
      </c>
      <c r="N518" s="10"/>
      <c r="O518" s="10"/>
      <c r="P518" s="10"/>
      <c r="Q518" s="32" t="s">
        <v>426</v>
      </c>
      <c r="R518" s="10">
        <v>2.194</v>
      </c>
      <c r="S518" s="10">
        <v>78.093000000000004</v>
      </c>
      <c r="T518" s="10">
        <v>1689171</v>
      </c>
      <c r="U518" s="10">
        <v>446884</v>
      </c>
      <c r="V518" s="10">
        <v>748867</v>
      </c>
      <c r="W518" s="10" t="s">
        <v>427</v>
      </c>
      <c r="X518" s="10" t="s">
        <v>428</v>
      </c>
      <c r="Y518" s="10">
        <v>839</v>
      </c>
      <c r="Z518" s="10">
        <v>840</v>
      </c>
      <c r="AA518" s="43">
        <f t="shared" si="20"/>
        <v>2.3529872690766913</v>
      </c>
      <c r="AB518" s="10" t="s">
        <v>384</v>
      </c>
      <c r="AC518" s="31" t="s">
        <v>385</v>
      </c>
    </row>
    <row r="519" spans="1:29" x14ac:dyDescent="0.25">
      <c r="A519" s="30" t="s">
        <v>1331</v>
      </c>
      <c r="B519" s="10">
        <v>24.71</v>
      </c>
      <c r="C519" s="10">
        <v>91.037000000000006</v>
      </c>
      <c r="D519" s="10">
        <v>3010843</v>
      </c>
      <c r="E519" s="10">
        <v>488314</v>
      </c>
      <c r="F519" s="10">
        <v>766493</v>
      </c>
      <c r="G519" s="10" t="s">
        <v>1332</v>
      </c>
      <c r="H519" s="10" t="s">
        <v>1333</v>
      </c>
      <c r="I519" s="10">
        <v>781</v>
      </c>
      <c r="J519" s="10">
        <v>921</v>
      </c>
      <c r="K519" s="43">
        <f t="shared" si="19"/>
        <v>3.7886386710628188</v>
      </c>
      <c r="L519" s="10" t="s">
        <v>384</v>
      </c>
      <c r="M519" s="31" t="s">
        <v>385</v>
      </c>
      <c r="N519" s="10"/>
      <c r="O519" s="10"/>
      <c r="P519" s="10"/>
      <c r="Q519" s="32" t="s">
        <v>854</v>
      </c>
      <c r="R519" s="10">
        <v>2.331</v>
      </c>
      <c r="S519" s="10">
        <v>57.048999999999999</v>
      </c>
      <c r="T519" s="10">
        <v>5217411</v>
      </c>
      <c r="U519" s="10">
        <v>1784907</v>
      </c>
      <c r="V519" s="10">
        <v>2671600</v>
      </c>
      <c r="W519" s="10" t="s">
        <v>419</v>
      </c>
      <c r="X519" s="10" t="s">
        <v>855</v>
      </c>
      <c r="Y519" s="10">
        <v>843</v>
      </c>
      <c r="Z519" s="10">
        <v>843</v>
      </c>
      <c r="AA519" s="43">
        <f t="shared" si="20"/>
        <v>7.2677672423577535</v>
      </c>
      <c r="AB519" s="10" t="s">
        <v>384</v>
      </c>
      <c r="AC519" s="31" t="s">
        <v>385</v>
      </c>
    </row>
    <row r="520" spans="1:29" x14ac:dyDescent="0.25">
      <c r="A520" s="30" t="s">
        <v>613</v>
      </c>
      <c r="B520" s="10">
        <v>27.254999999999999</v>
      </c>
      <c r="C520" s="10">
        <v>57.058999999999997</v>
      </c>
      <c r="D520" s="10">
        <v>729262</v>
      </c>
      <c r="E520" s="10">
        <v>162494</v>
      </c>
      <c r="F520" s="10">
        <v>233229</v>
      </c>
      <c r="G520" s="10" t="s">
        <v>614</v>
      </c>
      <c r="H520" s="10" t="s">
        <v>615</v>
      </c>
      <c r="I520" s="10">
        <v>862</v>
      </c>
      <c r="J520" s="10">
        <v>938</v>
      </c>
      <c r="K520" s="43">
        <f t="shared" si="19"/>
        <v>0.91765336636171779</v>
      </c>
      <c r="L520" s="10" t="s">
        <v>384</v>
      </c>
      <c r="M520" s="31" t="s">
        <v>385</v>
      </c>
      <c r="N520" s="10"/>
      <c r="O520" s="10"/>
      <c r="P520" s="10"/>
      <c r="Q520" s="32" t="s">
        <v>432</v>
      </c>
      <c r="R520" s="10">
        <v>2.355</v>
      </c>
      <c r="S520" s="10">
        <v>77.010999999999996</v>
      </c>
      <c r="T520" s="10">
        <v>4631022</v>
      </c>
      <c r="U520" s="10">
        <v>1289719</v>
      </c>
      <c r="V520" s="10">
        <v>1994682</v>
      </c>
      <c r="W520" s="10" t="s">
        <v>433</v>
      </c>
      <c r="X520" s="10" t="s">
        <v>434</v>
      </c>
      <c r="Y520" s="10">
        <v>939</v>
      </c>
      <c r="Z520" s="10">
        <v>939</v>
      </c>
      <c r="AA520" s="43">
        <f t="shared" si="20"/>
        <v>6.4509370625082223</v>
      </c>
      <c r="AB520" s="10" t="s">
        <v>384</v>
      </c>
      <c r="AC520" s="31" t="s">
        <v>385</v>
      </c>
    </row>
    <row r="521" spans="1:29" x14ac:dyDescent="0.25">
      <c r="A521" s="30" t="s">
        <v>1186</v>
      </c>
      <c r="B521" s="10">
        <v>30.937000000000001</v>
      </c>
      <c r="C521" s="10">
        <v>69.051000000000002</v>
      </c>
      <c r="D521" s="10">
        <v>2717396</v>
      </c>
      <c r="E521" s="10">
        <v>572341</v>
      </c>
      <c r="F521" s="10">
        <v>2328998</v>
      </c>
      <c r="G521" s="10" t="s">
        <v>1187</v>
      </c>
      <c r="H521" s="10" t="s">
        <v>1188</v>
      </c>
      <c r="I521" s="10">
        <v>788</v>
      </c>
      <c r="J521" s="10">
        <v>823</v>
      </c>
      <c r="K521" s="43">
        <f t="shared" si="19"/>
        <v>3.4193850593310313</v>
      </c>
      <c r="L521" s="10" t="s">
        <v>384</v>
      </c>
      <c r="M521" s="31" t="s">
        <v>385</v>
      </c>
      <c r="N521" s="10"/>
      <c r="O521" s="10"/>
      <c r="P521" s="10"/>
      <c r="Q521" s="32" t="s">
        <v>441</v>
      </c>
      <c r="R521" s="10">
        <v>2.472</v>
      </c>
      <c r="S521" s="10">
        <v>44.029000000000003</v>
      </c>
      <c r="T521" s="10">
        <v>5331293</v>
      </c>
      <c r="U521" s="10">
        <v>1878396</v>
      </c>
      <c r="V521" s="10">
        <v>6013704</v>
      </c>
      <c r="W521" s="10" t="s">
        <v>419</v>
      </c>
      <c r="X521" s="10" t="s">
        <v>442</v>
      </c>
      <c r="Y521" s="10">
        <v>863</v>
      </c>
      <c r="Z521" s="10">
        <v>873</v>
      </c>
      <c r="AA521" s="43">
        <f t="shared" si="20"/>
        <v>7.4264029850842102</v>
      </c>
      <c r="AB521" s="10" t="s">
        <v>384</v>
      </c>
      <c r="AC521" s="31" t="s">
        <v>385</v>
      </c>
    </row>
    <row r="522" spans="1:29" x14ac:dyDescent="0.25">
      <c r="A522" s="30" t="s">
        <v>1002</v>
      </c>
      <c r="B522" s="10">
        <v>31.648</v>
      </c>
      <c r="C522" s="10">
        <v>88.046000000000006</v>
      </c>
      <c r="D522" s="10">
        <v>3102265</v>
      </c>
      <c r="E522" s="10">
        <v>662918</v>
      </c>
      <c r="F522" s="10">
        <v>2648612</v>
      </c>
      <c r="G522" s="10" t="s">
        <v>1003</v>
      </c>
      <c r="H522" s="10" t="s">
        <v>1004</v>
      </c>
      <c r="I522" s="10">
        <v>811</v>
      </c>
      <c r="J522" s="10">
        <v>811</v>
      </c>
      <c r="K522" s="43">
        <f t="shared" si="19"/>
        <v>3.9036778559641587</v>
      </c>
      <c r="L522" s="10" t="s">
        <v>384</v>
      </c>
      <c r="M522" s="31" t="s">
        <v>385</v>
      </c>
      <c r="N522" s="10"/>
      <c r="O522" s="10"/>
      <c r="P522" s="10"/>
      <c r="Q522" s="32" t="s">
        <v>443</v>
      </c>
      <c r="R522" s="10">
        <v>2.5259999999999998</v>
      </c>
      <c r="S522" s="10">
        <v>81.072000000000003</v>
      </c>
      <c r="T522" s="10">
        <v>4427239</v>
      </c>
      <c r="U522" s="10">
        <v>1202197</v>
      </c>
      <c r="V522" s="10">
        <v>2659749</v>
      </c>
      <c r="W522" s="10" t="s">
        <v>444</v>
      </c>
      <c r="X522" s="10" t="s">
        <v>445</v>
      </c>
      <c r="Y522" s="10">
        <v>873</v>
      </c>
      <c r="Z522" s="10">
        <v>885</v>
      </c>
      <c r="AA522" s="43">
        <f t="shared" si="20"/>
        <v>6.1670707134800571</v>
      </c>
      <c r="AB522" s="10" t="s">
        <v>384</v>
      </c>
      <c r="AC522" s="31" t="s">
        <v>385</v>
      </c>
    </row>
    <row r="523" spans="1:29" x14ac:dyDescent="0.25">
      <c r="A523" s="30" t="s">
        <v>656</v>
      </c>
      <c r="B523" s="10">
        <v>31.812999999999999</v>
      </c>
      <c r="C523" s="10">
        <v>57.058999999999997</v>
      </c>
      <c r="D523" s="10">
        <v>1136122</v>
      </c>
      <c r="E523" s="10">
        <v>253241</v>
      </c>
      <c r="F523" s="10">
        <v>707566</v>
      </c>
      <c r="G523" s="10" t="s">
        <v>657</v>
      </c>
      <c r="H523" s="10" t="s">
        <v>658</v>
      </c>
      <c r="I523" s="10">
        <v>764</v>
      </c>
      <c r="J523" s="10">
        <v>806</v>
      </c>
      <c r="K523" s="43">
        <f t="shared" si="19"/>
        <v>1.4296181316147112</v>
      </c>
      <c r="L523" s="10" t="s">
        <v>384</v>
      </c>
      <c r="M523" s="31" t="s">
        <v>385</v>
      </c>
      <c r="N523" s="10"/>
      <c r="O523" s="10"/>
      <c r="P523" s="10"/>
      <c r="Q523" s="32" t="s">
        <v>1083</v>
      </c>
      <c r="R523" s="10">
        <v>3.24</v>
      </c>
      <c r="S523" s="10">
        <v>42.061</v>
      </c>
      <c r="T523" s="10">
        <v>1626465</v>
      </c>
      <c r="U523" s="10">
        <v>432065</v>
      </c>
      <c r="V523" s="10">
        <v>1474125</v>
      </c>
      <c r="W523" s="10" t="s">
        <v>402</v>
      </c>
      <c r="X523" s="10" t="s">
        <v>1084</v>
      </c>
      <c r="Y523" s="10">
        <v>779</v>
      </c>
      <c r="Z523" s="10">
        <v>831</v>
      </c>
      <c r="AA523" s="43">
        <f t="shared" si="20"/>
        <v>2.2656388480496177</v>
      </c>
      <c r="AB523" s="10" t="s">
        <v>384</v>
      </c>
      <c r="AC523" s="31" t="s">
        <v>385</v>
      </c>
    </row>
    <row r="524" spans="1:29" x14ac:dyDescent="0.25">
      <c r="A524" s="30" t="s">
        <v>688</v>
      </c>
      <c r="B524" s="10">
        <v>33.654000000000003</v>
      </c>
      <c r="C524" s="10">
        <v>43.02</v>
      </c>
      <c r="D524" s="10">
        <v>2306616</v>
      </c>
      <c r="E524" s="10">
        <v>739816</v>
      </c>
      <c r="F524" s="10">
        <v>2179505</v>
      </c>
      <c r="G524" s="10" t="s">
        <v>679</v>
      </c>
      <c r="H524" s="10" t="s">
        <v>689</v>
      </c>
      <c r="I524" s="10">
        <v>805</v>
      </c>
      <c r="J524" s="10">
        <v>805</v>
      </c>
      <c r="K524" s="43">
        <f t="shared" si="19"/>
        <v>2.9024876344904849</v>
      </c>
      <c r="L524" s="10" t="s">
        <v>384</v>
      </c>
      <c r="M524" s="31" t="s">
        <v>385</v>
      </c>
      <c r="N524" s="10"/>
      <c r="O524" s="10"/>
      <c r="P524" s="10"/>
      <c r="Q524" s="32" t="s">
        <v>1053</v>
      </c>
      <c r="R524" s="10">
        <v>3.4710000000000001</v>
      </c>
      <c r="S524" s="10">
        <v>91.037999999999997</v>
      </c>
      <c r="T524" s="10">
        <v>81224989</v>
      </c>
      <c r="U524" s="10">
        <v>15556901</v>
      </c>
      <c r="V524" s="10">
        <v>37616118</v>
      </c>
      <c r="W524" s="10" t="s">
        <v>456</v>
      </c>
      <c r="X524" s="10" t="s">
        <v>457</v>
      </c>
      <c r="Y524" s="10">
        <v>928</v>
      </c>
      <c r="Z524" s="10">
        <v>928</v>
      </c>
      <c r="AA524" s="43">
        <f t="shared" si="20"/>
        <v>113.145066454429</v>
      </c>
      <c r="AB524" s="10" t="s">
        <v>384</v>
      </c>
      <c r="AC524" s="31" t="s">
        <v>385</v>
      </c>
    </row>
    <row r="525" spans="1:29" x14ac:dyDescent="0.25">
      <c r="A525" s="30" t="s">
        <v>1010</v>
      </c>
      <c r="B525" s="10">
        <v>34.119999999999997</v>
      </c>
      <c r="C525" s="10">
        <v>81.075000000000003</v>
      </c>
      <c r="D525" s="10">
        <v>4762851</v>
      </c>
      <c r="E525" s="10">
        <v>1579722</v>
      </c>
      <c r="F525" s="10">
        <v>19275629</v>
      </c>
      <c r="G525" s="10" t="s">
        <v>1011</v>
      </c>
      <c r="H525" s="10" t="s">
        <v>1012</v>
      </c>
      <c r="I525" s="10">
        <v>920</v>
      </c>
      <c r="J525" s="10">
        <v>920</v>
      </c>
      <c r="K525" s="43">
        <f t="shared" si="19"/>
        <v>5.9932455737845576</v>
      </c>
      <c r="L525" s="10" t="s">
        <v>384</v>
      </c>
      <c r="M525" s="31" t="s">
        <v>385</v>
      </c>
      <c r="N525" s="10"/>
      <c r="O525" s="10"/>
      <c r="P525" s="10"/>
      <c r="Q525" s="32" t="s">
        <v>458</v>
      </c>
      <c r="R525" s="10">
        <v>3.528</v>
      </c>
      <c r="S525" s="10">
        <v>57.048999999999999</v>
      </c>
      <c r="T525" s="10">
        <v>2295124</v>
      </c>
      <c r="U525" s="10">
        <v>606537</v>
      </c>
      <c r="V525" s="10">
        <v>946051</v>
      </c>
      <c r="W525" s="10" t="s">
        <v>419</v>
      </c>
      <c r="X525" s="10" t="s">
        <v>459</v>
      </c>
      <c r="Y525" s="10">
        <v>781</v>
      </c>
      <c r="Z525" s="10">
        <v>781</v>
      </c>
      <c r="AA525" s="43">
        <f t="shared" si="20"/>
        <v>3.1970697773951668</v>
      </c>
      <c r="AB525" s="10" t="s">
        <v>384</v>
      </c>
      <c r="AC525" s="31" t="s">
        <v>385</v>
      </c>
    </row>
    <row r="526" spans="1:29" x14ac:dyDescent="0.25">
      <c r="A526" s="30" t="s">
        <v>990</v>
      </c>
      <c r="B526" s="10">
        <v>34.526000000000003</v>
      </c>
      <c r="C526" s="10">
        <v>177.00899999999999</v>
      </c>
      <c r="D526" s="10">
        <v>551134</v>
      </c>
      <c r="E526" s="10">
        <v>187145</v>
      </c>
      <c r="F526" s="10">
        <v>712833</v>
      </c>
      <c r="G526" s="10" t="s">
        <v>991</v>
      </c>
      <c r="H526" s="10" t="s">
        <v>992</v>
      </c>
      <c r="I526" s="10">
        <v>836</v>
      </c>
      <c r="J526" s="10">
        <v>836</v>
      </c>
      <c r="K526" s="43">
        <f t="shared" si="19"/>
        <v>0.69350928804243051</v>
      </c>
      <c r="L526" s="10" t="s">
        <v>384</v>
      </c>
      <c r="M526" s="31" t="s">
        <v>385</v>
      </c>
      <c r="N526" s="10"/>
      <c r="O526" s="10"/>
      <c r="P526" s="10"/>
      <c r="Q526" s="32" t="s">
        <v>877</v>
      </c>
      <c r="R526" s="10">
        <v>4.0949999999999998</v>
      </c>
      <c r="S526" s="10">
        <v>91.037999999999997</v>
      </c>
      <c r="T526" s="10">
        <v>3211316</v>
      </c>
      <c r="U526" s="10">
        <v>967244</v>
      </c>
      <c r="V526" s="10">
        <v>1584773</v>
      </c>
      <c r="W526" s="10" t="s">
        <v>456</v>
      </c>
      <c r="X526" s="10" t="s">
        <v>878</v>
      </c>
      <c r="Y526" s="10">
        <v>919</v>
      </c>
      <c r="Z526" s="10">
        <v>936</v>
      </c>
      <c r="AA526" s="43">
        <f t="shared" si="20"/>
        <v>4.4733100822724774</v>
      </c>
      <c r="AB526" s="10" t="s">
        <v>384</v>
      </c>
      <c r="AC526" s="31" t="s">
        <v>385</v>
      </c>
    </row>
    <row r="527" spans="1:29" x14ac:dyDescent="0.25">
      <c r="A527" s="30" t="s">
        <v>1334</v>
      </c>
      <c r="B527" s="10">
        <v>34.881</v>
      </c>
      <c r="C527" s="10">
        <v>57.058999999999997</v>
      </c>
      <c r="D527" s="10">
        <v>237400</v>
      </c>
      <c r="E527" s="10">
        <v>90130</v>
      </c>
      <c r="F527" s="10">
        <v>264726</v>
      </c>
      <c r="G527" s="10" t="s">
        <v>1335</v>
      </c>
      <c r="H527" s="10" t="s">
        <v>1336</v>
      </c>
      <c r="I527" s="10">
        <v>758</v>
      </c>
      <c r="J527" s="10">
        <v>796</v>
      </c>
      <c r="K527" s="43">
        <f t="shared" si="19"/>
        <v>0.29872790461352955</v>
      </c>
      <c r="L527" s="10" t="s">
        <v>384</v>
      </c>
      <c r="M527" s="31" t="s">
        <v>385</v>
      </c>
      <c r="N527" s="10"/>
      <c r="O527" s="10"/>
      <c r="P527" s="10"/>
      <c r="Q527" s="32" t="s">
        <v>488</v>
      </c>
      <c r="R527" s="10">
        <v>4.1559999999999997</v>
      </c>
      <c r="S527" s="10">
        <v>44.029000000000003</v>
      </c>
      <c r="T527" s="10">
        <v>1874550586</v>
      </c>
      <c r="U527" s="10">
        <v>423465712</v>
      </c>
      <c r="V527" s="10">
        <v>2236725591</v>
      </c>
      <c r="W527" s="10" t="s">
        <v>461</v>
      </c>
      <c r="X527" s="10" t="s">
        <v>489</v>
      </c>
      <c r="Y527" s="10">
        <v>865</v>
      </c>
      <c r="Z527" s="10">
        <v>865</v>
      </c>
      <c r="AA527" s="43">
        <f t="shared" si="20"/>
        <v>2611.2179667412306</v>
      </c>
      <c r="AB527" s="10" t="s">
        <v>384</v>
      </c>
      <c r="AC527" s="31" t="s">
        <v>385</v>
      </c>
    </row>
    <row r="528" spans="1:29" x14ac:dyDescent="0.25">
      <c r="A528" s="58" t="s">
        <v>1559</v>
      </c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60"/>
      <c r="N528" s="10"/>
      <c r="O528" s="10"/>
      <c r="P528" s="10"/>
      <c r="Q528" s="32" t="s">
        <v>474</v>
      </c>
      <c r="R528" s="10">
        <v>4.7389999999999999</v>
      </c>
      <c r="S528" s="10">
        <v>207.041</v>
      </c>
      <c r="T528" s="10">
        <v>6279570</v>
      </c>
      <c r="U528" s="10">
        <v>1394962</v>
      </c>
      <c r="V528" s="10">
        <v>3245351</v>
      </c>
      <c r="W528" s="10" t="s">
        <v>475</v>
      </c>
      <c r="X528" s="10" t="s">
        <v>476</v>
      </c>
      <c r="Y528" s="10">
        <v>932</v>
      </c>
      <c r="Z528" s="10">
        <v>937</v>
      </c>
      <c r="AA528" s="43">
        <f t="shared" si="20"/>
        <v>8.7473371643699291</v>
      </c>
      <c r="AB528" s="10" t="s">
        <v>384</v>
      </c>
      <c r="AC528" s="31" t="s">
        <v>385</v>
      </c>
    </row>
    <row r="529" spans="1:29" x14ac:dyDescent="0.25">
      <c r="A529" s="24" t="s">
        <v>369</v>
      </c>
      <c r="B529" s="25" t="s">
        <v>370</v>
      </c>
      <c r="C529" s="25" t="s">
        <v>371</v>
      </c>
      <c r="D529" s="25" t="s">
        <v>372</v>
      </c>
      <c r="E529" s="25" t="s">
        <v>373</v>
      </c>
      <c r="F529" s="25" t="s">
        <v>374</v>
      </c>
      <c r="G529" s="25" t="s">
        <v>375</v>
      </c>
      <c r="H529" s="25" t="s">
        <v>376</v>
      </c>
      <c r="I529" s="25" t="s">
        <v>377</v>
      </c>
      <c r="J529" s="25" t="s">
        <v>378</v>
      </c>
      <c r="K529" s="25" t="s">
        <v>1539</v>
      </c>
      <c r="L529" s="25" t="s">
        <v>379</v>
      </c>
      <c r="M529" s="26" t="s">
        <v>380</v>
      </c>
      <c r="N529" s="10"/>
      <c r="O529" s="10"/>
      <c r="P529" s="10"/>
      <c r="Q529" s="32" t="s">
        <v>477</v>
      </c>
      <c r="R529" s="10">
        <v>5.5039999999999996</v>
      </c>
      <c r="S529" s="10">
        <v>44.029000000000003</v>
      </c>
      <c r="T529" s="10">
        <v>3575889</v>
      </c>
      <c r="U529" s="10">
        <v>1202529</v>
      </c>
      <c r="V529" s="10">
        <v>1955965</v>
      </c>
      <c r="W529" s="10" t="s">
        <v>478</v>
      </c>
      <c r="X529" s="10" t="s">
        <v>479</v>
      </c>
      <c r="Y529" s="10">
        <v>781</v>
      </c>
      <c r="Z529" s="10">
        <v>927</v>
      </c>
      <c r="AA529" s="43">
        <f t="shared" si="20"/>
        <v>4.9811542423066584</v>
      </c>
      <c r="AB529" s="10" t="s">
        <v>384</v>
      </c>
      <c r="AC529" s="31" t="s">
        <v>385</v>
      </c>
    </row>
    <row r="530" spans="1:29" x14ac:dyDescent="0.25">
      <c r="A530" s="30" t="s">
        <v>690</v>
      </c>
      <c r="B530" s="10">
        <v>1.3080000000000001</v>
      </c>
      <c r="C530" s="10">
        <v>43.976999999999997</v>
      </c>
      <c r="D530" s="10">
        <v>42461886</v>
      </c>
      <c r="E530" s="10">
        <v>22473730</v>
      </c>
      <c r="F530" s="10">
        <v>28044853</v>
      </c>
      <c r="G530" s="10" t="s">
        <v>691</v>
      </c>
      <c r="H530" s="10" t="s">
        <v>692</v>
      </c>
      <c r="I530" s="10">
        <v>871</v>
      </c>
      <c r="J530" s="10">
        <v>972</v>
      </c>
      <c r="K530" s="43">
        <f>4.4673047226851E-07*D530</f>
        <v>18.969018386191635</v>
      </c>
      <c r="L530" s="10" t="s">
        <v>384</v>
      </c>
      <c r="M530" s="31" t="s">
        <v>385</v>
      </c>
      <c r="N530" s="10"/>
      <c r="O530" s="10"/>
      <c r="P530" s="10"/>
      <c r="Q530" s="32" t="s">
        <v>1337</v>
      </c>
      <c r="R530" s="10">
        <v>5.51</v>
      </c>
      <c r="S530" s="10">
        <v>56.067999999999998</v>
      </c>
      <c r="T530" s="10">
        <v>11204644</v>
      </c>
      <c r="U530" s="10">
        <v>2033238</v>
      </c>
      <c r="V530" s="10">
        <v>3876382</v>
      </c>
      <c r="W530" s="10" t="s">
        <v>1070</v>
      </c>
      <c r="X530" s="10" t="s">
        <v>1338</v>
      </c>
      <c r="Y530" s="10">
        <v>853</v>
      </c>
      <c r="Z530" s="10">
        <v>893</v>
      </c>
      <c r="AA530" s="43">
        <f t="shared" si="20"/>
        <v>15.607883800122387</v>
      </c>
      <c r="AB530" s="10" t="s">
        <v>384</v>
      </c>
      <c r="AC530" s="31" t="s">
        <v>385</v>
      </c>
    </row>
    <row r="531" spans="1:29" x14ac:dyDescent="0.25">
      <c r="A531" s="30" t="s">
        <v>389</v>
      </c>
      <c r="B531" s="10">
        <v>1.375</v>
      </c>
      <c r="C531" s="10">
        <v>43.976999999999997</v>
      </c>
      <c r="D531" s="10">
        <v>9129164</v>
      </c>
      <c r="E531" s="10">
        <v>3510770</v>
      </c>
      <c r="F531" s="10">
        <v>6189629</v>
      </c>
      <c r="G531" s="10" t="s">
        <v>390</v>
      </c>
      <c r="H531" s="10" t="s">
        <v>391</v>
      </c>
      <c r="I531" s="10">
        <v>979</v>
      </c>
      <c r="J531" s="10">
        <v>979</v>
      </c>
      <c r="K531" s="43">
        <f t="shared" ref="K531:K586" si="21">4.4673047226851E-07*D531</f>
        <v>4.07827574513668</v>
      </c>
      <c r="L531" s="10" t="s">
        <v>384</v>
      </c>
      <c r="M531" s="31" t="s">
        <v>385</v>
      </c>
      <c r="N531" s="10"/>
      <c r="O531" s="10"/>
      <c r="P531" s="10"/>
      <c r="Q531" s="32" t="s">
        <v>485</v>
      </c>
      <c r="R531" s="10">
        <v>5.5170000000000003</v>
      </c>
      <c r="S531" s="10">
        <v>41.039000000000001</v>
      </c>
      <c r="T531" s="10">
        <v>37253493</v>
      </c>
      <c r="U531" s="10">
        <v>6554190</v>
      </c>
      <c r="V531" s="10">
        <v>43700926</v>
      </c>
      <c r="W531" s="10" t="s">
        <v>486</v>
      </c>
      <c r="X531" s="10" t="s">
        <v>487</v>
      </c>
      <c r="Y531" s="10">
        <v>856</v>
      </c>
      <c r="Z531" s="10">
        <v>857</v>
      </c>
      <c r="AA531" s="43">
        <f t="shared" si="20"/>
        <v>51.893499685726091</v>
      </c>
      <c r="AB531" s="10" t="s">
        <v>384</v>
      </c>
      <c r="AC531" s="31" t="s">
        <v>385</v>
      </c>
    </row>
    <row r="532" spans="1:29" x14ac:dyDescent="0.25">
      <c r="A532" s="30" t="s">
        <v>392</v>
      </c>
      <c r="B532" s="10">
        <v>1.4319999999999999</v>
      </c>
      <c r="C532" s="10">
        <v>45.003999999999998</v>
      </c>
      <c r="D532" s="10">
        <v>207432074</v>
      </c>
      <c r="E532" s="10">
        <v>100774348</v>
      </c>
      <c r="F532" s="10">
        <v>165664913</v>
      </c>
      <c r="G532" s="10" t="s">
        <v>393</v>
      </c>
      <c r="H532" s="10" t="s">
        <v>394</v>
      </c>
      <c r="I532" s="10">
        <v>900</v>
      </c>
      <c r="J532" s="10">
        <v>900</v>
      </c>
      <c r="K532" s="43">
        <f t="shared" si="21"/>
        <v>92.666228381656524</v>
      </c>
      <c r="L532" s="10" t="s">
        <v>384</v>
      </c>
      <c r="M532" s="31" t="s">
        <v>385</v>
      </c>
      <c r="N532" s="10"/>
      <c r="O532" s="10"/>
      <c r="P532" s="10"/>
      <c r="Q532" s="32" t="s">
        <v>1112</v>
      </c>
      <c r="R532" s="10">
        <v>5.9930000000000003</v>
      </c>
      <c r="S532" s="10">
        <v>67.022999999999996</v>
      </c>
      <c r="T532" s="10">
        <v>16654075</v>
      </c>
      <c r="U532" s="10">
        <v>5037578</v>
      </c>
      <c r="V532" s="10">
        <v>5193951</v>
      </c>
      <c r="W532" s="10" t="s">
        <v>1113</v>
      </c>
      <c r="X532" s="10" t="s">
        <v>1114</v>
      </c>
      <c r="Y532" s="10">
        <v>812</v>
      </c>
      <c r="Z532" s="10">
        <v>833</v>
      </c>
      <c r="AA532" s="43">
        <f t="shared" si="20"/>
        <v>23.198851065551324</v>
      </c>
      <c r="AB532" s="10" t="s">
        <v>384</v>
      </c>
      <c r="AC532" s="31" t="s">
        <v>385</v>
      </c>
    </row>
    <row r="533" spans="1:29" x14ac:dyDescent="0.25">
      <c r="A533" s="30" t="s">
        <v>859</v>
      </c>
      <c r="B533" s="10">
        <v>1.4930000000000001</v>
      </c>
      <c r="C533" s="10">
        <v>45.003999999999998</v>
      </c>
      <c r="D533" s="10">
        <v>51360402</v>
      </c>
      <c r="E533" s="10">
        <v>19266814</v>
      </c>
      <c r="F533" s="10">
        <v>40149472</v>
      </c>
      <c r="G533" s="10" t="s">
        <v>860</v>
      </c>
      <c r="H533" s="10" t="s">
        <v>861</v>
      </c>
      <c r="I533" s="10">
        <v>839</v>
      </c>
      <c r="J533" s="10">
        <v>882</v>
      </c>
      <c r="K533" s="43">
        <f t="shared" si="21"/>
        <v>22.944256641360528</v>
      </c>
      <c r="L533" s="10" t="s">
        <v>384</v>
      </c>
      <c r="M533" s="31" t="s">
        <v>385</v>
      </c>
      <c r="N533" s="10"/>
      <c r="O533" s="10"/>
      <c r="P533" s="10"/>
      <c r="Q533" s="32" t="s">
        <v>492</v>
      </c>
      <c r="R533" s="10">
        <v>6.1479999999999997</v>
      </c>
      <c r="S533" s="10">
        <v>91.037999999999997</v>
      </c>
      <c r="T533" s="10">
        <v>14136722</v>
      </c>
      <c r="U533" s="10">
        <v>3741225</v>
      </c>
      <c r="V533" s="10">
        <v>10926257</v>
      </c>
      <c r="W533" s="10" t="s">
        <v>493</v>
      </c>
      <c r="X533" s="10" t="s">
        <v>494</v>
      </c>
      <c r="Y533" s="10">
        <v>868</v>
      </c>
      <c r="Z533" s="10">
        <v>872</v>
      </c>
      <c r="AA533" s="43">
        <f t="shared" si="20"/>
        <v>19.692219966170612</v>
      </c>
      <c r="AB533" s="10" t="s">
        <v>384</v>
      </c>
      <c r="AC533" s="31" t="s">
        <v>385</v>
      </c>
    </row>
    <row r="534" spans="1:29" x14ac:dyDescent="0.25">
      <c r="A534" s="30" t="s">
        <v>1339</v>
      </c>
      <c r="B534" s="10">
        <v>1.57</v>
      </c>
      <c r="C534" s="10">
        <v>43</v>
      </c>
      <c r="D534" s="10">
        <v>5711415</v>
      </c>
      <c r="E534" s="10">
        <v>1621052</v>
      </c>
      <c r="F534" s="10">
        <v>2150255</v>
      </c>
      <c r="G534" s="10" t="s">
        <v>1325</v>
      </c>
      <c r="H534" s="10" t="s">
        <v>1340</v>
      </c>
      <c r="I534" s="10">
        <v>890</v>
      </c>
      <c r="J534" s="10">
        <v>890</v>
      </c>
      <c r="K534" s="43">
        <f t="shared" si="21"/>
        <v>2.5514631202714524</v>
      </c>
      <c r="L534" s="10" t="s">
        <v>384</v>
      </c>
      <c r="M534" s="31" t="s">
        <v>385</v>
      </c>
      <c r="N534" s="10"/>
      <c r="O534" s="10"/>
      <c r="P534" s="10"/>
      <c r="Q534" s="32" t="s">
        <v>1341</v>
      </c>
      <c r="R534" s="10">
        <v>6.3490000000000002</v>
      </c>
      <c r="S534" s="10">
        <v>83.018000000000001</v>
      </c>
      <c r="T534" s="10">
        <v>25203800</v>
      </c>
      <c r="U534" s="10">
        <v>5315427</v>
      </c>
      <c r="V534" s="10">
        <v>7618666</v>
      </c>
      <c r="W534" s="10" t="s">
        <v>486</v>
      </c>
      <c r="X534" s="10" t="s">
        <v>1342</v>
      </c>
      <c r="Y534" s="10">
        <v>967</v>
      </c>
      <c r="Z534" s="10">
        <v>967</v>
      </c>
      <c r="AA534" s="43">
        <f t="shared" si="20"/>
        <v>35.108476603230287</v>
      </c>
      <c r="AB534" s="10" t="s">
        <v>384</v>
      </c>
      <c r="AC534" s="31" t="s">
        <v>385</v>
      </c>
    </row>
    <row r="535" spans="1:29" x14ac:dyDescent="0.25">
      <c r="A535" s="30" t="s">
        <v>699</v>
      </c>
      <c r="B535" s="10">
        <v>1.617</v>
      </c>
      <c r="C535" s="10">
        <v>75.936999999999998</v>
      </c>
      <c r="D535" s="10">
        <v>2440967</v>
      </c>
      <c r="E535" s="10">
        <v>611904</v>
      </c>
      <c r="F535" s="10">
        <v>712296</v>
      </c>
      <c r="G535" s="10" t="s">
        <v>700</v>
      </c>
      <c r="H535" s="10" t="s">
        <v>701</v>
      </c>
      <c r="I535" s="10">
        <v>906</v>
      </c>
      <c r="J535" s="10">
        <v>913</v>
      </c>
      <c r="K535" s="43">
        <f t="shared" si="21"/>
        <v>1.0904543407018481</v>
      </c>
      <c r="L535" s="10" t="s">
        <v>384</v>
      </c>
      <c r="M535" s="31" t="s">
        <v>385</v>
      </c>
      <c r="N535" s="10"/>
      <c r="O535" s="10"/>
      <c r="P535" s="10"/>
      <c r="Q535" s="32" t="s">
        <v>1198</v>
      </c>
      <c r="R535" s="10">
        <v>6.359</v>
      </c>
      <c r="S535" s="10">
        <v>69.045000000000002</v>
      </c>
      <c r="T535" s="10">
        <v>38261541</v>
      </c>
      <c r="U535" s="10">
        <v>8147442</v>
      </c>
      <c r="V535" s="10">
        <v>11344637</v>
      </c>
      <c r="W535" s="10" t="s">
        <v>1199</v>
      </c>
      <c r="X535" s="10" t="s">
        <v>1200</v>
      </c>
      <c r="Y535" s="10">
        <v>931</v>
      </c>
      <c r="Z535" s="10">
        <v>931</v>
      </c>
      <c r="AA535" s="43">
        <f t="shared" si="20"/>
        <v>53.297693879575156</v>
      </c>
      <c r="AB535" s="10" t="s">
        <v>384</v>
      </c>
      <c r="AC535" s="31" t="s">
        <v>385</v>
      </c>
    </row>
    <row r="536" spans="1:29" x14ac:dyDescent="0.25">
      <c r="A536" s="30" t="s">
        <v>1164</v>
      </c>
      <c r="B536" s="10">
        <v>1.6970000000000001</v>
      </c>
      <c r="C536" s="10">
        <v>39.024000000000001</v>
      </c>
      <c r="D536" s="10">
        <v>293560</v>
      </c>
      <c r="E536" s="10">
        <v>96772</v>
      </c>
      <c r="F536" s="10">
        <v>249632</v>
      </c>
      <c r="G536" s="10" t="s">
        <v>402</v>
      </c>
      <c r="H536" s="10" t="s">
        <v>1165</v>
      </c>
      <c r="I536" s="10">
        <v>819</v>
      </c>
      <c r="J536" s="10">
        <v>819</v>
      </c>
      <c r="K536" s="43">
        <f t="shared" si="21"/>
        <v>0.13114219743914379</v>
      </c>
      <c r="L536" s="10" t="s">
        <v>384</v>
      </c>
      <c r="M536" s="31" t="s">
        <v>385</v>
      </c>
      <c r="N536" s="10"/>
      <c r="O536" s="10"/>
      <c r="P536" s="10"/>
      <c r="Q536" s="32" t="s">
        <v>501</v>
      </c>
      <c r="R536" s="10">
        <v>6.3760000000000003</v>
      </c>
      <c r="S536" s="10">
        <v>57.048999999999999</v>
      </c>
      <c r="T536" s="10">
        <v>157136235</v>
      </c>
      <c r="U536" s="10">
        <v>43966835</v>
      </c>
      <c r="V536" s="10">
        <v>159578683</v>
      </c>
      <c r="W536" s="10" t="s">
        <v>461</v>
      </c>
      <c r="X536" s="10"/>
      <c r="Y536" s="10">
        <v>886</v>
      </c>
      <c r="Z536" s="10">
        <v>898</v>
      </c>
      <c r="AA536" s="43">
        <f t="shared" si="20"/>
        <v>218.88817678354837</v>
      </c>
      <c r="AB536" s="10" t="s">
        <v>384</v>
      </c>
      <c r="AC536" s="31" t="s">
        <v>385</v>
      </c>
    </row>
    <row r="537" spans="1:29" x14ac:dyDescent="0.25">
      <c r="A537" s="30" t="s">
        <v>1270</v>
      </c>
      <c r="B537" s="10">
        <v>1.798</v>
      </c>
      <c r="C537" s="10">
        <v>57.061</v>
      </c>
      <c r="D537" s="10">
        <v>572269</v>
      </c>
      <c r="E537" s="10">
        <v>262985</v>
      </c>
      <c r="F537" s="10">
        <v>841207</v>
      </c>
      <c r="G537" s="10" t="s">
        <v>1271</v>
      </c>
      <c r="H537" s="10" t="s">
        <v>1272</v>
      </c>
      <c r="I537" s="10">
        <v>861</v>
      </c>
      <c r="J537" s="10">
        <v>861</v>
      </c>
      <c r="K537" s="43">
        <f t="shared" si="21"/>
        <v>0.25565000063462795</v>
      </c>
      <c r="L537" s="10" t="s">
        <v>384</v>
      </c>
      <c r="M537" s="31" t="s">
        <v>385</v>
      </c>
      <c r="N537" s="10"/>
      <c r="O537" s="10"/>
      <c r="P537" s="10"/>
      <c r="Q537" s="32" t="s">
        <v>519</v>
      </c>
      <c r="R537" s="10">
        <v>6.4560000000000004</v>
      </c>
      <c r="S537" s="10">
        <v>91.037999999999997</v>
      </c>
      <c r="T537" s="10">
        <v>47317903</v>
      </c>
      <c r="U537" s="10">
        <v>9296159</v>
      </c>
      <c r="V537" s="10">
        <v>32087325</v>
      </c>
      <c r="W537" s="10" t="s">
        <v>493</v>
      </c>
      <c r="X537" s="10" t="s">
        <v>520</v>
      </c>
      <c r="Y537" s="10">
        <v>857</v>
      </c>
      <c r="Z537" s="10">
        <v>909</v>
      </c>
      <c r="AA537" s="43">
        <f t="shared" si="20"/>
        <v>65.913056379967315</v>
      </c>
      <c r="AB537" s="10" t="s">
        <v>384</v>
      </c>
      <c r="AC537" s="31" t="s">
        <v>385</v>
      </c>
    </row>
    <row r="538" spans="1:29" x14ac:dyDescent="0.25">
      <c r="A538" s="30" t="s">
        <v>407</v>
      </c>
      <c r="B538" s="10">
        <v>1.8580000000000001</v>
      </c>
      <c r="C538" s="10">
        <v>43</v>
      </c>
      <c r="D538" s="10">
        <v>2461138066</v>
      </c>
      <c r="E538" s="10">
        <v>778213809</v>
      </c>
      <c r="F538" s="10">
        <v>1360957426</v>
      </c>
      <c r="G538" s="10" t="s">
        <v>408</v>
      </c>
      <c r="H538" s="10" t="s">
        <v>409</v>
      </c>
      <c r="I538" s="10">
        <v>907</v>
      </c>
      <c r="J538" s="10">
        <v>907</v>
      </c>
      <c r="K538" s="43">
        <f t="shared" si="21"/>
        <v>1099.4653705421874</v>
      </c>
      <c r="L538" s="10" t="s">
        <v>384</v>
      </c>
      <c r="M538" s="31" t="s">
        <v>385</v>
      </c>
      <c r="N538" s="10"/>
      <c r="O538" s="10"/>
      <c r="P538" s="10"/>
      <c r="Q538" s="32" t="s">
        <v>1343</v>
      </c>
      <c r="R538" s="10">
        <v>6.4690000000000003</v>
      </c>
      <c r="S538" s="10">
        <v>57.048999999999999</v>
      </c>
      <c r="T538" s="10">
        <v>49763035</v>
      </c>
      <c r="U538" s="10">
        <v>9215686</v>
      </c>
      <c r="V538" s="10">
        <v>14897679</v>
      </c>
      <c r="W538" s="10" t="s">
        <v>1344</v>
      </c>
      <c r="X538" s="10" t="s">
        <v>1345</v>
      </c>
      <c r="Y538" s="10">
        <v>755</v>
      </c>
      <c r="Z538" s="10">
        <v>822</v>
      </c>
      <c r="AA538" s="43">
        <f t="shared" si="20"/>
        <v>69.31908482067108</v>
      </c>
      <c r="AB538" s="10" t="s">
        <v>384</v>
      </c>
      <c r="AC538" s="31" t="s">
        <v>385</v>
      </c>
    </row>
    <row r="539" spans="1:29" x14ac:dyDescent="0.25">
      <c r="A539" s="30" t="s">
        <v>412</v>
      </c>
      <c r="B539" s="10">
        <v>1.8919999999999999</v>
      </c>
      <c r="C539" s="10">
        <v>82.938999999999993</v>
      </c>
      <c r="D539" s="10">
        <v>48981080</v>
      </c>
      <c r="E539" s="10">
        <v>18929900</v>
      </c>
      <c r="F539" s="10">
        <v>48868708</v>
      </c>
      <c r="G539" s="10" t="s">
        <v>413</v>
      </c>
      <c r="H539" s="10" t="s">
        <v>414</v>
      </c>
      <c r="I539" s="10">
        <v>941</v>
      </c>
      <c r="J539" s="10">
        <v>941</v>
      </c>
      <c r="K539" s="43">
        <f t="shared" si="21"/>
        <v>21.881341000621671</v>
      </c>
      <c r="L539" s="10" t="s">
        <v>384</v>
      </c>
      <c r="M539" s="31" t="s">
        <v>385</v>
      </c>
      <c r="N539" s="10"/>
      <c r="O539" s="10"/>
      <c r="P539" s="10"/>
      <c r="Q539" s="32" t="s">
        <v>504</v>
      </c>
      <c r="R539" s="10">
        <v>6.48</v>
      </c>
      <c r="S539" s="10">
        <v>56.067999999999998</v>
      </c>
      <c r="T539" s="10">
        <v>187271177</v>
      </c>
      <c r="U539" s="10">
        <v>52918491</v>
      </c>
      <c r="V539" s="10">
        <v>236403756</v>
      </c>
      <c r="W539" s="10" t="s">
        <v>505</v>
      </c>
      <c r="X539" s="10" t="s">
        <v>506</v>
      </c>
      <c r="Y539" s="10">
        <v>911</v>
      </c>
      <c r="Z539" s="10">
        <v>927</v>
      </c>
      <c r="AA539" s="43">
        <f t="shared" si="20"/>
        <v>260.86565264618423</v>
      </c>
      <c r="AB539" s="10" t="s">
        <v>384</v>
      </c>
      <c r="AC539" s="31" t="s">
        <v>385</v>
      </c>
    </row>
    <row r="540" spans="1:29" x14ac:dyDescent="0.25">
      <c r="A540" s="30" t="s">
        <v>832</v>
      </c>
      <c r="B540" s="10">
        <v>2.153</v>
      </c>
      <c r="C540" s="10">
        <v>43</v>
      </c>
      <c r="D540" s="10">
        <v>111442962</v>
      </c>
      <c r="E540" s="10">
        <v>14224734</v>
      </c>
      <c r="F540" s="10">
        <v>19055947</v>
      </c>
      <c r="G540" s="10" t="s">
        <v>833</v>
      </c>
      <c r="H540" s="10" t="s">
        <v>834</v>
      </c>
      <c r="I540" s="10">
        <v>775</v>
      </c>
      <c r="J540" s="10">
        <v>941</v>
      </c>
      <c r="K540" s="43">
        <f t="shared" si="21"/>
        <v>49.784967045261617</v>
      </c>
      <c r="L540" s="10" t="s">
        <v>384</v>
      </c>
      <c r="M540" s="31" t="s">
        <v>385</v>
      </c>
      <c r="N540" s="10"/>
      <c r="O540" s="10"/>
      <c r="P540" s="10"/>
      <c r="Q540" s="32" t="s">
        <v>519</v>
      </c>
      <c r="R540" s="10">
        <v>7.4450000000000003</v>
      </c>
      <c r="S540" s="10">
        <v>91.037999999999997</v>
      </c>
      <c r="T540" s="10">
        <v>20843930</v>
      </c>
      <c r="U540" s="10">
        <v>3309011</v>
      </c>
      <c r="V540" s="10">
        <v>8789426</v>
      </c>
      <c r="W540" s="10" t="s">
        <v>493</v>
      </c>
      <c r="X540" s="10" t="s">
        <v>520</v>
      </c>
      <c r="Y540" s="10">
        <v>943</v>
      </c>
      <c r="Z540" s="10">
        <v>944</v>
      </c>
      <c r="AA540" s="43">
        <f t="shared" si="20"/>
        <v>29.035249792664992</v>
      </c>
      <c r="AB540" s="10" t="s">
        <v>384</v>
      </c>
      <c r="AC540" s="31" t="s">
        <v>385</v>
      </c>
    </row>
    <row r="541" spans="1:29" x14ac:dyDescent="0.25">
      <c r="A541" s="30" t="s">
        <v>426</v>
      </c>
      <c r="B541" s="10">
        <v>2.194</v>
      </c>
      <c r="C541" s="10">
        <v>78.039000000000001</v>
      </c>
      <c r="D541" s="10">
        <v>784817</v>
      </c>
      <c r="E541" s="10">
        <v>174757</v>
      </c>
      <c r="F541" s="10">
        <v>364096</v>
      </c>
      <c r="G541" s="10" t="s">
        <v>427</v>
      </c>
      <c r="H541" s="10" t="s">
        <v>428</v>
      </c>
      <c r="I541" s="10">
        <v>896</v>
      </c>
      <c r="J541" s="10">
        <v>909</v>
      </c>
      <c r="K541" s="43">
        <f t="shared" si="21"/>
        <v>0.35060166905435525</v>
      </c>
      <c r="L541" s="10" t="s">
        <v>384</v>
      </c>
      <c r="M541" s="31" t="s">
        <v>385</v>
      </c>
      <c r="N541" s="10"/>
      <c r="O541" s="10"/>
      <c r="P541" s="10"/>
      <c r="Q541" s="32" t="s">
        <v>511</v>
      </c>
      <c r="R541" s="10">
        <v>7.8609999999999998</v>
      </c>
      <c r="S541" s="10">
        <v>41.039000000000001</v>
      </c>
      <c r="T541" s="10">
        <v>3528674</v>
      </c>
      <c r="U541" s="10">
        <v>963046</v>
      </c>
      <c r="V541" s="10">
        <v>6640523</v>
      </c>
      <c r="W541" s="10" t="s">
        <v>512</v>
      </c>
      <c r="X541" s="10" t="s">
        <v>513</v>
      </c>
      <c r="Y541" s="10">
        <v>886</v>
      </c>
      <c r="Z541" s="10">
        <v>886</v>
      </c>
      <c r="AA541" s="43">
        <f t="shared" si="20"/>
        <v>4.9153845281039779</v>
      </c>
      <c r="AB541" s="10" t="s">
        <v>384</v>
      </c>
      <c r="AC541" s="31" t="s">
        <v>385</v>
      </c>
    </row>
    <row r="542" spans="1:29" x14ac:dyDescent="0.25">
      <c r="A542" s="30" t="s">
        <v>1346</v>
      </c>
      <c r="B542" s="10">
        <v>2.2879999999999998</v>
      </c>
      <c r="C542" s="10">
        <v>45.003999999999998</v>
      </c>
      <c r="D542" s="10">
        <v>5463042</v>
      </c>
      <c r="E542" s="10">
        <v>866385</v>
      </c>
      <c r="F542" s="10">
        <v>1020653</v>
      </c>
      <c r="G542" s="10" t="s">
        <v>1347</v>
      </c>
      <c r="H542" s="10" t="s">
        <v>1348</v>
      </c>
      <c r="I542" s="10">
        <v>865</v>
      </c>
      <c r="J542" s="10">
        <v>971</v>
      </c>
      <c r="K542" s="43">
        <f t="shared" si="21"/>
        <v>2.4405073326827056</v>
      </c>
      <c r="L542" s="10" t="s">
        <v>384</v>
      </c>
      <c r="M542" s="31" t="s">
        <v>385</v>
      </c>
      <c r="N542" s="10"/>
      <c r="O542" s="10"/>
      <c r="P542" s="10"/>
      <c r="Q542" s="32" t="s">
        <v>517</v>
      </c>
      <c r="R542" s="10">
        <v>8.1259999999999994</v>
      </c>
      <c r="S542" s="10">
        <v>133.142</v>
      </c>
      <c r="T542" s="10">
        <v>4594258</v>
      </c>
      <c r="U542" s="10">
        <v>840079</v>
      </c>
      <c r="V542" s="10">
        <v>2368531</v>
      </c>
      <c r="W542" s="10" t="s">
        <v>518</v>
      </c>
      <c r="X542" s="10"/>
      <c r="Y542" s="10">
        <v>815</v>
      </c>
      <c r="Z542" s="10">
        <v>820</v>
      </c>
      <c r="AA542" s="43">
        <f t="shared" si="20"/>
        <v>6.3997254184767209</v>
      </c>
      <c r="AB542" s="10" t="s">
        <v>384</v>
      </c>
      <c r="AC542" s="31" t="s">
        <v>385</v>
      </c>
    </row>
    <row r="543" spans="1:29" x14ac:dyDescent="0.25">
      <c r="A543" s="30" t="s">
        <v>848</v>
      </c>
      <c r="B543" s="10">
        <v>2.4550000000000001</v>
      </c>
      <c r="C543" s="10">
        <v>43</v>
      </c>
      <c r="D543" s="10">
        <v>28475896</v>
      </c>
      <c r="E543" s="10">
        <v>5866323</v>
      </c>
      <c r="F543" s="10">
        <v>5969515</v>
      </c>
      <c r="G543" s="10" t="s">
        <v>849</v>
      </c>
      <c r="H543" s="10" t="s">
        <v>850</v>
      </c>
      <c r="I543" s="10">
        <v>962</v>
      </c>
      <c r="J543" s="10">
        <v>981</v>
      </c>
      <c r="K543" s="43">
        <f t="shared" si="21"/>
        <v>12.721050468348976</v>
      </c>
      <c r="L543" s="10" t="s">
        <v>384</v>
      </c>
      <c r="M543" s="31" t="s">
        <v>385</v>
      </c>
      <c r="N543" s="10"/>
      <c r="O543" s="10"/>
      <c r="P543" s="10"/>
      <c r="Q543" s="32" t="s">
        <v>1285</v>
      </c>
      <c r="R543" s="10">
        <v>8.3309999999999995</v>
      </c>
      <c r="S543" s="10">
        <v>81.072000000000003</v>
      </c>
      <c r="T543" s="10">
        <v>8860557</v>
      </c>
      <c r="U543" s="10">
        <v>885358</v>
      </c>
      <c r="V543" s="10">
        <v>1155261</v>
      </c>
      <c r="W543" s="10" t="s">
        <v>1286</v>
      </c>
      <c r="X543" s="10"/>
      <c r="Y543" s="10">
        <v>756</v>
      </c>
      <c r="Z543" s="10">
        <v>815</v>
      </c>
      <c r="AA543" s="43">
        <f t="shared" si="20"/>
        <v>12.342609373431321</v>
      </c>
      <c r="AB543" s="10" t="s">
        <v>384</v>
      </c>
      <c r="AC543" s="31" t="s">
        <v>385</v>
      </c>
    </row>
    <row r="544" spans="1:29" x14ac:dyDescent="0.25">
      <c r="A544" s="30" t="s">
        <v>441</v>
      </c>
      <c r="B544" s="10">
        <v>2.4590000000000001</v>
      </c>
      <c r="C544" s="10">
        <v>43.976999999999997</v>
      </c>
      <c r="D544" s="10">
        <v>40616576</v>
      </c>
      <c r="E544" s="10">
        <v>11716383</v>
      </c>
      <c r="F544" s="10">
        <v>35965989</v>
      </c>
      <c r="G544" s="10" t="s">
        <v>419</v>
      </c>
      <c r="H544" s="10" t="s">
        <v>442</v>
      </c>
      <c r="I544" s="10">
        <v>819</v>
      </c>
      <c r="J544" s="10">
        <v>843</v>
      </c>
      <c r="K544" s="43">
        <f t="shared" si="21"/>
        <v>18.144662178409831</v>
      </c>
      <c r="L544" s="10" t="s">
        <v>384</v>
      </c>
      <c r="M544" s="31" t="s">
        <v>385</v>
      </c>
      <c r="N544" s="10"/>
      <c r="O544" s="10"/>
      <c r="P544" s="10"/>
      <c r="Q544" s="32" t="s">
        <v>521</v>
      </c>
      <c r="R544" s="10">
        <v>10.521000000000001</v>
      </c>
      <c r="S544" s="10">
        <v>41.039000000000001</v>
      </c>
      <c r="T544" s="10">
        <v>1876342</v>
      </c>
      <c r="U544" s="10">
        <v>475619</v>
      </c>
      <c r="V544" s="10">
        <v>2515763</v>
      </c>
      <c r="W544" s="10" t="s">
        <v>522</v>
      </c>
      <c r="X544" s="10" t="s">
        <v>523</v>
      </c>
      <c r="Y544" s="10">
        <v>800</v>
      </c>
      <c r="Z544" s="10">
        <v>810</v>
      </c>
      <c r="AA544" s="43">
        <f t="shared" si="20"/>
        <v>2.6137133768185086</v>
      </c>
      <c r="AB544" s="10" t="s">
        <v>384</v>
      </c>
      <c r="AC544" s="31" t="s">
        <v>385</v>
      </c>
    </row>
    <row r="545" spans="1:29" x14ac:dyDescent="0.25">
      <c r="A545" s="30" t="s">
        <v>1349</v>
      </c>
      <c r="B545" s="10">
        <v>2.6030000000000002</v>
      </c>
      <c r="C545" s="10">
        <v>43</v>
      </c>
      <c r="D545" s="10">
        <v>4179495</v>
      </c>
      <c r="E545" s="10">
        <v>1703931</v>
      </c>
      <c r="F545" s="10">
        <v>2334518</v>
      </c>
      <c r="G545" s="10" t="s">
        <v>830</v>
      </c>
      <c r="H545" s="10" t="s">
        <v>1350</v>
      </c>
      <c r="I545" s="10">
        <v>925</v>
      </c>
      <c r="J545" s="10">
        <v>965</v>
      </c>
      <c r="K545" s="43">
        <f t="shared" si="21"/>
        <v>1.8671077751938763</v>
      </c>
      <c r="L545" s="10" t="s">
        <v>384</v>
      </c>
      <c r="M545" s="31" t="s">
        <v>385</v>
      </c>
      <c r="N545" s="10"/>
      <c r="O545" s="10"/>
      <c r="P545" s="10"/>
      <c r="Q545" s="32" t="s">
        <v>1351</v>
      </c>
      <c r="R545" s="10">
        <v>10.742000000000001</v>
      </c>
      <c r="S545" s="10">
        <v>105.066</v>
      </c>
      <c r="T545" s="10">
        <v>3705792</v>
      </c>
      <c r="U545" s="10">
        <v>315330</v>
      </c>
      <c r="V545" s="10">
        <v>679261</v>
      </c>
      <c r="W545" s="10" t="s">
        <v>1295</v>
      </c>
      <c r="X545" s="10" t="s">
        <v>1352</v>
      </c>
      <c r="Y545" s="10">
        <v>836</v>
      </c>
      <c r="Z545" s="10">
        <v>868</v>
      </c>
      <c r="AA545" s="43">
        <f t="shared" si="20"/>
        <v>5.1621069730928655</v>
      </c>
      <c r="AB545" s="10" t="s">
        <v>384</v>
      </c>
      <c r="AC545" s="31" t="s">
        <v>385</v>
      </c>
    </row>
    <row r="546" spans="1:29" x14ac:dyDescent="0.25">
      <c r="A546" s="30" t="s">
        <v>839</v>
      </c>
      <c r="B546" s="10">
        <v>2.6160000000000001</v>
      </c>
      <c r="C546" s="10">
        <v>57.061</v>
      </c>
      <c r="D546" s="10">
        <v>19212170</v>
      </c>
      <c r="E546" s="10">
        <v>4572281</v>
      </c>
      <c r="F546" s="10">
        <v>8767703</v>
      </c>
      <c r="G546" s="10" t="s">
        <v>840</v>
      </c>
      <c r="H546" s="10" t="s">
        <v>841</v>
      </c>
      <c r="I546" s="10">
        <v>896</v>
      </c>
      <c r="J546" s="10">
        <v>896</v>
      </c>
      <c r="K546" s="43">
        <f t="shared" si="21"/>
        <v>8.582661777402901</v>
      </c>
      <c r="L546" s="10" t="s">
        <v>384</v>
      </c>
      <c r="M546" s="31" t="s">
        <v>385</v>
      </c>
      <c r="N546" s="10"/>
      <c r="O546" s="10"/>
      <c r="P546" s="10"/>
      <c r="Q546" s="32" t="s">
        <v>1133</v>
      </c>
      <c r="R546" s="10">
        <v>10.869</v>
      </c>
      <c r="S546" s="10">
        <v>192.92099999999999</v>
      </c>
      <c r="T546" s="10">
        <v>461418</v>
      </c>
      <c r="U546" s="10">
        <v>83035</v>
      </c>
      <c r="V546" s="10">
        <v>228315</v>
      </c>
      <c r="W546" s="10" t="s">
        <v>1134</v>
      </c>
      <c r="X546" s="10"/>
      <c r="Y546" s="10">
        <v>856</v>
      </c>
      <c r="Z546" s="10">
        <v>941</v>
      </c>
      <c r="AA546" s="43">
        <f t="shared" si="20"/>
        <v>0.64274764350253977</v>
      </c>
      <c r="AB546" s="10" t="s">
        <v>384</v>
      </c>
      <c r="AC546" s="31" t="s">
        <v>385</v>
      </c>
    </row>
    <row r="547" spans="1:29" x14ac:dyDescent="0.25">
      <c r="A547" s="30" t="s">
        <v>848</v>
      </c>
      <c r="B547" s="10">
        <v>2.65</v>
      </c>
      <c r="C547" s="10">
        <v>43</v>
      </c>
      <c r="D547" s="10">
        <v>11319668</v>
      </c>
      <c r="E547" s="10">
        <v>1872807</v>
      </c>
      <c r="F547" s="10">
        <v>2067058</v>
      </c>
      <c r="G547" s="10" t="s">
        <v>849</v>
      </c>
      <c r="H547" s="10" t="s">
        <v>850</v>
      </c>
      <c r="I547" s="10">
        <v>858</v>
      </c>
      <c r="J547" s="10">
        <v>981</v>
      </c>
      <c r="K547" s="43">
        <f t="shared" si="21"/>
        <v>5.0568406315627401</v>
      </c>
      <c r="L547" s="10" t="s">
        <v>384</v>
      </c>
      <c r="M547" s="31" t="s">
        <v>385</v>
      </c>
      <c r="N547" s="10"/>
      <c r="O547" s="10"/>
      <c r="P547" s="10"/>
      <c r="Q547" s="32" t="s">
        <v>550</v>
      </c>
      <c r="R547" s="10">
        <v>12.09</v>
      </c>
      <c r="S547" s="10">
        <v>43.061</v>
      </c>
      <c r="T547" s="10">
        <v>20474893</v>
      </c>
      <c r="U547" s="10">
        <v>4001858</v>
      </c>
      <c r="V547" s="10">
        <v>22040098</v>
      </c>
      <c r="W547" s="10" t="s">
        <v>528</v>
      </c>
      <c r="X547" s="10" t="s">
        <v>551</v>
      </c>
      <c r="Y547" s="10">
        <v>819</v>
      </c>
      <c r="Z547" s="10">
        <v>911</v>
      </c>
      <c r="AA547" s="43">
        <f t="shared" si="20"/>
        <v>28.521187354452248</v>
      </c>
      <c r="AB547" s="10" t="s">
        <v>384</v>
      </c>
      <c r="AC547" s="31" t="s">
        <v>385</v>
      </c>
    </row>
    <row r="548" spans="1:29" x14ac:dyDescent="0.25">
      <c r="A548" s="30" t="s">
        <v>1353</v>
      </c>
      <c r="B548" s="10">
        <v>2.7709999999999999</v>
      </c>
      <c r="C548" s="10">
        <v>73.597999999999999</v>
      </c>
      <c r="D548" s="10">
        <v>759349</v>
      </c>
      <c r="E548" s="10">
        <v>115783</v>
      </c>
      <c r="F548" s="10">
        <v>293167</v>
      </c>
      <c r="G548" s="10" t="s">
        <v>1354</v>
      </c>
      <c r="H548" s="10" t="s">
        <v>1355</v>
      </c>
      <c r="I548" s="10">
        <v>773</v>
      </c>
      <c r="J548" s="10">
        <v>982</v>
      </c>
      <c r="K548" s="43">
        <f t="shared" si="21"/>
        <v>0.33922433738662083</v>
      </c>
      <c r="L548" s="10" t="s">
        <v>384</v>
      </c>
      <c r="M548" s="31" t="s">
        <v>385</v>
      </c>
      <c r="N548" s="10"/>
      <c r="O548" s="10"/>
      <c r="P548" s="10"/>
      <c r="Q548" s="32" t="s">
        <v>557</v>
      </c>
      <c r="R548" s="10">
        <v>12.516</v>
      </c>
      <c r="S548" s="10">
        <v>93.057000000000002</v>
      </c>
      <c r="T548" s="10">
        <v>1522888</v>
      </c>
      <c r="U548" s="10">
        <v>447785</v>
      </c>
      <c r="V548" s="10">
        <v>822524</v>
      </c>
      <c r="W548" s="10" t="s">
        <v>558</v>
      </c>
      <c r="X548" s="10" t="s">
        <v>559</v>
      </c>
      <c r="Y548" s="10">
        <v>784</v>
      </c>
      <c r="Z548" s="10">
        <v>850</v>
      </c>
      <c r="AA548" s="43">
        <f t="shared" si="20"/>
        <v>2.1213577999087505</v>
      </c>
      <c r="AB548" s="10" t="s">
        <v>384</v>
      </c>
      <c r="AC548" s="31" t="s">
        <v>385</v>
      </c>
    </row>
    <row r="549" spans="1:29" x14ac:dyDescent="0.25">
      <c r="A549" s="30" t="s">
        <v>728</v>
      </c>
      <c r="B549" s="10">
        <v>3.23</v>
      </c>
      <c r="C549" s="10">
        <v>42.027999999999999</v>
      </c>
      <c r="D549" s="10">
        <v>1867430</v>
      </c>
      <c r="E549" s="10">
        <v>607011</v>
      </c>
      <c r="F549" s="10">
        <v>3193802</v>
      </c>
      <c r="G549" s="10" t="s">
        <v>729</v>
      </c>
      <c r="H549" s="10" t="s">
        <v>730</v>
      </c>
      <c r="I549" s="10">
        <v>942</v>
      </c>
      <c r="J549" s="10">
        <v>944</v>
      </c>
      <c r="K549" s="43">
        <f t="shared" si="21"/>
        <v>0.83423788582838365</v>
      </c>
      <c r="L549" s="10" t="s">
        <v>384</v>
      </c>
      <c r="M549" s="31" t="s">
        <v>385</v>
      </c>
      <c r="N549" s="10"/>
      <c r="O549" s="10"/>
      <c r="P549" s="10"/>
      <c r="Q549" s="32" t="s">
        <v>1102</v>
      </c>
      <c r="R549" s="10">
        <v>12.885</v>
      </c>
      <c r="S549" s="10">
        <v>41.039000000000001</v>
      </c>
      <c r="T549" s="10">
        <v>3426478</v>
      </c>
      <c r="U549" s="10">
        <v>775604</v>
      </c>
      <c r="V549" s="10">
        <v>6137953</v>
      </c>
      <c r="W549" s="10" t="s">
        <v>545</v>
      </c>
      <c r="X549" s="10" t="s">
        <v>1103</v>
      </c>
      <c r="Y549" s="10">
        <v>887</v>
      </c>
      <c r="Z549" s="10">
        <v>887</v>
      </c>
      <c r="AA549" s="43">
        <f t="shared" si="20"/>
        <v>4.77302719012543</v>
      </c>
      <c r="AB549" s="10" t="s">
        <v>384</v>
      </c>
      <c r="AC549" s="31" t="s">
        <v>385</v>
      </c>
    </row>
    <row r="550" spans="1:29" x14ac:dyDescent="0.25">
      <c r="A550" s="30" t="s">
        <v>852</v>
      </c>
      <c r="B550" s="10">
        <v>3.3069999999999999</v>
      </c>
      <c r="C550" s="10">
        <v>43</v>
      </c>
      <c r="D550" s="10">
        <v>3318719</v>
      </c>
      <c r="E550" s="10">
        <v>948620</v>
      </c>
      <c r="F550" s="10">
        <v>2304308</v>
      </c>
      <c r="G550" s="10" t="s">
        <v>843</v>
      </c>
      <c r="H550" s="10" t="s">
        <v>853</v>
      </c>
      <c r="I550" s="10">
        <v>839</v>
      </c>
      <c r="J550" s="10">
        <v>840</v>
      </c>
      <c r="K550" s="43">
        <f t="shared" si="21"/>
        <v>1.4825729061964774</v>
      </c>
      <c r="L550" s="10" t="s">
        <v>384</v>
      </c>
      <c r="M550" s="31" t="s">
        <v>385</v>
      </c>
      <c r="N550" s="10"/>
      <c r="O550" s="10"/>
      <c r="P550" s="10"/>
      <c r="Q550" s="32" t="s">
        <v>571</v>
      </c>
      <c r="R550" s="10">
        <v>12.981999999999999</v>
      </c>
      <c r="S550" s="10">
        <v>281.05799999999999</v>
      </c>
      <c r="T550" s="10">
        <v>27847482</v>
      </c>
      <c r="U550" s="10">
        <v>6848032</v>
      </c>
      <c r="V550" s="10">
        <v>25465729</v>
      </c>
      <c r="W550" s="10" t="s">
        <v>572</v>
      </c>
      <c r="X550" s="10" t="s">
        <v>573</v>
      </c>
      <c r="Y550" s="10">
        <v>856</v>
      </c>
      <c r="Z550" s="10">
        <v>883</v>
      </c>
      <c r="AA550" s="43">
        <f t="shared" si="20"/>
        <v>38.791081910500658</v>
      </c>
      <c r="AB550" s="10" t="s">
        <v>384</v>
      </c>
      <c r="AC550" s="31" t="s">
        <v>385</v>
      </c>
    </row>
    <row r="551" spans="1:29" x14ac:dyDescent="0.25">
      <c r="A551" s="30" t="s">
        <v>734</v>
      </c>
      <c r="B551" s="10">
        <v>3.431</v>
      </c>
      <c r="C551" s="10">
        <v>42.027999999999999</v>
      </c>
      <c r="D551" s="10">
        <v>10643406</v>
      </c>
      <c r="E551" s="10">
        <v>2129967</v>
      </c>
      <c r="F551" s="10">
        <v>7758280</v>
      </c>
      <c r="G551" s="10" t="s">
        <v>735</v>
      </c>
      <c r="H551" s="10" t="s">
        <v>736</v>
      </c>
      <c r="I551" s="10">
        <v>906</v>
      </c>
      <c r="J551" s="10">
        <v>906</v>
      </c>
      <c r="K551" s="43">
        <f t="shared" si="21"/>
        <v>4.7547337889254928</v>
      </c>
      <c r="L551" s="10" t="s">
        <v>384</v>
      </c>
      <c r="M551" s="31" t="s">
        <v>385</v>
      </c>
      <c r="N551" s="10"/>
      <c r="O551" s="10"/>
      <c r="P551" s="10"/>
      <c r="Q551" s="32" t="s">
        <v>1356</v>
      </c>
      <c r="R551" s="10">
        <v>13.257</v>
      </c>
      <c r="S551" s="10">
        <v>81.072000000000003</v>
      </c>
      <c r="T551" s="10">
        <v>7446601</v>
      </c>
      <c r="U551" s="10">
        <v>943962</v>
      </c>
      <c r="V551" s="10">
        <v>1862120</v>
      </c>
      <c r="W551" s="10" t="s">
        <v>1357</v>
      </c>
      <c r="X551" s="10" t="s">
        <v>1358</v>
      </c>
      <c r="Y551" s="10">
        <v>835</v>
      </c>
      <c r="Z551" s="10">
        <v>867</v>
      </c>
      <c r="AA551" s="43">
        <f t="shared" si="20"/>
        <v>10.372992048107479</v>
      </c>
      <c r="AB551" s="10" t="s">
        <v>384</v>
      </c>
      <c r="AC551" s="31" t="s">
        <v>385</v>
      </c>
    </row>
    <row r="552" spans="1:29" x14ac:dyDescent="0.25">
      <c r="A552" s="30" t="s">
        <v>877</v>
      </c>
      <c r="B552" s="10">
        <v>3.4750000000000001</v>
      </c>
      <c r="C552" s="10">
        <v>91.048000000000002</v>
      </c>
      <c r="D552" s="10">
        <v>4142660</v>
      </c>
      <c r="E552" s="10">
        <v>700846</v>
      </c>
      <c r="F552" s="10">
        <v>1359376</v>
      </c>
      <c r="G552" s="10" t="s">
        <v>456</v>
      </c>
      <c r="H552" s="10" t="s">
        <v>878</v>
      </c>
      <c r="I552" s="10">
        <v>900</v>
      </c>
      <c r="J552" s="10">
        <v>900</v>
      </c>
      <c r="K552" s="43">
        <f t="shared" si="21"/>
        <v>1.8506524582478658</v>
      </c>
      <c r="L552" s="10" t="s">
        <v>384</v>
      </c>
      <c r="M552" s="31" t="s">
        <v>385</v>
      </c>
      <c r="N552" s="10"/>
      <c r="O552" s="10"/>
      <c r="P552" s="10"/>
      <c r="Q552" s="32" t="s">
        <v>590</v>
      </c>
      <c r="R552" s="10">
        <v>13.914</v>
      </c>
      <c r="S552" s="10">
        <v>119.057</v>
      </c>
      <c r="T552" s="10">
        <v>1815822</v>
      </c>
      <c r="U552" s="10">
        <v>316542</v>
      </c>
      <c r="V552" s="10">
        <v>785758</v>
      </c>
      <c r="W552" s="10" t="s">
        <v>591</v>
      </c>
      <c r="X552" s="10" t="s">
        <v>592</v>
      </c>
      <c r="Y552" s="10">
        <v>810</v>
      </c>
      <c r="Z552" s="10">
        <v>866</v>
      </c>
      <c r="AA552" s="43">
        <f t="shared" si="20"/>
        <v>2.5294100176414203</v>
      </c>
      <c r="AB552" s="10" t="s">
        <v>384</v>
      </c>
      <c r="AC552" s="31" t="s">
        <v>385</v>
      </c>
    </row>
    <row r="553" spans="1:29" x14ac:dyDescent="0.25">
      <c r="A553" s="30" t="s">
        <v>563</v>
      </c>
      <c r="B553" s="10">
        <v>3.5219999999999998</v>
      </c>
      <c r="C553" s="10">
        <v>41.03</v>
      </c>
      <c r="D553" s="10">
        <v>4146865</v>
      </c>
      <c r="E553" s="10">
        <v>659104</v>
      </c>
      <c r="F553" s="10">
        <v>1270021</v>
      </c>
      <c r="G553" s="10" t="s">
        <v>564</v>
      </c>
      <c r="H553" s="33">
        <v>725772</v>
      </c>
      <c r="I553" s="10">
        <v>889</v>
      </c>
      <c r="J553" s="10">
        <v>896</v>
      </c>
      <c r="K553" s="43">
        <f t="shared" si="21"/>
        <v>1.8525309598837547</v>
      </c>
      <c r="L553" s="10" t="s">
        <v>384</v>
      </c>
      <c r="M553" s="31" t="s">
        <v>385</v>
      </c>
      <c r="N553" s="10"/>
      <c r="O553" s="10"/>
      <c r="P553" s="10"/>
      <c r="Q553" s="49" t="s">
        <v>787</v>
      </c>
      <c r="R553" s="46">
        <v>14.112</v>
      </c>
      <c r="S553" s="46">
        <v>67.022999999999996</v>
      </c>
      <c r="T553" s="46">
        <v>3166314</v>
      </c>
      <c r="U553" s="46">
        <v>611159</v>
      </c>
      <c r="V553" s="46">
        <v>4107173</v>
      </c>
      <c r="W553" s="46" t="s">
        <v>578</v>
      </c>
      <c r="X553" s="46" t="s">
        <v>589</v>
      </c>
      <c r="Y553" s="46">
        <v>862</v>
      </c>
      <c r="Z553" s="46">
        <v>862</v>
      </c>
      <c r="AA553" s="47">
        <f t="shared" si="20"/>
        <v>4.4106230404732818</v>
      </c>
      <c r="AB553" s="46" t="s">
        <v>384</v>
      </c>
      <c r="AC553" s="48" t="s">
        <v>385</v>
      </c>
    </row>
    <row r="554" spans="1:29" x14ac:dyDescent="0.25">
      <c r="A554" s="30" t="s">
        <v>488</v>
      </c>
      <c r="B554" s="10">
        <v>4.109</v>
      </c>
      <c r="C554" s="10">
        <v>41.03</v>
      </c>
      <c r="D554" s="10">
        <v>49774422</v>
      </c>
      <c r="E554" s="10">
        <v>25319738</v>
      </c>
      <c r="F554" s="10">
        <v>110129958</v>
      </c>
      <c r="G554" s="10" t="s">
        <v>461</v>
      </c>
      <c r="H554" s="10" t="s">
        <v>489</v>
      </c>
      <c r="I554" s="10">
        <v>780</v>
      </c>
      <c r="J554" s="10">
        <v>780</v>
      </c>
      <c r="K554" s="43">
        <f t="shared" si="21"/>
        <v>22.235751046952114</v>
      </c>
      <c r="L554" s="10" t="s">
        <v>384</v>
      </c>
      <c r="M554" s="31" t="s">
        <v>385</v>
      </c>
      <c r="N554" s="10"/>
      <c r="O554" s="10"/>
      <c r="P554" s="10"/>
      <c r="Q554" s="32" t="s">
        <v>772</v>
      </c>
      <c r="R554" s="10">
        <v>14.292999999999999</v>
      </c>
      <c r="S554" s="10">
        <v>57.048999999999999</v>
      </c>
      <c r="T554" s="10">
        <v>5452845</v>
      </c>
      <c r="U554" s="10">
        <v>868093</v>
      </c>
      <c r="V554" s="10">
        <v>2092305</v>
      </c>
      <c r="W554" s="10" t="s">
        <v>773</v>
      </c>
      <c r="X554" s="10" t="s">
        <v>774</v>
      </c>
      <c r="Y554" s="10">
        <v>805</v>
      </c>
      <c r="Z554" s="10">
        <v>806</v>
      </c>
      <c r="AA554" s="43">
        <f t="shared" si="20"/>
        <v>7.5957229109714115</v>
      </c>
      <c r="AB554" s="10" t="s">
        <v>384</v>
      </c>
      <c r="AC554" s="31" t="s">
        <v>385</v>
      </c>
    </row>
    <row r="555" spans="1:29" x14ac:dyDescent="0.25">
      <c r="A555" s="30" t="s">
        <v>872</v>
      </c>
      <c r="B555" s="10">
        <v>4.149</v>
      </c>
      <c r="C555" s="10">
        <v>43</v>
      </c>
      <c r="D555" s="10">
        <v>256762779</v>
      </c>
      <c r="E555" s="10">
        <v>42483695</v>
      </c>
      <c r="F555" s="10">
        <v>160357996</v>
      </c>
      <c r="G555" s="10" t="s">
        <v>843</v>
      </c>
      <c r="H555" s="10" t="s">
        <v>873</v>
      </c>
      <c r="I555" s="10">
        <v>855</v>
      </c>
      <c r="J555" s="10">
        <v>855</v>
      </c>
      <c r="K555" s="43">
        <f t="shared" si="21"/>
        <v>114.70375752364507</v>
      </c>
      <c r="L555" s="10" t="s">
        <v>384</v>
      </c>
      <c r="M555" s="31" t="s">
        <v>385</v>
      </c>
      <c r="N555" s="10"/>
      <c r="O555" s="10"/>
      <c r="P555" s="10"/>
      <c r="Q555" s="49" t="s">
        <v>596</v>
      </c>
      <c r="R555" s="46">
        <v>14.733000000000001</v>
      </c>
      <c r="S555" s="46">
        <v>93.057000000000002</v>
      </c>
      <c r="T555" s="46">
        <v>1081606</v>
      </c>
      <c r="U555" s="46">
        <v>278512</v>
      </c>
      <c r="V555" s="46">
        <v>1029586</v>
      </c>
      <c r="W555" s="46" t="s">
        <v>578</v>
      </c>
      <c r="X555" s="46" t="s">
        <v>597</v>
      </c>
      <c r="Y555" s="46">
        <v>844</v>
      </c>
      <c r="Z555" s="46">
        <v>845</v>
      </c>
      <c r="AA555" s="47">
        <f t="shared" si="20"/>
        <v>1.506659271415957</v>
      </c>
      <c r="AB555" s="46" t="s">
        <v>384</v>
      </c>
      <c r="AC555" s="48" t="s">
        <v>385</v>
      </c>
    </row>
    <row r="556" spans="1:29" x14ac:dyDescent="0.25">
      <c r="A556" s="30" t="s">
        <v>474</v>
      </c>
      <c r="B556" s="10">
        <v>4.7220000000000004</v>
      </c>
      <c r="C556" s="10">
        <v>207.03899999999999</v>
      </c>
      <c r="D556" s="10">
        <v>11552228</v>
      </c>
      <c r="E556" s="10">
        <v>2891846</v>
      </c>
      <c r="F556" s="10">
        <v>6556017</v>
      </c>
      <c r="G556" s="10" t="s">
        <v>475</v>
      </c>
      <c r="H556" s="10" t="s">
        <v>476</v>
      </c>
      <c r="I556" s="10">
        <v>931</v>
      </c>
      <c r="J556" s="10">
        <v>934</v>
      </c>
      <c r="K556" s="43">
        <f t="shared" si="21"/>
        <v>5.1607322701935052</v>
      </c>
      <c r="L556" s="10" t="s">
        <v>384</v>
      </c>
      <c r="M556" s="31" t="s">
        <v>385</v>
      </c>
      <c r="N556" s="10"/>
      <c r="O556" s="10"/>
      <c r="P556" s="10"/>
      <c r="Q556" s="32" t="s">
        <v>600</v>
      </c>
      <c r="R556" s="10">
        <v>14.833</v>
      </c>
      <c r="S556" s="10">
        <v>91.037999999999997</v>
      </c>
      <c r="T556" s="10">
        <v>53897315</v>
      </c>
      <c r="U556" s="10">
        <v>8351304</v>
      </c>
      <c r="V556" s="10">
        <v>18588793</v>
      </c>
      <c r="W556" s="10" t="s">
        <v>601</v>
      </c>
      <c r="X556" s="10" t="s">
        <v>602</v>
      </c>
      <c r="Y556" s="10">
        <v>921</v>
      </c>
      <c r="Z556" s="10">
        <v>921</v>
      </c>
      <c r="AA556" s="43">
        <f t="shared" si="20"/>
        <v>75.0780684918319</v>
      </c>
      <c r="AB556" s="10" t="s">
        <v>384</v>
      </c>
      <c r="AC556" s="31" t="s">
        <v>385</v>
      </c>
    </row>
    <row r="557" spans="1:29" x14ac:dyDescent="0.25">
      <c r="A557" s="30" t="s">
        <v>1087</v>
      </c>
      <c r="B557" s="10">
        <v>5.4939999999999998</v>
      </c>
      <c r="C557" s="10">
        <v>41.03</v>
      </c>
      <c r="D557" s="10">
        <v>3820766</v>
      </c>
      <c r="E557" s="10">
        <v>507339</v>
      </c>
      <c r="F557" s="10">
        <v>546963</v>
      </c>
      <c r="G557" s="10" t="s">
        <v>1088</v>
      </c>
      <c r="H557" s="33">
        <v>27522</v>
      </c>
      <c r="I557" s="10">
        <v>825</v>
      </c>
      <c r="J557" s="10">
        <v>974</v>
      </c>
      <c r="K557" s="43">
        <f t="shared" si="21"/>
        <v>1.7068525996074659</v>
      </c>
      <c r="L557" s="10" t="s">
        <v>384</v>
      </c>
      <c r="M557" s="31" t="s">
        <v>385</v>
      </c>
      <c r="N557" s="10"/>
      <c r="O557" s="10"/>
      <c r="P557" s="10"/>
      <c r="Q557" s="32" t="s">
        <v>1359</v>
      </c>
      <c r="R557" s="10">
        <v>15.436999999999999</v>
      </c>
      <c r="S557" s="10">
        <v>91.037999999999997</v>
      </c>
      <c r="T557" s="10">
        <v>1810372</v>
      </c>
      <c r="U557" s="10">
        <v>283533</v>
      </c>
      <c r="V557" s="10">
        <v>457420</v>
      </c>
      <c r="W557" s="10" t="s">
        <v>1360</v>
      </c>
      <c r="X557" s="10" t="s">
        <v>1361</v>
      </c>
      <c r="Y557" s="10">
        <v>783</v>
      </c>
      <c r="Z557" s="10">
        <v>823</v>
      </c>
      <c r="AA557" s="43">
        <f t="shared" si="20"/>
        <v>2.521818257768401</v>
      </c>
      <c r="AB557" s="10" t="s">
        <v>384</v>
      </c>
      <c r="AC557" s="31" t="s">
        <v>385</v>
      </c>
    </row>
    <row r="558" spans="1:29" x14ac:dyDescent="0.25">
      <c r="A558" s="30" t="s">
        <v>1362</v>
      </c>
      <c r="B558" s="10">
        <v>5.5</v>
      </c>
      <c r="C558" s="10">
        <v>69.043999999999997</v>
      </c>
      <c r="D558" s="10">
        <v>8101453</v>
      </c>
      <c r="E558" s="10">
        <v>1192983</v>
      </c>
      <c r="F558" s="10">
        <v>2268860</v>
      </c>
      <c r="G558" s="10" t="s">
        <v>875</v>
      </c>
      <c r="H558" s="10" t="s">
        <v>1363</v>
      </c>
      <c r="I558" s="10">
        <v>811</v>
      </c>
      <c r="J558" s="10">
        <v>811</v>
      </c>
      <c r="K558" s="43">
        <f t="shared" si="21"/>
        <v>3.6191659247511372</v>
      </c>
      <c r="L558" s="10" t="s">
        <v>384</v>
      </c>
      <c r="M558" s="31" t="s">
        <v>385</v>
      </c>
      <c r="N558" s="10"/>
      <c r="O558" s="10"/>
      <c r="P558" s="10"/>
      <c r="Q558" s="32" t="s">
        <v>609</v>
      </c>
      <c r="R558" s="10">
        <v>15.667999999999999</v>
      </c>
      <c r="S558" s="10">
        <v>41.039000000000001</v>
      </c>
      <c r="T558" s="10">
        <v>3034574</v>
      </c>
      <c r="U558" s="10">
        <v>686662</v>
      </c>
      <c r="V558" s="10">
        <v>5179632</v>
      </c>
      <c r="W558" s="10" t="s">
        <v>528</v>
      </c>
      <c r="X558" s="10" t="s">
        <v>610</v>
      </c>
      <c r="Y558" s="10">
        <v>826</v>
      </c>
      <c r="Z558" s="10">
        <v>828</v>
      </c>
      <c r="AA558" s="43">
        <f t="shared" si="20"/>
        <v>4.227111399065655</v>
      </c>
      <c r="AB558" s="10" t="s">
        <v>384</v>
      </c>
      <c r="AC558" s="31" t="s">
        <v>385</v>
      </c>
    </row>
    <row r="559" spans="1:29" x14ac:dyDescent="0.25">
      <c r="A559" s="30" t="s">
        <v>1059</v>
      </c>
      <c r="B559" s="10">
        <v>5.7080000000000002</v>
      </c>
      <c r="C559" s="10">
        <v>102.06</v>
      </c>
      <c r="D559" s="10">
        <v>3556401</v>
      </c>
      <c r="E559" s="10">
        <v>921421</v>
      </c>
      <c r="F559" s="10">
        <v>3157480</v>
      </c>
      <c r="G559" s="10" t="s">
        <v>892</v>
      </c>
      <c r="H559" s="10" t="s">
        <v>1060</v>
      </c>
      <c r="I559" s="10">
        <v>891</v>
      </c>
      <c r="J559" s="10">
        <v>893</v>
      </c>
      <c r="K559" s="43">
        <f t="shared" si="21"/>
        <v>1.5887526983062012</v>
      </c>
      <c r="L559" s="10" t="s">
        <v>384</v>
      </c>
      <c r="M559" s="31" t="s">
        <v>385</v>
      </c>
      <c r="N559" s="10"/>
      <c r="O559" s="10"/>
      <c r="P559" s="10"/>
      <c r="Q559" s="32" t="s">
        <v>1183</v>
      </c>
      <c r="R559" s="10">
        <v>16.422999999999998</v>
      </c>
      <c r="S559" s="10">
        <v>55.033999999999999</v>
      </c>
      <c r="T559" s="10">
        <v>2026787</v>
      </c>
      <c r="U559" s="10">
        <v>400630</v>
      </c>
      <c r="V559" s="10">
        <v>2578807</v>
      </c>
      <c r="W559" s="10" t="s">
        <v>773</v>
      </c>
      <c r="X559" s="10" t="s">
        <v>1184</v>
      </c>
      <c r="Y559" s="10">
        <v>869</v>
      </c>
      <c r="Z559" s="10">
        <v>869</v>
      </c>
      <c r="AA559" s="43">
        <f t="shared" si="20"/>
        <v>2.8232807739004162</v>
      </c>
      <c r="AB559" s="10" t="s">
        <v>384</v>
      </c>
      <c r="AC559" s="31" t="s">
        <v>385</v>
      </c>
    </row>
    <row r="560" spans="1:29" x14ac:dyDescent="0.25">
      <c r="A560" s="30" t="s">
        <v>485</v>
      </c>
      <c r="B560" s="10">
        <v>5.7350000000000003</v>
      </c>
      <c r="C560" s="10">
        <v>41.03</v>
      </c>
      <c r="D560" s="10">
        <v>92312630</v>
      </c>
      <c r="E560" s="10">
        <v>12702460</v>
      </c>
      <c r="F560" s="10">
        <v>78069806</v>
      </c>
      <c r="G560" s="10" t="s">
        <v>486</v>
      </c>
      <c r="H560" s="10" t="s">
        <v>487</v>
      </c>
      <c r="I560" s="10">
        <v>952</v>
      </c>
      <c r="J560" s="10">
        <v>952</v>
      </c>
      <c r="K560" s="43">
        <f t="shared" si="21"/>
        <v>41.23886479624823</v>
      </c>
      <c r="L560" s="10" t="s">
        <v>384</v>
      </c>
      <c r="M560" s="31" t="s">
        <v>385</v>
      </c>
      <c r="N560" s="10"/>
      <c r="O560" s="10"/>
      <c r="P560" s="10"/>
      <c r="Q560" s="32" t="s">
        <v>627</v>
      </c>
      <c r="R560" s="10">
        <v>18.023</v>
      </c>
      <c r="S560" s="10">
        <v>41.039000000000001</v>
      </c>
      <c r="T560" s="10">
        <v>30111883</v>
      </c>
      <c r="U560" s="10">
        <v>6742034</v>
      </c>
      <c r="V560" s="10">
        <v>57201057</v>
      </c>
      <c r="W560" s="10" t="s">
        <v>628</v>
      </c>
      <c r="X560" s="10" t="s">
        <v>629</v>
      </c>
      <c r="Y560" s="10">
        <v>886</v>
      </c>
      <c r="Z560" s="10">
        <v>886</v>
      </c>
      <c r="AA560" s="43">
        <f t="shared" si="20"/>
        <v>41.94535505696394</v>
      </c>
      <c r="AB560" s="10" t="s">
        <v>384</v>
      </c>
      <c r="AC560" s="31" t="s">
        <v>385</v>
      </c>
    </row>
    <row r="561" spans="1:29" x14ac:dyDescent="0.25">
      <c r="A561" s="30" t="s">
        <v>932</v>
      </c>
      <c r="B561" s="10">
        <v>6.3449999999999998</v>
      </c>
      <c r="C561" s="10">
        <v>69.043999999999997</v>
      </c>
      <c r="D561" s="10">
        <v>2113926</v>
      </c>
      <c r="E561" s="10">
        <v>438241</v>
      </c>
      <c r="F561" s="10">
        <v>516636</v>
      </c>
      <c r="G561" s="10" t="s">
        <v>933</v>
      </c>
      <c r="H561" s="10" t="s">
        <v>934</v>
      </c>
      <c r="I561" s="10">
        <v>850</v>
      </c>
      <c r="J561" s="10">
        <v>965</v>
      </c>
      <c r="K561" s="43">
        <f t="shared" si="21"/>
        <v>0.94435516032068234</v>
      </c>
      <c r="L561" s="10" t="s">
        <v>384</v>
      </c>
      <c r="M561" s="31" t="s">
        <v>385</v>
      </c>
      <c r="N561" s="10"/>
      <c r="O561" s="10"/>
      <c r="P561" s="10"/>
      <c r="Q561" s="32" t="s">
        <v>638</v>
      </c>
      <c r="R561" s="10">
        <v>18.454999999999998</v>
      </c>
      <c r="S561" s="10">
        <v>91.037999999999997</v>
      </c>
      <c r="T561" s="10">
        <v>1049403</v>
      </c>
      <c r="U561" s="10">
        <v>134052</v>
      </c>
      <c r="V561" s="10">
        <v>238149</v>
      </c>
      <c r="W561" s="10" t="s">
        <v>456</v>
      </c>
      <c r="X561" s="10" t="s">
        <v>639</v>
      </c>
      <c r="Y561" s="10">
        <v>926</v>
      </c>
      <c r="Z561" s="10">
        <v>930</v>
      </c>
      <c r="AA561" s="43">
        <f t="shared" si="20"/>
        <v>1.4618010249589217</v>
      </c>
      <c r="AB561" s="10" t="s">
        <v>384</v>
      </c>
      <c r="AC561" s="31" t="s">
        <v>385</v>
      </c>
    </row>
    <row r="562" spans="1:29" x14ac:dyDescent="0.25">
      <c r="A562" s="30" t="s">
        <v>891</v>
      </c>
      <c r="B562" s="10">
        <v>7.8810000000000002</v>
      </c>
      <c r="C562" s="10">
        <v>41.03</v>
      </c>
      <c r="D562" s="10">
        <v>2673576</v>
      </c>
      <c r="E562" s="10">
        <v>483266</v>
      </c>
      <c r="F562" s="10">
        <v>4131648</v>
      </c>
      <c r="G562" s="10" t="s">
        <v>892</v>
      </c>
      <c r="H562" s="10" t="s">
        <v>893</v>
      </c>
      <c r="I562" s="10">
        <v>821</v>
      </c>
      <c r="J562" s="10">
        <v>822</v>
      </c>
      <c r="K562" s="43">
        <f t="shared" si="21"/>
        <v>1.194367869125754</v>
      </c>
      <c r="L562" s="10" t="s">
        <v>384</v>
      </c>
      <c r="M562" s="31" t="s">
        <v>385</v>
      </c>
      <c r="N562" s="10"/>
      <c r="O562" s="10"/>
      <c r="P562" s="10"/>
      <c r="Q562" s="32" t="s">
        <v>644</v>
      </c>
      <c r="R562" s="10">
        <v>21.114999999999998</v>
      </c>
      <c r="S562" s="10">
        <v>68.052000000000007</v>
      </c>
      <c r="T562" s="10">
        <v>1491414</v>
      </c>
      <c r="U562" s="10">
        <v>339315</v>
      </c>
      <c r="V562" s="10">
        <v>1588771</v>
      </c>
      <c r="W562" s="10" t="s">
        <v>617</v>
      </c>
      <c r="X562" s="10" t="s">
        <v>645</v>
      </c>
      <c r="Y562" s="10">
        <v>799</v>
      </c>
      <c r="Z562" s="10">
        <v>799</v>
      </c>
      <c r="AA562" s="43">
        <f t="shared" si="20"/>
        <v>2.0775150383961982</v>
      </c>
      <c r="AB562" s="10" t="s">
        <v>384</v>
      </c>
      <c r="AC562" s="31" t="s">
        <v>385</v>
      </c>
    </row>
    <row r="563" spans="1:29" x14ac:dyDescent="0.25">
      <c r="A563" s="30" t="s">
        <v>517</v>
      </c>
      <c r="B563" s="10">
        <v>8.1129999999999995</v>
      </c>
      <c r="C563" s="10">
        <v>133.04599999999999</v>
      </c>
      <c r="D563" s="10">
        <v>1848051</v>
      </c>
      <c r="E563" s="10">
        <v>269101</v>
      </c>
      <c r="F563" s="10">
        <v>723544</v>
      </c>
      <c r="G563" s="10" t="s">
        <v>518</v>
      </c>
      <c r="H563" s="10"/>
      <c r="I563" s="10">
        <v>830</v>
      </c>
      <c r="J563" s="10">
        <v>840</v>
      </c>
      <c r="K563" s="43">
        <f t="shared" si="21"/>
        <v>0.82558069600629225</v>
      </c>
      <c r="L563" s="10" t="s">
        <v>384</v>
      </c>
      <c r="M563" s="31" t="s">
        <v>385</v>
      </c>
      <c r="N563" s="10"/>
      <c r="O563" s="10"/>
      <c r="P563" s="10"/>
      <c r="Q563" s="32" t="s">
        <v>644</v>
      </c>
      <c r="R563" s="10">
        <v>21.39</v>
      </c>
      <c r="S563" s="10">
        <v>68.052000000000007</v>
      </c>
      <c r="T563" s="10">
        <v>2635229</v>
      </c>
      <c r="U563" s="10">
        <v>578795</v>
      </c>
      <c r="V563" s="10">
        <v>3041751</v>
      </c>
      <c r="W563" s="10" t="s">
        <v>617</v>
      </c>
      <c r="X563" s="10" t="s">
        <v>645</v>
      </c>
      <c r="Y563" s="10">
        <v>825</v>
      </c>
      <c r="Z563" s="10">
        <v>830</v>
      </c>
      <c r="AA563" s="43">
        <f t="shared" si="20"/>
        <v>3.6708304180581477</v>
      </c>
      <c r="AB563" s="10" t="s">
        <v>384</v>
      </c>
      <c r="AC563" s="31" t="s">
        <v>385</v>
      </c>
    </row>
    <row r="564" spans="1:29" x14ac:dyDescent="0.25">
      <c r="A564" s="30" t="s">
        <v>1364</v>
      </c>
      <c r="B564" s="10">
        <v>9.0419999999999998</v>
      </c>
      <c r="C564" s="10">
        <v>41.03</v>
      </c>
      <c r="D564" s="10">
        <v>4050700</v>
      </c>
      <c r="E564" s="10">
        <v>578363</v>
      </c>
      <c r="F564" s="10">
        <v>1743382</v>
      </c>
      <c r="G564" s="10" t="s">
        <v>1365</v>
      </c>
      <c r="H564" s="10" t="s">
        <v>1366</v>
      </c>
      <c r="I564" s="10">
        <v>760</v>
      </c>
      <c r="J564" s="10">
        <v>794</v>
      </c>
      <c r="K564" s="43">
        <f t="shared" si="21"/>
        <v>1.8095711240180536</v>
      </c>
      <c r="L564" s="10" t="s">
        <v>384</v>
      </c>
      <c r="M564" s="31" t="s">
        <v>385</v>
      </c>
      <c r="N564" s="10"/>
      <c r="O564" s="10"/>
      <c r="P564" s="10"/>
      <c r="Q564" s="32" t="s">
        <v>651</v>
      </c>
      <c r="R564" s="10">
        <v>22.123999999999999</v>
      </c>
      <c r="S564" s="10">
        <v>59.029000000000003</v>
      </c>
      <c r="T564" s="10">
        <v>10532241</v>
      </c>
      <c r="U564" s="10">
        <v>2271624</v>
      </c>
      <c r="V564" s="10">
        <v>14202254</v>
      </c>
      <c r="W564" s="10" t="s">
        <v>634</v>
      </c>
      <c r="X564" s="10" t="s">
        <v>652</v>
      </c>
      <c r="Y564" s="10">
        <v>937</v>
      </c>
      <c r="Z564" s="10">
        <v>938</v>
      </c>
      <c r="AA564" s="43">
        <f t="shared" si="20"/>
        <v>14.671237540691592</v>
      </c>
      <c r="AB564" s="10" t="s">
        <v>384</v>
      </c>
      <c r="AC564" s="31" t="s">
        <v>385</v>
      </c>
    </row>
    <row r="565" spans="1:29" x14ac:dyDescent="0.25">
      <c r="A565" s="45" t="s">
        <v>596</v>
      </c>
      <c r="B565" s="46">
        <v>9.32</v>
      </c>
      <c r="C565" s="46">
        <v>93.052999999999997</v>
      </c>
      <c r="D565" s="46">
        <v>1382832</v>
      </c>
      <c r="E565" s="46">
        <v>284760</v>
      </c>
      <c r="F565" s="46">
        <v>1119564</v>
      </c>
      <c r="G565" s="46" t="s">
        <v>578</v>
      </c>
      <c r="H565" s="46" t="s">
        <v>597</v>
      </c>
      <c r="I565" s="46">
        <v>875</v>
      </c>
      <c r="J565" s="46">
        <v>875</v>
      </c>
      <c r="K565" s="47">
        <f t="shared" si="21"/>
        <v>0.6177531924280083</v>
      </c>
      <c r="L565" s="46" t="s">
        <v>384</v>
      </c>
      <c r="M565" s="48" t="s">
        <v>385</v>
      </c>
      <c r="N565" s="10"/>
      <c r="O565" s="10"/>
      <c r="P565" s="10"/>
      <c r="Q565" s="32" t="s">
        <v>967</v>
      </c>
      <c r="R565" s="10">
        <v>22.626999999999999</v>
      </c>
      <c r="S565" s="10">
        <v>88.043999999999997</v>
      </c>
      <c r="T565" s="10">
        <v>2506351</v>
      </c>
      <c r="U565" s="10">
        <v>439629</v>
      </c>
      <c r="V565" s="10">
        <v>1784592</v>
      </c>
      <c r="W565" s="10" t="s">
        <v>968</v>
      </c>
      <c r="X565" s="10" t="s">
        <v>969</v>
      </c>
      <c r="Y565" s="10">
        <v>823</v>
      </c>
      <c r="Z565" s="10">
        <v>825</v>
      </c>
      <c r="AA565" s="43">
        <f t="shared" si="20"/>
        <v>3.4913054953214528</v>
      </c>
      <c r="AB565" s="10" t="s">
        <v>384</v>
      </c>
      <c r="AC565" s="31" t="s">
        <v>385</v>
      </c>
    </row>
    <row r="566" spans="1:29" x14ac:dyDescent="0.25">
      <c r="A566" s="30" t="s">
        <v>521</v>
      </c>
      <c r="B566" s="10">
        <v>10.504</v>
      </c>
      <c r="C566" s="10">
        <v>41.03</v>
      </c>
      <c r="D566" s="10">
        <v>2499533</v>
      </c>
      <c r="E566" s="10">
        <v>432984</v>
      </c>
      <c r="F566" s="10">
        <v>2685604</v>
      </c>
      <c r="G566" s="10" t="s">
        <v>522</v>
      </c>
      <c r="H566" s="10" t="s">
        <v>523</v>
      </c>
      <c r="I566" s="10">
        <v>892</v>
      </c>
      <c r="J566" s="10">
        <v>896</v>
      </c>
      <c r="K566" s="43">
        <f t="shared" si="21"/>
        <v>1.1166175575407256</v>
      </c>
      <c r="L566" s="10" t="s">
        <v>384</v>
      </c>
      <c r="M566" s="31" t="s">
        <v>385</v>
      </c>
      <c r="N566" s="10"/>
      <c r="O566" s="10"/>
      <c r="P566" s="10"/>
      <c r="Q566" s="32" t="s">
        <v>686</v>
      </c>
      <c r="R566" s="10">
        <v>22.707999999999998</v>
      </c>
      <c r="S566" s="10">
        <v>57.048999999999999</v>
      </c>
      <c r="T566" s="10">
        <v>1246707</v>
      </c>
      <c r="U566" s="10">
        <v>281165</v>
      </c>
      <c r="V566" s="10">
        <v>739140</v>
      </c>
      <c r="W566" s="10" t="s">
        <v>687</v>
      </c>
      <c r="X566" s="10"/>
      <c r="Y566" s="10">
        <v>761</v>
      </c>
      <c r="Z566" s="10">
        <v>788</v>
      </c>
      <c r="AA566" s="43">
        <f t="shared" si="20"/>
        <v>1.7366422341307033</v>
      </c>
      <c r="AB566" s="10" t="s">
        <v>384</v>
      </c>
      <c r="AC566" s="31" t="s">
        <v>385</v>
      </c>
    </row>
    <row r="567" spans="1:29" x14ac:dyDescent="0.25">
      <c r="A567" s="45" t="s">
        <v>930</v>
      </c>
      <c r="B567" s="46">
        <v>11.396000000000001</v>
      </c>
      <c r="C567" s="46">
        <v>93.052999999999997</v>
      </c>
      <c r="D567" s="46">
        <v>967624</v>
      </c>
      <c r="E567" s="46">
        <v>200877</v>
      </c>
      <c r="F567" s="46">
        <v>769507</v>
      </c>
      <c r="G567" s="46" t="s">
        <v>578</v>
      </c>
      <c r="H567" s="46" t="s">
        <v>931</v>
      </c>
      <c r="I567" s="46">
        <v>842</v>
      </c>
      <c r="J567" s="46">
        <v>843</v>
      </c>
      <c r="K567" s="47">
        <f t="shared" si="21"/>
        <v>0.43226712649834476</v>
      </c>
      <c r="L567" s="46" t="s">
        <v>384</v>
      </c>
      <c r="M567" s="48" t="s">
        <v>385</v>
      </c>
      <c r="N567" s="10"/>
      <c r="O567" s="10"/>
      <c r="P567" s="10"/>
      <c r="Q567" s="32" t="s">
        <v>653</v>
      </c>
      <c r="R567" s="10">
        <v>22.936</v>
      </c>
      <c r="S567" s="10">
        <v>41.039000000000001</v>
      </c>
      <c r="T567" s="10">
        <v>1946382</v>
      </c>
      <c r="U567" s="10">
        <v>466687</v>
      </c>
      <c r="V567" s="10">
        <v>4612437</v>
      </c>
      <c r="W567" s="10" t="s">
        <v>654</v>
      </c>
      <c r="X567" s="10" t="s">
        <v>655</v>
      </c>
      <c r="Y567" s="10">
        <v>913</v>
      </c>
      <c r="Z567" s="10">
        <v>913</v>
      </c>
      <c r="AA567" s="43">
        <f t="shared" si="20"/>
        <v>2.711277938562779</v>
      </c>
      <c r="AB567" s="10" t="s">
        <v>384</v>
      </c>
      <c r="AC567" s="31" t="s">
        <v>385</v>
      </c>
    </row>
    <row r="568" spans="1:29" x14ac:dyDescent="0.25">
      <c r="A568" s="30" t="s">
        <v>536</v>
      </c>
      <c r="B568" s="10">
        <v>11.983000000000001</v>
      </c>
      <c r="C568" s="10">
        <v>43</v>
      </c>
      <c r="D568" s="10">
        <v>5579298</v>
      </c>
      <c r="E568" s="10">
        <v>1512985</v>
      </c>
      <c r="F568" s="10">
        <v>2673969</v>
      </c>
      <c r="G568" s="10" t="s">
        <v>537</v>
      </c>
      <c r="H568" s="10" t="s">
        <v>538</v>
      </c>
      <c r="I568" s="10">
        <v>814</v>
      </c>
      <c r="J568" s="10">
        <v>814</v>
      </c>
      <c r="K568" s="43">
        <f t="shared" si="21"/>
        <v>2.4924424304667534</v>
      </c>
      <c r="L568" s="10" t="s">
        <v>384</v>
      </c>
      <c r="M568" s="31" t="s">
        <v>385</v>
      </c>
      <c r="N568" s="10"/>
      <c r="O568" s="10"/>
      <c r="P568" s="10"/>
      <c r="Q568" s="32" t="s">
        <v>667</v>
      </c>
      <c r="R568" s="10">
        <v>23.957999999999998</v>
      </c>
      <c r="S568" s="10">
        <v>69.045000000000002</v>
      </c>
      <c r="T568" s="10">
        <v>6470880</v>
      </c>
      <c r="U568" s="10">
        <v>1277051</v>
      </c>
      <c r="V568" s="10">
        <v>6645762</v>
      </c>
      <c r="W568" s="10" t="s">
        <v>634</v>
      </c>
      <c r="X568" s="10" t="s">
        <v>668</v>
      </c>
      <c r="Y568" s="10">
        <v>922</v>
      </c>
      <c r="Z568" s="10">
        <v>922</v>
      </c>
      <c r="AA568" s="43">
        <f t="shared" ref="AA568:AA575" si="22">1.39298346293933E-06*T568</f>
        <v>9.0138288306648526</v>
      </c>
      <c r="AB568" s="10" t="s">
        <v>384</v>
      </c>
      <c r="AC568" s="31" t="s">
        <v>385</v>
      </c>
    </row>
    <row r="569" spans="1:29" x14ac:dyDescent="0.25">
      <c r="A569" s="30" t="s">
        <v>1367</v>
      </c>
      <c r="B569" s="10">
        <v>12.731</v>
      </c>
      <c r="C569" s="10">
        <v>59.04</v>
      </c>
      <c r="D569" s="10">
        <v>15961646</v>
      </c>
      <c r="E569" s="10">
        <v>2930305</v>
      </c>
      <c r="F569" s="10">
        <v>5096444</v>
      </c>
      <c r="G569" s="10" t="s">
        <v>773</v>
      </c>
      <c r="H569" s="10" t="s">
        <v>1368</v>
      </c>
      <c r="I569" s="10">
        <v>788</v>
      </c>
      <c r="J569" s="10">
        <v>812</v>
      </c>
      <c r="K569" s="43">
        <f t="shared" si="21"/>
        <v>7.1305536557627738</v>
      </c>
      <c r="L569" s="10" t="s">
        <v>384</v>
      </c>
      <c r="M569" s="31" t="s">
        <v>385</v>
      </c>
      <c r="N569" s="10"/>
      <c r="O569" s="10"/>
      <c r="P569" s="10"/>
      <c r="Q569" s="49" t="s">
        <v>665</v>
      </c>
      <c r="R569" s="46">
        <v>25.193000000000001</v>
      </c>
      <c r="S569" s="46">
        <v>69.045000000000002</v>
      </c>
      <c r="T569" s="46">
        <v>20293351</v>
      </c>
      <c r="U569" s="46">
        <v>4882709</v>
      </c>
      <c r="V569" s="46">
        <v>20858887</v>
      </c>
      <c r="W569" s="46" t="s">
        <v>634</v>
      </c>
      <c r="X569" s="46" t="s">
        <v>666</v>
      </c>
      <c r="Y569" s="46">
        <v>928</v>
      </c>
      <c r="Z569" s="46">
        <v>928</v>
      </c>
      <c r="AA569" s="47">
        <f t="shared" si="22"/>
        <v>28.268302350623316</v>
      </c>
      <c r="AB569" s="46" t="s">
        <v>384</v>
      </c>
      <c r="AC569" s="48" t="s">
        <v>385</v>
      </c>
    </row>
    <row r="570" spans="1:29" x14ac:dyDescent="0.25">
      <c r="A570" s="30" t="s">
        <v>1369</v>
      </c>
      <c r="B570" s="10">
        <v>12.754</v>
      </c>
      <c r="C570" s="10">
        <v>55.015000000000001</v>
      </c>
      <c r="D570" s="10">
        <v>9616353</v>
      </c>
      <c r="E570" s="10">
        <v>1889587</v>
      </c>
      <c r="F570" s="10">
        <v>3159745</v>
      </c>
      <c r="G570" s="10" t="s">
        <v>1370</v>
      </c>
      <c r="H570" s="10"/>
      <c r="I570" s="10">
        <v>876</v>
      </c>
      <c r="J570" s="10">
        <v>920</v>
      </c>
      <c r="K570" s="43">
        <f t="shared" si="21"/>
        <v>4.2959179171907032</v>
      </c>
      <c r="L570" s="10" t="s">
        <v>384</v>
      </c>
      <c r="M570" s="31" t="s">
        <v>385</v>
      </c>
      <c r="N570" s="10"/>
      <c r="O570" s="10"/>
      <c r="P570" s="10"/>
      <c r="Q570" s="32" t="s">
        <v>1371</v>
      </c>
      <c r="R570" s="10">
        <v>27.271999999999998</v>
      </c>
      <c r="S570" s="10">
        <v>57.048999999999999</v>
      </c>
      <c r="T570" s="10">
        <v>1888812</v>
      </c>
      <c r="U570" s="10">
        <v>436980</v>
      </c>
      <c r="V570" s="10">
        <v>1291241</v>
      </c>
      <c r="W570" s="10" t="s">
        <v>809</v>
      </c>
      <c r="X570" s="10" t="s">
        <v>1372</v>
      </c>
      <c r="Y570" s="10">
        <v>781</v>
      </c>
      <c r="Z570" s="10">
        <v>801</v>
      </c>
      <c r="AA570" s="43">
        <f t="shared" si="22"/>
        <v>2.6310838806013619</v>
      </c>
      <c r="AB570" s="10" t="s">
        <v>384</v>
      </c>
      <c r="AC570" s="31" t="s">
        <v>385</v>
      </c>
    </row>
    <row r="571" spans="1:29" x14ac:dyDescent="0.25">
      <c r="A571" s="30" t="s">
        <v>568</v>
      </c>
      <c r="B571" s="10">
        <v>12.763999999999999</v>
      </c>
      <c r="C571" s="10">
        <v>88.039000000000001</v>
      </c>
      <c r="D571" s="10">
        <v>20336432</v>
      </c>
      <c r="E571" s="10">
        <v>3391263</v>
      </c>
      <c r="F571" s="10">
        <v>24527386</v>
      </c>
      <c r="G571" s="10" t="s">
        <v>569</v>
      </c>
      <c r="H571" s="10" t="s">
        <v>570</v>
      </c>
      <c r="I571" s="10">
        <v>896</v>
      </c>
      <c r="J571" s="10">
        <v>896</v>
      </c>
      <c r="K571" s="43">
        <f t="shared" si="21"/>
        <v>9.0849038716164401</v>
      </c>
      <c r="L571" s="10" t="s">
        <v>384</v>
      </c>
      <c r="M571" s="31" t="s">
        <v>385</v>
      </c>
      <c r="N571" s="10"/>
      <c r="O571" s="10"/>
      <c r="P571" s="10"/>
      <c r="Q571" s="32" t="s">
        <v>675</v>
      </c>
      <c r="R571" s="10">
        <v>27.298999999999999</v>
      </c>
      <c r="S571" s="10">
        <v>72.052999999999997</v>
      </c>
      <c r="T571" s="10">
        <v>6686261</v>
      </c>
      <c r="U571" s="10">
        <v>1264924</v>
      </c>
      <c r="V571" s="10">
        <v>3195291</v>
      </c>
      <c r="W571" s="10" t="s">
        <v>676</v>
      </c>
      <c r="X571" s="10" t="s">
        <v>677</v>
      </c>
      <c r="Y571" s="10">
        <v>832</v>
      </c>
      <c r="Z571" s="10">
        <v>833</v>
      </c>
      <c r="AA571" s="43">
        <f t="shared" si="22"/>
        <v>9.3138510018961878</v>
      </c>
      <c r="AB571" s="10" t="s">
        <v>384</v>
      </c>
      <c r="AC571" s="31" t="s">
        <v>385</v>
      </c>
    </row>
    <row r="572" spans="1:29" x14ac:dyDescent="0.25">
      <c r="A572" s="30" t="s">
        <v>1373</v>
      </c>
      <c r="B572" s="10">
        <v>12.835000000000001</v>
      </c>
      <c r="C572" s="10">
        <v>59.04</v>
      </c>
      <c r="D572" s="10">
        <v>8076958</v>
      </c>
      <c r="E572" s="10">
        <v>1624553</v>
      </c>
      <c r="F572" s="10">
        <v>1771973</v>
      </c>
      <c r="G572" s="10" t="s">
        <v>1374</v>
      </c>
      <c r="H572" s="10" t="s">
        <v>1375</v>
      </c>
      <c r="I572" s="10">
        <v>850</v>
      </c>
      <c r="J572" s="10">
        <v>973</v>
      </c>
      <c r="K572" s="43">
        <f t="shared" si="21"/>
        <v>3.60822326183292</v>
      </c>
      <c r="L572" s="10" t="s">
        <v>384</v>
      </c>
      <c r="M572" s="31" t="s">
        <v>385</v>
      </c>
      <c r="N572" s="10"/>
      <c r="O572" s="10"/>
      <c r="P572" s="10"/>
      <c r="Q572" s="32" t="s">
        <v>1181</v>
      </c>
      <c r="R572" s="10">
        <v>29.672999999999998</v>
      </c>
      <c r="S572" s="10">
        <v>69.045000000000002</v>
      </c>
      <c r="T572" s="10">
        <v>7181035</v>
      </c>
      <c r="U572" s="10">
        <v>1224465</v>
      </c>
      <c r="V572" s="10">
        <v>2997050</v>
      </c>
      <c r="W572" s="10" t="s">
        <v>1118</v>
      </c>
      <c r="X572" s="10" t="s">
        <v>1182</v>
      </c>
      <c r="Y572" s="10">
        <v>825</v>
      </c>
      <c r="Z572" s="10">
        <v>875</v>
      </c>
      <c r="AA572" s="43">
        <f t="shared" si="22"/>
        <v>10.003063001788533</v>
      </c>
      <c r="AB572" s="10" t="s">
        <v>384</v>
      </c>
      <c r="AC572" s="31" t="s">
        <v>385</v>
      </c>
    </row>
    <row r="573" spans="1:29" x14ac:dyDescent="0.25">
      <c r="A573" s="30" t="s">
        <v>571</v>
      </c>
      <c r="B573" s="10">
        <v>12.962</v>
      </c>
      <c r="C573" s="10">
        <v>281.06799999999998</v>
      </c>
      <c r="D573" s="10">
        <v>44975466</v>
      </c>
      <c r="E573" s="10">
        <v>11708040</v>
      </c>
      <c r="F573" s="10">
        <v>48665470</v>
      </c>
      <c r="G573" s="10" t="s">
        <v>572</v>
      </c>
      <c r="H573" s="10" t="s">
        <v>573</v>
      </c>
      <c r="I573" s="10">
        <v>850</v>
      </c>
      <c r="J573" s="10">
        <v>883</v>
      </c>
      <c r="K573" s="43">
        <f t="shared" si="21"/>
        <v>20.091911166676315</v>
      </c>
      <c r="L573" s="10" t="s">
        <v>384</v>
      </c>
      <c r="M573" s="31" t="s">
        <v>385</v>
      </c>
      <c r="N573" s="10"/>
      <c r="O573" s="10"/>
      <c r="P573" s="10"/>
      <c r="Q573" s="32" t="s">
        <v>1005</v>
      </c>
      <c r="R573" s="10">
        <v>31.823</v>
      </c>
      <c r="S573" s="10">
        <v>57.048999999999999</v>
      </c>
      <c r="T573" s="10">
        <v>2244072</v>
      </c>
      <c r="U573" s="10">
        <v>532609</v>
      </c>
      <c r="V573" s="10">
        <v>1842664</v>
      </c>
      <c r="W573" s="10" t="s">
        <v>684</v>
      </c>
      <c r="X573" s="10" t="s">
        <v>1006</v>
      </c>
      <c r="Y573" s="10">
        <v>811</v>
      </c>
      <c r="Z573" s="10">
        <v>847</v>
      </c>
      <c r="AA573" s="43">
        <f t="shared" si="22"/>
        <v>3.1259551856451884</v>
      </c>
      <c r="AB573" s="10" t="s">
        <v>384</v>
      </c>
      <c r="AC573" s="31" t="s">
        <v>385</v>
      </c>
    </row>
    <row r="574" spans="1:29" x14ac:dyDescent="0.25">
      <c r="A574" s="30" t="s">
        <v>1376</v>
      </c>
      <c r="B574" s="10">
        <v>13.904</v>
      </c>
      <c r="C574" s="10">
        <v>119.017</v>
      </c>
      <c r="D574" s="10">
        <v>1926788</v>
      </c>
      <c r="E574" s="10">
        <v>281698</v>
      </c>
      <c r="F574" s="10">
        <v>571081</v>
      </c>
      <c r="G574" s="10" t="s">
        <v>1377</v>
      </c>
      <c r="H574" s="10" t="s">
        <v>1378</v>
      </c>
      <c r="I574" s="10">
        <v>791</v>
      </c>
      <c r="J574" s="10">
        <v>800</v>
      </c>
      <c r="K574" s="43">
        <f t="shared" si="21"/>
        <v>0.86075491320129793</v>
      </c>
      <c r="L574" s="10" t="s">
        <v>384</v>
      </c>
      <c r="M574" s="31" t="s">
        <v>385</v>
      </c>
      <c r="N574" s="10"/>
      <c r="O574" s="10"/>
      <c r="P574" s="10"/>
      <c r="Q574" s="32" t="s">
        <v>678</v>
      </c>
      <c r="R574" s="10">
        <v>33.659999999999997</v>
      </c>
      <c r="S574" s="10">
        <v>43.061</v>
      </c>
      <c r="T574" s="10">
        <v>2703380</v>
      </c>
      <c r="U574" s="10">
        <v>857074</v>
      </c>
      <c r="V574" s="10">
        <v>2525877</v>
      </c>
      <c r="W574" s="10" t="s">
        <v>679</v>
      </c>
      <c r="X574" s="10" t="s">
        <v>680</v>
      </c>
      <c r="Y574" s="10">
        <v>835</v>
      </c>
      <c r="Z574" s="10">
        <v>837</v>
      </c>
      <c r="AA574" s="43">
        <f t="shared" si="22"/>
        <v>3.7657636340409262</v>
      </c>
      <c r="AB574" s="10" t="s">
        <v>384</v>
      </c>
      <c r="AC574" s="31" t="s">
        <v>385</v>
      </c>
    </row>
    <row r="575" spans="1:29" x14ac:dyDescent="0.25">
      <c r="A575" s="30" t="s">
        <v>772</v>
      </c>
      <c r="B575" s="10">
        <v>14.246</v>
      </c>
      <c r="C575" s="10">
        <v>57.061</v>
      </c>
      <c r="D575" s="10">
        <v>7723753</v>
      </c>
      <c r="E575" s="10">
        <v>1380729</v>
      </c>
      <c r="F575" s="10">
        <v>4886501</v>
      </c>
      <c r="G575" s="10" t="s">
        <v>773</v>
      </c>
      <c r="H575" s="10" t="s">
        <v>774</v>
      </c>
      <c r="I575" s="10">
        <v>888</v>
      </c>
      <c r="J575" s="10">
        <v>893</v>
      </c>
      <c r="K575" s="43">
        <f t="shared" si="21"/>
        <v>3.4504358253753211</v>
      </c>
      <c r="L575" s="10" t="s">
        <v>384</v>
      </c>
      <c r="M575" s="31" t="s">
        <v>385</v>
      </c>
      <c r="N575" s="10"/>
      <c r="O575" s="10"/>
      <c r="P575" s="10"/>
      <c r="Q575" s="32" t="s">
        <v>656</v>
      </c>
      <c r="R575" s="10">
        <v>34.881</v>
      </c>
      <c r="S575" s="10">
        <v>57.048999999999999</v>
      </c>
      <c r="T575" s="10">
        <v>419855</v>
      </c>
      <c r="U575" s="10">
        <v>157955</v>
      </c>
      <c r="V575" s="10">
        <v>464345</v>
      </c>
      <c r="W575" s="10" t="s">
        <v>657</v>
      </c>
      <c r="X575" s="10" t="s">
        <v>658</v>
      </c>
      <c r="Y575" s="10">
        <v>797</v>
      </c>
      <c r="Z575" s="10">
        <v>843</v>
      </c>
      <c r="AA575" s="43">
        <f t="shared" si="22"/>
        <v>0.58485107183239249</v>
      </c>
      <c r="AB575" s="10" t="s">
        <v>384</v>
      </c>
      <c r="AC575" s="31" t="s">
        <v>385</v>
      </c>
    </row>
    <row r="576" spans="1:29" x14ac:dyDescent="0.25">
      <c r="A576" s="30" t="s">
        <v>1054</v>
      </c>
      <c r="B576" s="10">
        <v>15.444000000000001</v>
      </c>
      <c r="C576" s="10">
        <v>41.03</v>
      </c>
      <c r="D576" s="10">
        <v>1679095</v>
      </c>
      <c r="E576" s="10">
        <v>295110</v>
      </c>
      <c r="F576" s="10">
        <v>949124</v>
      </c>
      <c r="G576" s="10" t="s">
        <v>1055</v>
      </c>
      <c r="H576" s="10" t="s">
        <v>1056</v>
      </c>
      <c r="I576" s="10">
        <v>768</v>
      </c>
      <c r="J576" s="10">
        <v>829</v>
      </c>
      <c r="K576" s="43">
        <f t="shared" si="21"/>
        <v>0.75010290233369381</v>
      </c>
      <c r="L576" s="10" t="s">
        <v>384</v>
      </c>
      <c r="M576" s="31" t="s">
        <v>385</v>
      </c>
      <c r="N576" s="10"/>
      <c r="O576" s="10"/>
      <c r="P576" s="10"/>
      <c r="Q576" s="58" t="s">
        <v>1560</v>
      </c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60"/>
    </row>
    <row r="577" spans="1:29" x14ac:dyDescent="0.25">
      <c r="A577" s="30" t="s">
        <v>1063</v>
      </c>
      <c r="B577" s="10">
        <v>15.675000000000001</v>
      </c>
      <c r="C577" s="10">
        <v>55.015000000000001</v>
      </c>
      <c r="D577" s="10">
        <v>798270</v>
      </c>
      <c r="E577" s="10">
        <v>143622</v>
      </c>
      <c r="F577" s="10">
        <v>406253</v>
      </c>
      <c r="G577" s="10" t="s">
        <v>1064</v>
      </c>
      <c r="H577" s="10" t="s">
        <v>1065</v>
      </c>
      <c r="I577" s="10">
        <v>753</v>
      </c>
      <c r="J577" s="10">
        <v>793</v>
      </c>
      <c r="K577" s="43">
        <f t="shared" si="21"/>
        <v>0.35661153409778351</v>
      </c>
      <c r="L577" s="10" t="s">
        <v>384</v>
      </c>
      <c r="M577" s="31" t="s">
        <v>385</v>
      </c>
      <c r="N577" s="10"/>
      <c r="O577" s="10"/>
      <c r="P577" s="10"/>
      <c r="Q577" s="34" t="s">
        <v>369</v>
      </c>
      <c r="R577" s="25" t="s">
        <v>370</v>
      </c>
      <c r="S577" s="25" t="s">
        <v>371</v>
      </c>
      <c r="T577" s="25" t="s">
        <v>372</v>
      </c>
      <c r="U577" s="25" t="s">
        <v>373</v>
      </c>
      <c r="V577" s="25" t="s">
        <v>374</v>
      </c>
      <c r="W577" s="25" t="s">
        <v>375</v>
      </c>
      <c r="X577" s="25" t="s">
        <v>376</v>
      </c>
      <c r="Y577" s="25" t="s">
        <v>377</v>
      </c>
      <c r="Z577" s="25" t="s">
        <v>378</v>
      </c>
      <c r="AA577" s="25" t="s">
        <v>1540</v>
      </c>
      <c r="AB577" s="25" t="s">
        <v>379</v>
      </c>
      <c r="AC577" s="26" t="s">
        <v>380</v>
      </c>
    </row>
    <row r="578" spans="1:29" x14ac:dyDescent="0.25">
      <c r="A578" s="30" t="s">
        <v>1379</v>
      </c>
      <c r="B578" s="10">
        <v>16.402999999999999</v>
      </c>
      <c r="C578" s="10">
        <v>41.03</v>
      </c>
      <c r="D578" s="10">
        <v>1983626</v>
      </c>
      <c r="E578" s="10">
        <v>413586</v>
      </c>
      <c r="F578" s="10">
        <v>2218650</v>
      </c>
      <c r="G578" s="10" t="s">
        <v>619</v>
      </c>
      <c r="H578" s="10" t="s">
        <v>1380</v>
      </c>
      <c r="I578" s="10">
        <v>833</v>
      </c>
      <c r="J578" s="10">
        <v>833</v>
      </c>
      <c r="K578" s="43">
        <f t="shared" si="21"/>
        <v>0.88614617978409549</v>
      </c>
      <c r="L578" s="10" t="s">
        <v>384</v>
      </c>
      <c r="M578" s="31" t="s">
        <v>385</v>
      </c>
      <c r="N578" s="10"/>
      <c r="O578" s="10"/>
      <c r="P578" s="10"/>
      <c r="Q578" s="32" t="s">
        <v>386</v>
      </c>
      <c r="R578" s="10">
        <v>1.302</v>
      </c>
      <c r="S578" s="10">
        <v>44.058999999999997</v>
      </c>
      <c r="T578" s="10">
        <v>37058086</v>
      </c>
      <c r="U578" s="10">
        <v>19692649</v>
      </c>
      <c r="V578" s="10">
        <v>24913899</v>
      </c>
      <c r="W578" s="10" t="s">
        <v>387</v>
      </c>
      <c r="X578" s="10" t="s">
        <v>388</v>
      </c>
      <c r="Y578" s="10">
        <v>864</v>
      </c>
      <c r="Z578" s="10">
        <v>972</v>
      </c>
      <c r="AA578" s="43">
        <f>3.83752076622033E-07*T578</f>
        <v>14.221117458137888</v>
      </c>
      <c r="AB578" s="10" t="s">
        <v>384</v>
      </c>
      <c r="AC578" s="31" t="s">
        <v>385</v>
      </c>
    </row>
    <row r="579" spans="1:29" x14ac:dyDescent="0.25">
      <c r="A579" s="30" t="s">
        <v>474</v>
      </c>
      <c r="B579" s="10">
        <v>17.164000000000001</v>
      </c>
      <c r="C579" s="10">
        <v>207.03899999999999</v>
      </c>
      <c r="D579" s="10">
        <v>1845103</v>
      </c>
      <c r="E579" s="10">
        <v>400083</v>
      </c>
      <c r="F579" s="10">
        <v>1057926</v>
      </c>
      <c r="G579" s="10" t="s">
        <v>475</v>
      </c>
      <c r="H579" s="10" t="s">
        <v>476</v>
      </c>
      <c r="I579" s="10">
        <v>799</v>
      </c>
      <c r="J579" s="10">
        <v>818</v>
      </c>
      <c r="K579" s="43">
        <f t="shared" si="21"/>
        <v>0.82426373457404467</v>
      </c>
      <c r="L579" s="10" t="s">
        <v>384</v>
      </c>
      <c r="M579" s="31" t="s">
        <v>385</v>
      </c>
      <c r="N579" s="10"/>
      <c r="O579" s="10"/>
      <c r="P579" s="10"/>
      <c r="Q579" s="32" t="s">
        <v>392</v>
      </c>
      <c r="R579" s="10">
        <v>1.4259999999999999</v>
      </c>
      <c r="S579" s="10">
        <v>45.034999999999997</v>
      </c>
      <c r="T579" s="10">
        <v>113669531</v>
      </c>
      <c r="U579" s="10">
        <v>47575788</v>
      </c>
      <c r="V579" s="10">
        <v>80794406</v>
      </c>
      <c r="W579" s="10" t="s">
        <v>393</v>
      </c>
      <c r="X579" s="10" t="s">
        <v>394</v>
      </c>
      <c r="Y579" s="10">
        <v>883</v>
      </c>
      <c r="Z579" s="10">
        <v>883</v>
      </c>
      <c r="AA579" s="43">
        <f t="shared" ref="AA579:AA630" si="23">3.83752076622033E-07*T579</f>
        <v>43.620918569902557</v>
      </c>
      <c r="AB579" s="10" t="s">
        <v>384</v>
      </c>
      <c r="AC579" s="31" t="s">
        <v>385</v>
      </c>
    </row>
    <row r="580" spans="1:29" x14ac:dyDescent="0.25">
      <c r="A580" s="45" t="s">
        <v>636</v>
      </c>
      <c r="B580" s="46">
        <v>17.800999999999998</v>
      </c>
      <c r="C580" s="46">
        <v>71.039000000000001</v>
      </c>
      <c r="D580" s="46">
        <v>8642880</v>
      </c>
      <c r="E580" s="46">
        <v>1153050</v>
      </c>
      <c r="F580" s="46">
        <v>9899212</v>
      </c>
      <c r="G580" s="46" t="s">
        <v>634</v>
      </c>
      <c r="H580" s="46" t="s">
        <v>637</v>
      </c>
      <c r="I580" s="46">
        <v>835</v>
      </c>
      <c r="J580" s="46">
        <v>871</v>
      </c>
      <c r="K580" s="47">
        <f t="shared" si="21"/>
        <v>3.86103786416006</v>
      </c>
      <c r="L580" s="46" t="s">
        <v>384</v>
      </c>
      <c r="M580" s="48" t="s">
        <v>385</v>
      </c>
      <c r="N580" s="10"/>
      <c r="O580" s="10"/>
      <c r="P580" s="10"/>
      <c r="Q580" s="32" t="s">
        <v>1381</v>
      </c>
      <c r="R580" s="10">
        <v>1.4890000000000001</v>
      </c>
      <c r="S580" s="10">
        <v>43.082999999999998</v>
      </c>
      <c r="T580" s="10">
        <v>7883571</v>
      </c>
      <c r="U580" s="10">
        <v>2509079</v>
      </c>
      <c r="V580" s="10">
        <v>5071826</v>
      </c>
      <c r="W580" s="10" t="s">
        <v>1382</v>
      </c>
      <c r="X580" s="10" t="s">
        <v>1383</v>
      </c>
      <c r="Y580" s="10">
        <v>757</v>
      </c>
      <c r="Z580" s="10">
        <v>860</v>
      </c>
      <c r="AA580" s="43">
        <f t="shared" si="23"/>
        <v>3.0253367424472373</v>
      </c>
      <c r="AB580" s="10" t="s">
        <v>384</v>
      </c>
      <c r="AC580" s="31" t="s">
        <v>385</v>
      </c>
    </row>
    <row r="581" spans="1:29" x14ac:dyDescent="0.25">
      <c r="A581" s="30" t="s">
        <v>627</v>
      </c>
      <c r="B581" s="10">
        <v>18.001999999999999</v>
      </c>
      <c r="C581" s="10">
        <v>41.03</v>
      </c>
      <c r="D581" s="10">
        <v>7116079</v>
      </c>
      <c r="E581" s="10">
        <v>1326521</v>
      </c>
      <c r="F581" s="10">
        <v>8917443</v>
      </c>
      <c r="G581" s="10" t="s">
        <v>628</v>
      </c>
      <c r="H581" s="10" t="s">
        <v>629</v>
      </c>
      <c r="I581" s="10">
        <v>890</v>
      </c>
      <c r="J581" s="10">
        <v>890</v>
      </c>
      <c r="K581" s="43">
        <f t="shared" si="21"/>
        <v>3.1789693323700265</v>
      </c>
      <c r="L581" s="10" t="s">
        <v>384</v>
      </c>
      <c r="M581" s="31" t="s">
        <v>385</v>
      </c>
      <c r="N581" s="10"/>
      <c r="O581" s="10"/>
      <c r="P581" s="10"/>
      <c r="Q581" s="32" t="s">
        <v>435</v>
      </c>
      <c r="R581" s="10">
        <v>1.55</v>
      </c>
      <c r="S581" s="10">
        <v>62.026000000000003</v>
      </c>
      <c r="T581" s="10">
        <v>357983</v>
      </c>
      <c r="U581" s="10">
        <v>134826</v>
      </c>
      <c r="V581" s="10">
        <v>364799</v>
      </c>
      <c r="W581" s="10" t="s">
        <v>436</v>
      </c>
      <c r="X581" s="10" t="s">
        <v>437</v>
      </c>
      <c r="Y581" s="10">
        <v>772</v>
      </c>
      <c r="Z581" s="10">
        <v>790</v>
      </c>
      <c r="AA581" s="43">
        <f t="shared" si="23"/>
        <v>0.13737671964538523</v>
      </c>
      <c r="AB581" s="10" t="s">
        <v>384</v>
      </c>
      <c r="AC581" s="31" t="s">
        <v>385</v>
      </c>
    </row>
    <row r="582" spans="1:29" x14ac:dyDescent="0.25">
      <c r="A582" s="30" t="s">
        <v>1384</v>
      </c>
      <c r="B582" s="10">
        <v>21.198</v>
      </c>
      <c r="C582" s="10">
        <v>105.036</v>
      </c>
      <c r="D582" s="10">
        <v>4292984</v>
      </c>
      <c r="E582" s="10">
        <v>815718</v>
      </c>
      <c r="F582" s="10">
        <v>2256362</v>
      </c>
      <c r="G582" s="10" t="s">
        <v>1385</v>
      </c>
      <c r="H582" s="10" t="s">
        <v>1386</v>
      </c>
      <c r="I582" s="10">
        <v>775</v>
      </c>
      <c r="J582" s="10">
        <v>970</v>
      </c>
      <c r="K582" s="43">
        <f t="shared" si="21"/>
        <v>1.9178067697611572</v>
      </c>
      <c r="L582" s="10" t="s">
        <v>384</v>
      </c>
      <c r="M582" s="31" t="s">
        <v>385</v>
      </c>
      <c r="N582" s="10"/>
      <c r="O582" s="10"/>
      <c r="P582" s="10"/>
      <c r="Q582" s="32" t="s">
        <v>401</v>
      </c>
      <c r="R582" s="10">
        <v>1.6870000000000001</v>
      </c>
      <c r="S582" s="10">
        <v>39.036999999999999</v>
      </c>
      <c r="T582" s="10">
        <v>2305037</v>
      </c>
      <c r="U582" s="10">
        <v>501332</v>
      </c>
      <c r="V582" s="10">
        <v>1493479</v>
      </c>
      <c r="W582" s="10" t="s">
        <v>402</v>
      </c>
      <c r="X582" s="10" t="s">
        <v>403</v>
      </c>
      <c r="Y582" s="10">
        <v>857</v>
      </c>
      <c r="Z582" s="10">
        <v>857</v>
      </c>
      <c r="AA582" s="43">
        <f t="shared" si="23"/>
        <v>0.88456273544062103</v>
      </c>
      <c r="AB582" s="10" t="s">
        <v>384</v>
      </c>
      <c r="AC582" s="31" t="s">
        <v>385</v>
      </c>
    </row>
    <row r="583" spans="1:29" x14ac:dyDescent="0.25">
      <c r="A583" s="30" t="s">
        <v>1057</v>
      </c>
      <c r="B583" s="10">
        <v>22.928999999999998</v>
      </c>
      <c r="C583" s="10">
        <v>41.03</v>
      </c>
      <c r="D583" s="10">
        <v>1084210</v>
      </c>
      <c r="E583" s="10">
        <v>239538</v>
      </c>
      <c r="F583" s="10">
        <v>1835071</v>
      </c>
      <c r="G583" s="10" t="s">
        <v>654</v>
      </c>
      <c r="H583" s="10" t="s">
        <v>1058</v>
      </c>
      <c r="I583" s="10">
        <v>858</v>
      </c>
      <c r="J583" s="10">
        <v>867</v>
      </c>
      <c r="K583" s="43">
        <f t="shared" si="21"/>
        <v>0.48434964533824126</v>
      </c>
      <c r="L583" s="10" t="s">
        <v>384</v>
      </c>
      <c r="M583" s="31" t="s">
        <v>385</v>
      </c>
      <c r="N583" s="10"/>
      <c r="O583" s="10"/>
      <c r="P583" s="10"/>
      <c r="Q583" s="32" t="s">
        <v>423</v>
      </c>
      <c r="R583" s="10">
        <v>1.7310000000000001</v>
      </c>
      <c r="S583" s="10">
        <v>43.082999999999998</v>
      </c>
      <c r="T583" s="10">
        <v>9101379</v>
      </c>
      <c r="U583" s="10">
        <v>2933153</v>
      </c>
      <c r="V583" s="10">
        <v>8391699</v>
      </c>
      <c r="W583" s="10" t="s">
        <v>424</v>
      </c>
      <c r="X583" s="10" t="s">
        <v>425</v>
      </c>
      <c r="Y583" s="10">
        <v>860</v>
      </c>
      <c r="Z583" s="10">
        <v>860</v>
      </c>
      <c r="AA583" s="43">
        <f t="shared" si="23"/>
        <v>3.4926730913741619</v>
      </c>
      <c r="AB583" s="10" t="s">
        <v>384</v>
      </c>
      <c r="AC583" s="31" t="s">
        <v>385</v>
      </c>
    </row>
    <row r="584" spans="1:29" x14ac:dyDescent="0.25">
      <c r="A584" s="30" t="s">
        <v>688</v>
      </c>
      <c r="B584" s="10">
        <v>33.656999999999996</v>
      </c>
      <c r="C584" s="10">
        <v>43</v>
      </c>
      <c r="D584" s="10">
        <v>1659080</v>
      </c>
      <c r="E584" s="10">
        <v>529089</v>
      </c>
      <c r="F584" s="10">
        <v>1670214</v>
      </c>
      <c r="G584" s="10" t="s">
        <v>679</v>
      </c>
      <c r="H584" s="10" t="s">
        <v>689</v>
      </c>
      <c r="I584" s="10">
        <v>842</v>
      </c>
      <c r="J584" s="10">
        <v>842</v>
      </c>
      <c r="K584" s="43">
        <f t="shared" si="21"/>
        <v>0.74116159193123965</v>
      </c>
      <c r="L584" s="10" t="s">
        <v>384</v>
      </c>
      <c r="M584" s="31" t="s">
        <v>385</v>
      </c>
      <c r="N584" s="10"/>
      <c r="O584" s="10"/>
      <c r="P584" s="10"/>
      <c r="Q584" s="32" t="s">
        <v>1270</v>
      </c>
      <c r="R584" s="10">
        <v>1.7849999999999999</v>
      </c>
      <c r="S584" s="10">
        <v>41.054000000000002</v>
      </c>
      <c r="T584" s="10">
        <v>898413</v>
      </c>
      <c r="U584" s="10">
        <v>352767</v>
      </c>
      <c r="V584" s="10">
        <v>792178</v>
      </c>
      <c r="W584" s="10" t="s">
        <v>1271</v>
      </c>
      <c r="X584" s="10" t="s">
        <v>1272</v>
      </c>
      <c r="Y584" s="10">
        <v>848</v>
      </c>
      <c r="Z584" s="10">
        <v>848</v>
      </c>
      <c r="AA584" s="43">
        <f t="shared" si="23"/>
        <v>0.34476785441423052</v>
      </c>
      <c r="AB584" s="10" t="s">
        <v>384</v>
      </c>
      <c r="AC584" s="31" t="s">
        <v>385</v>
      </c>
    </row>
    <row r="585" spans="1:29" x14ac:dyDescent="0.25">
      <c r="A585" s="30" t="s">
        <v>1097</v>
      </c>
      <c r="B585" s="10">
        <v>34.878</v>
      </c>
      <c r="C585" s="10">
        <v>57.061</v>
      </c>
      <c r="D585" s="10">
        <v>408200</v>
      </c>
      <c r="E585" s="10">
        <v>152552</v>
      </c>
      <c r="F585" s="10">
        <v>671994</v>
      </c>
      <c r="G585" s="10" t="s">
        <v>809</v>
      </c>
      <c r="H585" s="10" t="s">
        <v>1098</v>
      </c>
      <c r="I585" s="10">
        <v>834</v>
      </c>
      <c r="J585" s="10">
        <v>862</v>
      </c>
      <c r="K585" s="43">
        <f t="shared" si="21"/>
        <v>0.18235537878000579</v>
      </c>
      <c r="L585" s="10" t="s">
        <v>384</v>
      </c>
      <c r="M585" s="31" t="s">
        <v>385</v>
      </c>
      <c r="N585" s="10"/>
      <c r="O585" s="10"/>
      <c r="P585" s="10"/>
      <c r="Q585" s="32" t="s">
        <v>1191</v>
      </c>
      <c r="R585" s="10">
        <v>1.8280000000000001</v>
      </c>
      <c r="S585" s="10">
        <v>41.054000000000002</v>
      </c>
      <c r="T585" s="10">
        <v>1665813</v>
      </c>
      <c r="U585" s="10">
        <v>451286</v>
      </c>
      <c r="V585" s="10">
        <v>832522</v>
      </c>
      <c r="W585" s="10" t="s">
        <v>505</v>
      </c>
      <c r="X585" s="10" t="s">
        <v>1192</v>
      </c>
      <c r="Y585" s="10">
        <v>814</v>
      </c>
      <c r="Z585" s="10">
        <v>815</v>
      </c>
      <c r="AA585" s="43">
        <f t="shared" si="23"/>
        <v>0.63925919801397868</v>
      </c>
      <c r="AB585" s="10" t="s">
        <v>384</v>
      </c>
      <c r="AC585" s="31" t="s">
        <v>385</v>
      </c>
    </row>
    <row r="586" spans="1:29" x14ac:dyDescent="0.25">
      <c r="A586" s="30" t="s">
        <v>814</v>
      </c>
      <c r="B586" s="10">
        <v>37.167999999999999</v>
      </c>
      <c r="C586" s="10">
        <v>169.08600000000001</v>
      </c>
      <c r="D586" s="10">
        <v>352399</v>
      </c>
      <c r="E586" s="10">
        <v>78889</v>
      </c>
      <c r="F586" s="10">
        <v>213764</v>
      </c>
      <c r="G586" s="10" t="s">
        <v>815</v>
      </c>
      <c r="H586" s="33">
        <v>937735</v>
      </c>
      <c r="I586" s="10">
        <v>861</v>
      </c>
      <c r="J586" s="10">
        <v>868</v>
      </c>
      <c r="K586" s="43">
        <f t="shared" si="21"/>
        <v>0.15742737169695067</v>
      </c>
      <c r="L586" s="10" t="s">
        <v>384</v>
      </c>
      <c r="M586" s="31" t="s">
        <v>385</v>
      </c>
      <c r="N586" s="10"/>
      <c r="O586" s="10"/>
      <c r="P586" s="10"/>
      <c r="Q586" s="32" t="s">
        <v>412</v>
      </c>
      <c r="R586" s="10">
        <v>1.885</v>
      </c>
      <c r="S586" s="10">
        <v>83.066000000000003</v>
      </c>
      <c r="T586" s="10">
        <v>35923382</v>
      </c>
      <c r="U586" s="10">
        <v>13172445</v>
      </c>
      <c r="V586" s="10">
        <v>34673129</v>
      </c>
      <c r="W586" s="10" t="s">
        <v>413</v>
      </c>
      <c r="X586" s="10" t="s">
        <v>414</v>
      </c>
      <c r="Y586" s="10">
        <v>947</v>
      </c>
      <c r="Z586" s="10">
        <v>947</v>
      </c>
      <c r="AA586" s="43">
        <f t="shared" si="23"/>
        <v>13.785672441786561</v>
      </c>
      <c r="AB586" s="10" t="s">
        <v>384</v>
      </c>
      <c r="AC586" s="31" t="s">
        <v>385</v>
      </c>
    </row>
    <row r="587" spans="1:29" x14ac:dyDescent="0.25">
      <c r="A587" s="3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31"/>
      <c r="N587" s="10"/>
      <c r="O587" s="10"/>
      <c r="P587" s="10"/>
      <c r="Q587" s="32" t="s">
        <v>712</v>
      </c>
      <c r="R587" s="10">
        <v>2.0859999999999999</v>
      </c>
      <c r="S587" s="10">
        <v>56.082000000000001</v>
      </c>
      <c r="T587" s="10">
        <v>438496</v>
      </c>
      <c r="U587" s="10">
        <v>161515</v>
      </c>
      <c r="V587" s="10">
        <v>262040</v>
      </c>
      <c r="W587" s="10" t="s">
        <v>713</v>
      </c>
      <c r="X587" s="10"/>
      <c r="Y587" s="10">
        <v>766</v>
      </c>
      <c r="Z587" s="10">
        <v>861</v>
      </c>
      <c r="AA587" s="43">
        <f t="shared" si="23"/>
        <v>0.16827375059045496</v>
      </c>
      <c r="AB587" s="10" t="s">
        <v>384</v>
      </c>
      <c r="AC587" s="31" t="s">
        <v>385</v>
      </c>
    </row>
    <row r="588" spans="1:29" x14ac:dyDescent="0.25">
      <c r="A588" s="58" t="s">
        <v>1550</v>
      </c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60"/>
      <c r="N588" s="10"/>
      <c r="O588" s="10"/>
      <c r="P588" s="10"/>
      <c r="Q588" s="32" t="s">
        <v>1387</v>
      </c>
      <c r="R588" s="10">
        <v>2.1030000000000002</v>
      </c>
      <c r="S588" s="10">
        <v>41.054000000000002</v>
      </c>
      <c r="T588" s="10">
        <v>724427</v>
      </c>
      <c r="U588" s="10">
        <v>233536</v>
      </c>
      <c r="V588" s="10">
        <v>1086766</v>
      </c>
      <c r="W588" s="10" t="s">
        <v>717</v>
      </c>
      <c r="X588" s="10" t="s">
        <v>718</v>
      </c>
      <c r="Y588" s="10">
        <v>751</v>
      </c>
      <c r="Z588" s="10">
        <v>820</v>
      </c>
      <c r="AA588" s="43">
        <f t="shared" si="23"/>
        <v>0.2780003656110695</v>
      </c>
      <c r="AB588" s="10" t="s">
        <v>384</v>
      </c>
      <c r="AC588" s="31" t="s">
        <v>385</v>
      </c>
    </row>
    <row r="589" spans="1:29" x14ac:dyDescent="0.25">
      <c r="A589" s="24" t="s">
        <v>369</v>
      </c>
      <c r="B589" s="25" t="s">
        <v>370</v>
      </c>
      <c r="C589" s="25" t="s">
        <v>371</v>
      </c>
      <c r="D589" s="25" t="s">
        <v>372</v>
      </c>
      <c r="E589" s="25" t="s">
        <v>373</v>
      </c>
      <c r="F589" s="25" t="s">
        <v>374</v>
      </c>
      <c r="G589" s="25" t="s">
        <v>375</v>
      </c>
      <c r="H589" s="25" t="s">
        <v>376</v>
      </c>
      <c r="I589" s="25" t="s">
        <v>377</v>
      </c>
      <c r="J589" s="25" t="s">
        <v>378</v>
      </c>
      <c r="K589" s="25" t="s">
        <v>1539</v>
      </c>
      <c r="L589" s="25" t="s">
        <v>379</v>
      </c>
      <c r="M589" s="26" t="s">
        <v>380</v>
      </c>
      <c r="N589" s="10"/>
      <c r="O589" s="10"/>
      <c r="P589" s="10"/>
      <c r="Q589" s="32" t="s">
        <v>714</v>
      </c>
      <c r="R589" s="10">
        <v>2.254</v>
      </c>
      <c r="S589" s="10">
        <v>43.082999999999998</v>
      </c>
      <c r="T589" s="10">
        <v>4721124</v>
      </c>
      <c r="U589" s="10">
        <v>943906</v>
      </c>
      <c r="V589" s="10">
        <v>3670600</v>
      </c>
      <c r="W589" s="10" t="s">
        <v>450</v>
      </c>
      <c r="X589" s="10" t="s">
        <v>715</v>
      </c>
      <c r="Y589" s="10">
        <v>902</v>
      </c>
      <c r="Z589" s="10">
        <v>915</v>
      </c>
      <c r="AA589" s="43">
        <f t="shared" si="23"/>
        <v>1.8117411389901188</v>
      </c>
      <c r="AB589" s="10" t="s">
        <v>384</v>
      </c>
      <c r="AC589" s="31" t="s">
        <v>385</v>
      </c>
    </row>
    <row r="590" spans="1:29" x14ac:dyDescent="0.25">
      <c r="A590" s="30" t="s">
        <v>386</v>
      </c>
      <c r="B590" s="10">
        <v>1.3120000000000001</v>
      </c>
      <c r="C590" s="10">
        <v>44.026000000000003</v>
      </c>
      <c r="D590" s="10">
        <v>37028916</v>
      </c>
      <c r="E590" s="10">
        <v>19242232</v>
      </c>
      <c r="F590" s="10">
        <v>19858825</v>
      </c>
      <c r="G590" s="10" t="s">
        <v>387</v>
      </c>
      <c r="H590" s="10" t="s">
        <v>388</v>
      </c>
      <c r="I590" s="10">
        <v>939</v>
      </c>
      <c r="J590" s="10">
        <v>945</v>
      </c>
      <c r="K590" s="43">
        <f>9.44329163156671E-07*D590</f>
        <v>34.967485258878668</v>
      </c>
      <c r="L590" s="10" t="s">
        <v>384</v>
      </c>
      <c r="M590" s="31" t="s">
        <v>385</v>
      </c>
      <c r="N590" s="10"/>
      <c r="O590" s="10"/>
      <c r="P590" s="10"/>
      <c r="Q590" s="32" t="s">
        <v>530</v>
      </c>
      <c r="R590" s="10">
        <v>2.4449999999999998</v>
      </c>
      <c r="S590" s="10">
        <v>55.06</v>
      </c>
      <c r="T590" s="10">
        <v>3094917</v>
      </c>
      <c r="U590" s="10">
        <v>805957</v>
      </c>
      <c r="V590" s="10">
        <v>896138</v>
      </c>
      <c r="W590" s="10" t="s">
        <v>531</v>
      </c>
      <c r="X590" s="10" t="s">
        <v>532</v>
      </c>
      <c r="Y590" s="10">
        <v>786</v>
      </c>
      <c r="Z590" s="10">
        <v>897</v>
      </c>
      <c r="AA590" s="43">
        <f t="shared" si="23"/>
        <v>1.1876808257228324</v>
      </c>
      <c r="AB590" s="10" t="s">
        <v>384</v>
      </c>
      <c r="AC590" s="31" t="s">
        <v>385</v>
      </c>
    </row>
    <row r="591" spans="1:29" x14ac:dyDescent="0.25">
      <c r="A591" s="30" t="s">
        <v>389</v>
      </c>
      <c r="B591" s="10">
        <v>1.3720000000000001</v>
      </c>
      <c r="C591" s="10">
        <v>44.026000000000003</v>
      </c>
      <c r="D591" s="10">
        <v>8487194</v>
      </c>
      <c r="E591" s="10">
        <v>3711694</v>
      </c>
      <c r="F591" s="10">
        <v>6969310</v>
      </c>
      <c r="G591" s="10" t="s">
        <v>390</v>
      </c>
      <c r="H591" s="10" t="s">
        <v>391</v>
      </c>
      <c r="I591" s="10">
        <v>947</v>
      </c>
      <c r="J591" s="10">
        <v>951</v>
      </c>
      <c r="K591" s="43">
        <f t="shared" ref="K591:K654" si="24">9.44329163156671E-07*D591</f>
        <v>8.0147048075683198</v>
      </c>
      <c r="L591" s="10" t="s">
        <v>384</v>
      </c>
      <c r="M591" s="31" t="s">
        <v>385</v>
      </c>
      <c r="N591" s="10"/>
      <c r="O591" s="10"/>
      <c r="P591" s="10"/>
      <c r="Q591" s="32" t="s">
        <v>441</v>
      </c>
      <c r="R591" s="10">
        <v>2.4489999999999998</v>
      </c>
      <c r="S591" s="10">
        <v>44.058999999999997</v>
      </c>
      <c r="T591" s="10">
        <v>40562375</v>
      </c>
      <c r="U591" s="10">
        <v>8384191</v>
      </c>
      <c r="V591" s="10">
        <v>26973830</v>
      </c>
      <c r="W591" s="10" t="s">
        <v>419</v>
      </c>
      <c r="X591" s="10" t="s">
        <v>442</v>
      </c>
      <c r="Y591" s="10">
        <v>880</v>
      </c>
      <c r="Z591" s="10">
        <v>906</v>
      </c>
      <c r="AA591" s="43">
        <f t="shared" si="23"/>
        <v>15.565895638971636</v>
      </c>
      <c r="AB591" s="10" t="s">
        <v>384</v>
      </c>
      <c r="AC591" s="31" t="s">
        <v>385</v>
      </c>
    </row>
    <row r="592" spans="1:29" x14ac:dyDescent="0.25">
      <c r="A592" s="30" t="s">
        <v>392</v>
      </c>
      <c r="B592" s="10">
        <v>1.4359999999999999</v>
      </c>
      <c r="C592" s="10">
        <v>44.991999999999997</v>
      </c>
      <c r="D592" s="10">
        <v>158822726</v>
      </c>
      <c r="E592" s="10">
        <v>60963780</v>
      </c>
      <c r="F592" s="10">
        <v>94130534</v>
      </c>
      <c r="G592" s="10" t="s">
        <v>393</v>
      </c>
      <c r="H592" s="10" t="s">
        <v>394</v>
      </c>
      <c r="I592" s="10">
        <v>930</v>
      </c>
      <c r="J592" s="10">
        <v>937</v>
      </c>
      <c r="K592" s="43">
        <f t="shared" si="24"/>
        <v>149.98093193384125</v>
      </c>
      <c r="L592" s="10" t="s">
        <v>384</v>
      </c>
      <c r="M592" s="31" t="s">
        <v>385</v>
      </c>
      <c r="N592" s="10"/>
      <c r="O592" s="10"/>
      <c r="P592" s="10"/>
      <c r="Q592" s="32" t="s">
        <v>728</v>
      </c>
      <c r="R592" s="10">
        <v>3.21</v>
      </c>
      <c r="S592" s="10">
        <v>55.06</v>
      </c>
      <c r="T592" s="10">
        <v>4792815</v>
      </c>
      <c r="U592" s="10">
        <v>1098115</v>
      </c>
      <c r="V592" s="10">
        <v>5699646</v>
      </c>
      <c r="W592" s="10" t="s">
        <v>729</v>
      </c>
      <c r="X592" s="10" t="s">
        <v>730</v>
      </c>
      <c r="Y592" s="10">
        <v>946</v>
      </c>
      <c r="Z592" s="10">
        <v>946</v>
      </c>
      <c r="AA592" s="43">
        <f t="shared" si="23"/>
        <v>1.8392527091152291</v>
      </c>
      <c r="AB592" s="10" t="s">
        <v>384</v>
      </c>
      <c r="AC592" s="31" t="s">
        <v>385</v>
      </c>
    </row>
    <row r="593" spans="1:29" x14ac:dyDescent="0.25">
      <c r="A593" s="30" t="s">
        <v>1327</v>
      </c>
      <c r="B593" s="10">
        <v>1.496</v>
      </c>
      <c r="C593" s="10">
        <v>43.057000000000002</v>
      </c>
      <c r="D593" s="10">
        <v>9571521</v>
      </c>
      <c r="E593" s="10">
        <v>3510419</v>
      </c>
      <c r="F593" s="10">
        <v>6651897</v>
      </c>
      <c r="G593" s="10" t="s">
        <v>830</v>
      </c>
      <c r="H593" s="10" t="s">
        <v>1328</v>
      </c>
      <c r="I593" s="10">
        <v>826</v>
      </c>
      <c r="J593" s="10">
        <v>826</v>
      </c>
      <c r="K593" s="43">
        <f t="shared" si="24"/>
        <v>9.0386664160665031</v>
      </c>
      <c r="L593" s="10" t="s">
        <v>384</v>
      </c>
      <c r="M593" s="31" t="s">
        <v>385</v>
      </c>
      <c r="N593" s="10"/>
      <c r="O593" s="10"/>
      <c r="P593" s="10"/>
      <c r="Q593" s="32" t="s">
        <v>455</v>
      </c>
      <c r="R593" s="10">
        <v>3.4580000000000002</v>
      </c>
      <c r="S593" s="10">
        <v>91.061000000000007</v>
      </c>
      <c r="T593" s="10">
        <v>4037343</v>
      </c>
      <c r="U593" s="10">
        <v>549923</v>
      </c>
      <c r="V593" s="10">
        <v>1174058</v>
      </c>
      <c r="W593" s="10" t="s">
        <v>456</v>
      </c>
      <c r="X593" s="10" t="s">
        <v>457</v>
      </c>
      <c r="Y593" s="10">
        <v>905</v>
      </c>
      <c r="Z593" s="10">
        <v>905</v>
      </c>
      <c r="AA593" s="43">
        <f t="shared" si="23"/>
        <v>1.5493387602854285</v>
      </c>
      <c r="AB593" s="10" t="s">
        <v>384</v>
      </c>
      <c r="AC593" s="31" t="s">
        <v>385</v>
      </c>
    </row>
    <row r="594" spans="1:29" x14ac:dyDescent="0.25">
      <c r="A594" s="30" t="s">
        <v>1388</v>
      </c>
      <c r="B594" s="10">
        <v>1.573</v>
      </c>
      <c r="C594" s="10">
        <v>43.057000000000002</v>
      </c>
      <c r="D594" s="10">
        <v>1541025</v>
      </c>
      <c r="E594" s="10">
        <v>517823</v>
      </c>
      <c r="F594" s="10">
        <v>639303</v>
      </c>
      <c r="G594" s="10" t="s">
        <v>1325</v>
      </c>
      <c r="H594" s="10" t="s">
        <v>1389</v>
      </c>
      <c r="I594" s="10">
        <v>826</v>
      </c>
      <c r="J594" s="10">
        <v>862</v>
      </c>
      <c r="K594" s="43">
        <f t="shared" si="24"/>
        <v>1.4552348486535089</v>
      </c>
      <c r="L594" s="10" t="s">
        <v>384</v>
      </c>
      <c r="M594" s="31" t="s">
        <v>385</v>
      </c>
      <c r="N594" s="10"/>
      <c r="O594" s="10"/>
      <c r="P594" s="10"/>
      <c r="Q594" s="32" t="s">
        <v>563</v>
      </c>
      <c r="R594" s="10">
        <v>3.512</v>
      </c>
      <c r="S594" s="10">
        <v>41.054000000000002</v>
      </c>
      <c r="T594" s="10">
        <v>1999954</v>
      </c>
      <c r="U594" s="10">
        <v>398786</v>
      </c>
      <c r="V594" s="10">
        <v>1042078</v>
      </c>
      <c r="W594" s="10" t="s">
        <v>564</v>
      </c>
      <c r="X594" s="33">
        <v>725772</v>
      </c>
      <c r="Y594" s="10">
        <v>841</v>
      </c>
      <c r="Z594" s="10">
        <v>900</v>
      </c>
      <c r="AA594" s="43">
        <f t="shared" si="23"/>
        <v>0.7674865006485414</v>
      </c>
      <c r="AB594" s="10" t="s">
        <v>384</v>
      </c>
      <c r="AC594" s="31" t="s">
        <v>385</v>
      </c>
    </row>
    <row r="595" spans="1:29" x14ac:dyDescent="0.25">
      <c r="A595" s="30" t="s">
        <v>410</v>
      </c>
      <c r="B595" s="10">
        <v>1.587</v>
      </c>
      <c r="C595" s="10">
        <v>49.023000000000003</v>
      </c>
      <c r="D595" s="10">
        <v>361648</v>
      </c>
      <c r="E595" s="10">
        <v>113206</v>
      </c>
      <c r="F595" s="10">
        <v>301248</v>
      </c>
      <c r="G595" s="10" t="s">
        <v>411</v>
      </c>
      <c r="H595" s="33">
        <v>27639</v>
      </c>
      <c r="I595" s="10">
        <v>913</v>
      </c>
      <c r="J595" s="10">
        <v>913</v>
      </c>
      <c r="K595" s="43">
        <f t="shared" si="24"/>
        <v>0.34151475319728375</v>
      </c>
      <c r="L595" s="10" t="s">
        <v>384</v>
      </c>
      <c r="M595" s="31" t="s">
        <v>385</v>
      </c>
      <c r="N595" s="10"/>
      <c r="O595" s="10"/>
      <c r="P595" s="10"/>
      <c r="Q595" s="32" t="s">
        <v>488</v>
      </c>
      <c r="R595" s="10">
        <v>4.0819999999999999</v>
      </c>
      <c r="S595" s="10">
        <v>44.058999999999997</v>
      </c>
      <c r="T595" s="10">
        <v>540449403</v>
      </c>
      <c r="U595" s="10">
        <v>97355702</v>
      </c>
      <c r="V595" s="10">
        <v>592752812</v>
      </c>
      <c r="W595" s="10" t="s">
        <v>461</v>
      </c>
      <c r="X595" s="10" t="s">
        <v>489</v>
      </c>
      <c r="Y595" s="10">
        <v>918</v>
      </c>
      <c r="Z595" s="10">
        <v>918</v>
      </c>
      <c r="AA595" s="43">
        <f t="shared" si="23"/>
        <v>207.39858071038799</v>
      </c>
      <c r="AB595" s="10" t="s">
        <v>384</v>
      </c>
      <c r="AC595" s="31" t="s">
        <v>385</v>
      </c>
    </row>
    <row r="596" spans="1:29" x14ac:dyDescent="0.25">
      <c r="A596" s="30" t="s">
        <v>415</v>
      </c>
      <c r="B596" s="10">
        <v>1.65</v>
      </c>
      <c r="C596" s="10">
        <v>43.057000000000002</v>
      </c>
      <c r="D596" s="10">
        <v>1062239</v>
      </c>
      <c r="E596" s="10">
        <v>349651</v>
      </c>
      <c r="F596" s="10">
        <v>875846</v>
      </c>
      <c r="G596" s="10" t="s">
        <v>416</v>
      </c>
      <c r="H596" s="10" t="s">
        <v>417</v>
      </c>
      <c r="I596" s="10">
        <v>786</v>
      </c>
      <c r="J596" s="10">
        <v>848</v>
      </c>
      <c r="K596" s="43">
        <f t="shared" si="24"/>
        <v>1.0031032659423791</v>
      </c>
      <c r="L596" s="10" t="s">
        <v>384</v>
      </c>
      <c r="M596" s="31" t="s">
        <v>385</v>
      </c>
      <c r="N596" s="10"/>
      <c r="O596" s="10"/>
      <c r="P596" s="10"/>
      <c r="Q596" s="32" t="s">
        <v>474</v>
      </c>
      <c r="R596" s="10">
        <v>4.6989999999999998</v>
      </c>
      <c r="S596" s="10">
        <v>207.042</v>
      </c>
      <c r="T596" s="10">
        <v>5229438</v>
      </c>
      <c r="U596" s="10">
        <v>1065381</v>
      </c>
      <c r="V596" s="10">
        <v>2388097</v>
      </c>
      <c r="W596" s="10" t="s">
        <v>475</v>
      </c>
      <c r="X596" s="10" t="s">
        <v>476</v>
      </c>
      <c r="Y596" s="10">
        <v>904</v>
      </c>
      <c r="Z596" s="10">
        <v>908</v>
      </c>
      <c r="AA596" s="43">
        <f t="shared" si="23"/>
        <v>2.0068076920661708</v>
      </c>
      <c r="AB596" s="10" t="s">
        <v>384</v>
      </c>
      <c r="AC596" s="31" t="s">
        <v>385</v>
      </c>
    </row>
    <row r="597" spans="1:29" x14ac:dyDescent="0.25">
      <c r="A597" s="30" t="s">
        <v>401</v>
      </c>
      <c r="B597" s="10">
        <v>1.694</v>
      </c>
      <c r="C597" s="10">
        <v>41.042999999999999</v>
      </c>
      <c r="D597" s="10">
        <v>915264</v>
      </c>
      <c r="E597" s="10">
        <v>353390</v>
      </c>
      <c r="F597" s="10">
        <v>1033547</v>
      </c>
      <c r="G597" s="10" t="s">
        <v>402</v>
      </c>
      <c r="H597" s="10" t="s">
        <v>403</v>
      </c>
      <c r="I597" s="10">
        <v>863</v>
      </c>
      <c r="J597" s="10">
        <v>863</v>
      </c>
      <c r="K597" s="43">
        <f t="shared" si="24"/>
        <v>0.86431048718742742</v>
      </c>
      <c r="L597" s="10" t="s">
        <v>384</v>
      </c>
      <c r="M597" s="31" t="s">
        <v>385</v>
      </c>
      <c r="N597" s="10"/>
      <c r="O597" s="10"/>
      <c r="P597" s="10"/>
      <c r="Q597" s="32" t="s">
        <v>705</v>
      </c>
      <c r="R597" s="10">
        <v>5.6849999999999996</v>
      </c>
      <c r="S597" s="10">
        <v>44.058999999999997</v>
      </c>
      <c r="T597" s="10">
        <v>3556841</v>
      </c>
      <c r="U597" s="10">
        <v>1017268</v>
      </c>
      <c r="V597" s="10">
        <v>1065780</v>
      </c>
      <c r="W597" s="10" t="s">
        <v>706</v>
      </c>
      <c r="X597" s="10" t="s">
        <v>707</v>
      </c>
      <c r="Y597" s="10">
        <v>883</v>
      </c>
      <c r="Z597" s="10">
        <v>992</v>
      </c>
      <c r="AA597" s="43">
        <f t="shared" si="23"/>
        <v>1.3649451199643885</v>
      </c>
      <c r="AB597" s="10" t="s">
        <v>384</v>
      </c>
      <c r="AC597" s="31" t="s">
        <v>385</v>
      </c>
    </row>
    <row r="598" spans="1:29" x14ac:dyDescent="0.25">
      <c r="A598" s="30" t="s">
        <v>423</v>
      </c>
      <c r="B598" s="10">
        <v>1.798</v>
      </c>
      <c r="C598" s="10">
        <v>43.057000000000002</v>
      </c>
      <c r="D598" s="10">
        <v>2410122</v>
      </c>
      <c r="E598" s="10">
        <v>986153</v>
      </c>
      <c r="F598" s="10">
        <v>2364674</v>
      </c>
      <c r="G598" s="10" t="s">
        <v>424</v>
      </c>
      <c r="H598" s="10" t="s">
        <v>425</v>
      </c>
      <c r="I598" s="10">
        <v>862</v>
      </c>
      <c r="J598" s="10">
        <v>862</v>
      </c>
      <c r="K598" s="43">
        <f t="shared" si="24"/>
        <v>2.2759484913654822</v>
      </c>
      <c r="L598" s="10" t="s">
        <v>384</v>
      </c>
      <c r="M598" s="31" t="s">
        <v>385</v>
      </c>
      <c r="N598" s="10"/>
      <c r="O598" s="10"/>
      <c r="P598" s="10"/>
      <c r="Q598" s="32" t="s">
        <v>485</v>
      </c>
      <c r="R598" s="10">
        <v>5.6980000000000004</v>
      </c>
      <c r="S598" s="10">
        <v>41.054000000000002</v>
      </c>
      <c r="T598" s="10">
        <v>240201805</v>
      </c>
      <c r="U598" s="10">
        <v>36020934</v>
      </c>
      <c r="V598" s="10">
        <v>230019866</v>
      </c>
      <c r="W598" s="10" t="s">
        <v>486</v>
      </c>
      <c r="X598" s="10" t="s">
        <v>487</v>
      </c>
      <c r="Y598" s="10">
        <v>959</v>
      </c>
      <c r="Z598" s="10">
        <v>959</v>
      </c>
      <c r="AA598" s="43">
        <f t="shared" si="23"/>
        <v>92.177941477110622</v>
      </c>
      <c r="AB598" s="10" t="s">
        <v>384</v>
      </c>
      <c r="AC598" s="31" t="s">
        <v>385</v>
      </c>
    </row>
    <row r="599" spans="1:29" x14ac:dyDescent="0.25">
      <c r="A599" s="30" t="s">
        <v>1390</v>
      </c>
      <c r="B599" s="10">
        <v>1.845</v>
      </c>
      <c r="C599" s="10">
        <v>71.067999999999998</v>
      </c>
      <c r="D599" s="10">
        <v>18382657</v>
      </c>
      <c r="E599" s="10">
        <v>8877910</v>
      </c>
      <c r="F599" s="10">
        <v>21098279</v>
      </c>
      <c r="G599" s="10" t="s">
        <v>419</v>
      </c>
      <c r="H599" s="10" t="s">
        <v>1391</v>
      </c>
      <c r="I599" s="10">
        <v>809</v>
      </c>
      <c r="J599" s="10">
        <v>809</v>
      </c>
      <c r="K599" s="43">
        <f t="shared" si="24"/>
        <v>17.35927910140612</v>
      </c>
      <c r="L599" s="10" t="s">
        <v>384</v>
      </c>
      <c r="M599" s="31" t="s">
        <v>385</v>
      </c>
      <c r="N599" s="10"/>
      <c r="O599" s="10"/>
      <c r="P599" s="10"/>
      <c r="Q599" s="32" t="s">
        <v>932</v>
      </c>
      <c r="R599" s="10">
        <v>5.8789999999999996</v>
      </c>
      <c r="S599" s="10">
        <v>69.055000000000007</v>
      </c>
      <c r="T599" s="10">
        <v>30258151</v>
      </c>
      <c r="U599" s="10">
        <v>3260265</v>
      </c>
      <c r="V599" s="10">
        <v>4069572</v>
      </c>
      <c r="W599" s="10" t="s">
        <v>933</v>
      </c>
      <c r="X599" s="10" t="s">
        <v>934</v>
      </c>
      <c r="Y599" s="10">
        <v>751</v>
      </c>
      <c r="Z599" s="10">
        <v>965</v>
      </c>
      <c r="AA599" s="43">
        <f t="shared" si="23"/>
        <v>11.611628280993044</v>
      </c>
      <c r="AB599" s="10" t="s">
        <v>384</v>
      </c>
      <c r="AC599" s="31" t="s">
        <v>385</v>
      </c>
    </row>
    <row r="600" spans="1:29" x14ac:dyDescent="0.25">
      <c r="A600" s="30" t="s">
        <v>407</v>
      </c>
      <c r="B600" s="10">
        <v>1.8620000000000001</v>
      </c>
      <c r="C600" s="10">
        <v>43.057000000000002</v>
      </c>
      <c r="D600" s="10">
        <v>221153077</v>
      </c>
      <c r="E600" s="10">
        <v>83126258</v>
      </c>
      <c r="F600" s="10">
        <v>132774729</v>
      </c>
      <c r="G600" s="10" t="s">
        <v>408</v>
      </c>
      <c r="H600" s="10" t="s">
        <v>409</v>
      </c>
      <c r="I600" s="10">
        <v>920</v>
      </c>
      <c r="J600" s="10">
        <v>920</v>
      </c>
      <c r="K600" s="43">
        <f t="shared" si="24"/>
        <v>208.84130013293284</v>
      </c>
      <c r="L600" s="10" t="s">
        <v>384</v>
      </c>
      <c r="M600" s="31" t="s">
        <v>385</v>
      </c>
      <c r="N600" s="10"/>
      <c r="O600" s="10"/>
      <c r="P600" s="10"/>
      <c r="Q600" s="32" t="s">
        <v>501</v>
      </c>
      <c r="R600" s="10">
        <v>6.3250000000000002</v>
      </c>
      <c r="S600" s="10">
        <v>57.067999999999998</v>
      </c>
      <c r="T600" s="10">
        <v>3060137</v>
      </c>
      <c r="U600" s="10">
        <v>628208</v>
      </c>
      <c r="V600" s="10">
        <v>910548</v>
      </c>
      <c r="W600" s="10" t="s">
        <v>461</v>
      </c>
      <c r="X600" s="10"/>
      <c r="Y600" s="10">
        <v>780</v>
      </c>
      <c r="Z600" s="10">
        <v>780</v>
      </c>
      <c r="AA600" s="43">
        <f t="shared" si="23"/>
        <v>1.1743339284979182</v>
      </c>
      <c r="AB600" s="10" t="s">
        <v>384</v>
      </c>
      <c r="AC600" s="31" t="s">
        <v>385</v>
      </c>
    </row>
    <row r="601" spans="1:29" x14ac:dyDescent="0.25">
      <c r="A601" s="30" t="s">
        <v>412</v>
      </c>
      <c r="B601" s="10">
        <v>1.895</v>
      </c>
      <c r="C601" s="10">
        <v>83.024000000000001</v>
      </c>
      <c r="D601" s="10">
        <v>30734264</v>
      </c>
      <c r="E601" s="10">
        <v>13922510</v>
      </c>
      <c r="F601" s="10">
        <v>35165257</v>
      </c>
      <c r="G601" s="10" t="s">
        <v>413</v>
      </c>
      <c r="H601" s="10" t="s">
        <v>414</v>
      </c>
      <c r="I601" s="10">
        <v>940</v>
      </c>
      <c r="J601" s="10">
        <v>940</v>
      </c>
      <c r="K601" s="43">
        <f t="shared" si="24"/>
        <v>29.023261803356203</v>
      </c>
      <c r="L601" s="10" t="s">
        <v>384</v>
      </c>
      <c r="M601" s="31" t="s">
        <v>385</v>
      </c>
      <c r="N601" s="10"/>
      <c r="O601" s="10"/>
      <c r="P601" s="10"/>
      <c r="Q601" s="32" t="s">
        <v>517</v>
      </c>
      <c r="R601" s="10">
        <v>8.0690000000000008</v>
      </c>
      <c r="S601" s="10">
        <v>133.042</v>
      </c>
      <c r="T601" s="10">
        <v>1963170</v>
      </c>
      <c r="U601" s="10">
        <v>284853</v>
      </c>
      <c r="V601" s="10">
        <v>736316</v>
      </c>
      <c r="W601" s="10" t="s">
        <v>518</v>
      </c>
      <c r="X601" s="10"/>
      <c r="Y601" s="10">
        <v>835</v>
      </c>
      <c r="Z601" s="10">
        <v>839</v>
      </c>
      <c r="AA601" s="43">
        <f t="shared" si="23"/>
        <v>0.75337056426207649</v>
      </c>
      <c r="AB601" s="10" t="s">
        <v>384</v>
      </c>
      <c r="AC601" s="31" t="s">
        <v>385</v>
      </c>
    </row>
    <row r="602" spans="1:29" x14ac:dyDescent="0.25">
      <c r="A602" s="30" t="s">
        <v>1392</v>
      </c>
      <c r="B602" s="10">
        <v>2.093</v>
      </c>
      <c r="C602" s="10">
        <v>62.012999999999998</v>
      </c>
      <c r="D602" s="10">
        <v>357154</v>
      </c>
      <c r="E602" s="10">
        <v>131427</v>
      </c>
      <c r="F602" s="10">
        <v>235927</v>
      </c>
      <c r="G602" s="10" t="s">
        <v>1393</v>
      </c>
      <c r="H602" s="10" t="s">
        <v>1394</v>
      </c>
      <c r="I602" s="10">
        <v>771</v>
      </c>
      <c r="J602" s="10">
        <v>779</v>
      </c>
      <c r="K602" s="43">
        <f t="shared" si="24"/>
        <v>0.33727093793805768</v>
      </c>
      <c r="L602" s="10" t="s">
        <v>384</v>
      </c>
      <c r="M602" s="31" t="s">
        <v>385</v>
      </c>
      <c r="N602" s="10"/>
      <c r="O602" s="10"/>
      <c r="P602" s="10"/>
      <c r="Q602" s="32" t="s">
        <v>521</v>
      </c>
      <c r="R602" s="10">
        <v>10.467000000000001</v>
      </c>
      <c r="S602" s="10">
        <v>41.054000000000002</v>
      </c>
      <c r="T602" s="10">
        <v>2327462</v>
      </c>
      <c r="U602" s="10">
        <v>408014</v>
      </c>
      <c r="V602" s="10">
        <v>2518257</v>
      </c>
      <c r="W602" s="10" t="s">
        <v>522</v>
      </c>
      <c r="X602" s="10" t="s">
        <v>523</v>
      </c>
      <c r="Y602" s="10">
        <v>875</v>
      </c>
      <c r="Z602" s="10">
        <v>881</v>
      </c>
      <c r="AA602" s="43">
        <f t="shared" si="23"/>
        <v>0.89316837575887009</v>
      </c>
      <c r="AB602" s="10" t="s">
        <v>384</v>
      </c>
      <c r="AC602" s="31" t="s">
        <v>385</v>
      </c>
    </row>
    <row r="603" spans="1:29" x14ac:dyDescent="0.25">
      <c r="A603" s="30" t="s">
        <v>418</v>
      </c>
      <c r="B603" s="10">
        <v>2.11</v>
      </c>
      <c r="C603" s="10">
        <v>43.057000000000002</v>
      </c>
      <c r="D603" s="10">
        <v>3927696</v>
      </c>
      <c r="E603" s="10">
        <v>1376890</v>
      </c>
      <c r="F603" s="10">
        <v>5526177</v>
      </c>
      <c r="G603" s="10" t="s">
        <v>419</v>
      </c>
      <c r="H603" s="10" t="s">
        <v>420</v>
      </c>
      <c r="I603" s="10">
        <v>892</v>
      </c>
      <c r="J603" s="10">
        <v>892</v>
      </c>
      <c r="K603" s="43">
        <f t="shared" si="24"/>
        <v>3.7090378768138041</v>
      </c>
      <c r="L603" s="10" t="s">
        <v>384</v>
      </c>
      <c r="M603" s="31" t="s">
        <v>385</v>
      </c>
      <c r="N603" s="10"/>
      <c r="O603" s="10"/>
      <c r="P603" s="10"/>
      <c r="Q603" s="32" t="s">
        <v>544</v>
      </c>
      <c r="R603" s="10">
        <v>11.691000000000001</v>
      </c>
      <c r="S603" s="10">
        <v>57.067999999999998</v>
      </c>
      <c r="T603" s="10">
        <v>4116379</v>
      </c>
      <c r="U603" s="10">
        <v>623380</v>
      </c>
      <c r="V603" s="10">
        <v>962166</v>
      </c>
      <c r="W603" s="10" t="s">
        <v>545</v>
      </c>
      <c r="X603" s="10" t="s">
        <v>546</v>
      </c>
      <c r="Y603" s="10">
        <v>829</v>
      </c>
      <c r="Z603" s="10">
        <v>829</v>
      </c>
      <c r="AA603" s="43">
        <f t="shared" si="23"/>
        <v>1.5796689894133276</v>
      </c>
      <c r="AB603" s="10" t="s">
        <v>384</v>
      </c>
      <c r="AC603" s="31" t="s">
        <v>385</v>
      </c>
    </row>
    <row r="604" spans="1:29" x14ac:dyDescent="0.25">
      <c r="A604" s="30" t="s">
        <v>421</v>
      </c>
      <c r="B604" s="10">
        <v>2.1840000000000002</v>
      </c>
      <c r="C604" s="10">
        <v>41.042999999999999</v>
      </c>
      <c r="D604" s="10">
        <v>1332644</v>
      </c>
      <c r="E604" s="10">
        <v>502166</v>
      </c>
      <c r="F604" s="10">
        <v>1476791</v>
      </c>
      <c r="G604" s="10" t="s">
        <v>419</v>
      </c>
      <c r="H604" s="10" t="s">
        <v>422</v>
      </c>
      <c r="I604" s="10">
        <v>754</v>
      </c>
      <c r="J604" s="10">
        <v>798</v>
      </c>
      <c r="K604" s="43">
        <f t="shared" si="24"/>
        <v>1.2584545933057587</v>
      </c>
      <c r="L604" s="10" t="s">
        <v>384</v>
      </c>
      <c r="M604" s="31" t="s">
        <v>385</v>
      </c>
      <c r="N604" s="10"/>
      <c r="O604" s="10"/>
      <c r="P604" s="10"/>
      <c r="Q604" s="32" t="s">
        <v>1072</v>
      </c>
      <c r="R604" s="10">
        <v>11.962999999999999</v>
      </c>
      <c r="S604" s="10">
        <v>43.082999999999998</v>
      </c>
      <c r="T604" s="10">
        <v>935000</v>
      </c>
      <c r="U604" s="10">
        <v>344387</v>
      </c>
      <c r="V604" s="10">
        <v>489771</v>
      </c>
      <c r="W604" s="10" t="s">
        <v>542</v>
      </c>
      <c r="X604" s="33">
        <v>1553840</v>
      </c>
      <c r="Y604" s="10">
        <v>805</v>
      </c>
      <c r="Z604" s="10">
        <v>810</v>
      </c>
      <c r="AA604" s="43">
        <f t="shared" si="23"/>
        <v>0.35880819164160083</v>
      </c>
      <c r="AB604" s="10" t="s">
        <v>384</v>
      </c>
      <c r="AC604" s="31" t="s">
        <v>385</v>
      </c>
    </row>
    <row r="605" spans="1:29" x14ac:dyDescent="0.25">
      <c r="A605" s="30" t="s">
        <v>426</v>
      </c>
      <c r="B605" s="10">
        <v>2.194</v>
      </c>
      <c r="C605" s="10">
        <v>78.117999999999995</v>
      </c>
      <c r="D605" s="10">
        <v>1094142</v>
      </c>
      <c r="E605" s="10">
        <v>269112</v>
      </c>
      <c r="F605" s="10">
        <v>550774</v>
      </c>
      <c r="G605" s="10" t="s">
        <v>427</v>
      </c>
      <c r="H605" s="10" t="s">
        <v>428</v>
      </c>
      <c r="I605" s="10">
        <v>939</v>
      </c>
      <c r="J605" s="10">
        <v>939</v>
      </c>
      <c r="K605" s="43">
        <f t="shared" si="24"/>
        <v>1.0332301992345663</v>
      </c>
      <c r="L605" s="10" t="s">
        <v>384</v>
      </c>
      <c r="M605" s="31" t="s">
        <v>385</v>
      </c>
      <c r="N605" s="10"/>
      <c r="O605" s="10"/>
      <c r="P605" s="10"/>
      <c r="Q605" s="32" t="s">
        <v>1395</v>
      </c>
      <c r="R605" s="10">
        <v>12.032999999999999</v>
      </c>
      <c r="S605" s="10">
        <v>43.082999999999998</v>
      </c>
      <c r="T605" s="10">
        <v>14283151</v>
      </c>
      <c r="U605" s="10">
        <v>2354211</v>
      </c>
      <c r="V605" s="10">
        <v>8530012</v>
      </c>
      <c r="W605" s="10" t="s">
        <v>528</v>
      </c>
      <c r="X605" s="10" t="s">
        <v>1396</v>
      </c>
      <c r="Y605" s="10">
        <v>816</v>
      </c>
      <c r="Z605" s="10">
        <v>829</v>
      </c>
      <c r="AA605" s="43">
        <f t="shared" si="23"/>
        <v>5.4811888569560674</v>
      </c>
      <c r="AB605" s="10" t="s">
        <v>384</v>
      </c>
      <c r="AC605" s="31" t="s">
        <v>385</v>
      </c>
    </row>
    <row r="606" spans="1:29" ht="26" x14ac:dyDescent="0.25">
      <c r="A606" s="30" t="s">
        <v>429</v>
      </c>
      <c r="B606" s="10">
        <v>2.3279999999999998</v>
      </c>
      <c r="C606" s="10">
        <v>57.06</v>
      </c>
      <c r="D606" s="10">
        <v>4919750</v>
      </c>
      <c r="E606" s="10">
        <v>1481555</v>
      </c>
      <c r="F606" s="10">
        <v>1913524</v>
      </c>
      <c r="G606" s="10" t="s">
        <v>430</v>
      </c>
      <c r="H606" s="10" t="s">
        <v>431</v>
      </c>
      <c r="I606" s="10">
        <v>826</v>
      </c>
      <c r="J606" s="10">
        <v>868</v>
      </c>
      <c r="K606" s="43">
        <f t="shared" si="24"/>
        <v>4.6458634004400325</v>
      </c>
      <c r="L606" s="10" t="s">
        <v>384</v>
      </c>
      <c r="M606" s="31" t="s">
        <v>385</v>
      </c>
      <c r="N606" s="10"/>
      <c r="O606" s="10"/>
      <c r="P606" s="10"/>
      <c r="Q606" s="32" t="s">
        <v>1397</v>
      </c>
      <c r="R606" s="10">
        <v>12.042999999999999</v>
      </c>
      <c r="S606" s="10">
        <v>93.085999999999999</v>
      </c>
      <c r="T606" s="10">
        <v>1467569</v>
      </c>
      <c r="U606" s="10">
        <v>279131</v>
      </c>
      <c r="V606" s="10">
        <v>387867</v>
      </c>
      <c r="W606" s="10" t="s">
        <v>1398</v>
      </c>
      <c r="X606" s="10"/>
      <c r="Y606" s="10">
        <v>769</v>
      </c>
      <c r="Z606" s="10">
        <v>812</v>
      </c>
      <c r="AA606" s="43">
        <f t="shared" si="23"/>
        <v>0.56318265133612033</v>
      </c>
      <c r="AB606" s="10" t="s">
        <v>384</v>
      </c>
      <c r="AC606" s="31" t="s">
        <v>385</v>
      </c>
    </row>
    <row r="607" spans="1:29" x14ac:dyDescent="0.25">
      <c r="A607" s="30" t="s">
        <v>1399</v>
      </c>
      <c r="B607" s="10">
        <v>2.3780000000000001</v>
      </c>
      <c r="C607" s="10">
        <v>55.023000000000003</v>
      </c>
      <c r="D607" s="10">
        <v>5099326</v>
      </c>
      <c r="E607" s="10">
        <v>1053526</v>
      </c>
      <c r="F607" s="10">
        <v>1395692</v>
      </c>
      <c r="G607" s="10" t="s">
        <v>564</v>
      </c>
      <c r="H607" s="10" t="s">
        <v>1400</v>
      </c>
      <c r="I607" s="10">
        <v>802</v>
      </c>
      <c r="J607" s="10">
        <v>864</v>
      </c>
      <c r="K607" s="43">
        <f t="shared" si="24"/>
        <v>4.8154422542430551</v>
      </c>
      <c r="L607" s="10" t="s">
        <v>384</v>
      </c>
      <c r="M607" s="31" t="s">
        <v>385</v>
      </c>
      <c r="N607" s="10"/>
      <c r="O607" s="10"/>
      <c r="P607" s="10"/>
      <c r="Q607" s="32" t="s">
        <v>571</v>
      </c>
      <c r="R607" s="10">
        <v>12.922000000000001</v>
      </c>
      <c r="S607" s="10">
        <v>281.08600000000001</v>
      </c>
      <c r="T607" s="10">
        <v>18278494</v>
      </c>
      <c r="U607" s="10">
        <v>4629908</v>
      </c>
      <c r="V607" s="10">
        <v>18928362</v>
      </c>
      <c r="W607" s="10" t="s">
        <v>572</v>
      </c>
      <c r="X607" s="10" t="s">
        <v>573</v>
      </c>
      <c r="Y607" s="10">
        <v>837</v>
      </c>
      <c r="Z607" s="10">
        <v>866</v>
      </c>
      <c r="AA607" s="43">
        <f t="shared" si="23"/>
        <v>7.0144100300233703</v>
      </c>
      <c r="AB607" s="10" t="s">
        <v>384</v>
      </c>
      <c r="AC607" s="31" t="s">
        <v>385</v>
      </c>
    </row>
    <row r="608" spans="1:29" x14ac:dyDescent="0.25">
      <c r="A608" s="30" t="s">
        <v>441</v>
      </c>
      <c r="B608" s="10">
        <v>2.4620000000000002</v>
      </c>
      <c r="C608" s="10">
        <v>44.026000000000003</v>
      </c>
      <c r="D608" s="10">
        <v>12604358</v>
      </c>
      <c r="E608" s="10">
        <v>4556495</v>
      </c>
      <c r="F608" s="10">
        <v>15370342</v>
      </c>
      <c r="G608" s="10" t="s">
        <v>419</v>
      </c>
      <c r="H608" s="10" t="s">
        <v>442</v>
      </c>
      <c r="I608" s="10">
        <v>862</v>
      </c>
      <c r="J608" s="10">
        <v>886</v>
      </c>
      <c r="K608" s="43">
        <f t="shared" si="24"/>
        <v>11.902662842267093</v>
      </c>
      <c r="L608" s="10" t="s">
        <v>384</v>
      </c>
      <c r="M608" s="31" t="s">
        <v>385</v>
      </c>
      <c r="N608" s="10"/>
      <c r="O608" s="10"/>
      <c r="P608" s="10"/>
      <c r="Q608" s="32" t="s">
        <v>772</v>
      </c>
      <c r="R608" s="10">
        <v>14.206</v>
      </c>
      <c r="S608" s="10">
        <v>57.067999999999998</v>
      </c>
      <c r="T608" s="10">
        <v>8113885</v>
      </c>
      <c r="U608" s="10">
        <v>1508116</v>
      </c>
      <c r="V608" s="10">
        <v>5453293</v>
      </c>
      <c r="W608" s="10" t="s">
        <v>773</v>
      </c>
      <c r="X608" s="10" t="s">
        <v>774</v>
      </c>
      <c r="Y608" s="10">
        <v>917</v>
      </c>
      <c r="Z608" s="10">
        <v>925</v>
      </c>
      <c r="AA608" s="43">
        <f t="shared" si="23"/>
        <v>3.113720218222364</v>
      </c>
      <c r="AB608" s="10" t="s">
        <v>384</v>
      </c>
      <c r="AC608" s="31" t="s">
        <v>385</v>
      </c>
    </row>
    <row r="609" spans="1:29" x14ac:dyDescent="0.25">
      <c r="A609" s="30" t="s">
        <v>443</v>
      </c>
      <c r="B609" s="10">
        <v>2.516</v>
      </c>
      <c r="C609" s="10">
        <v>81.054000000000002</v>
      </c>
      <c r="D609" s="10">
        <v>7031154</v>
      </c>
      <c r="E609" s="10">
        <v>2067078</v>
      </c>
      <c r="F609" s="10">
        <v>4649323</v>
      </c>
      <c r="G609" s="10" t="s">
        <v>444</v>
      </c>
      <c r="H609" s="10" t="s">
        <v>445</v>
      </c>
      <c r="I609" s="10">
        <v>907</v>
      </c>
      <c r="J609" s="10">
        <v>907</v>
      </c>
      <c r="K609" s="43">
        <f t="shared" si="24"/>
        <v>6.6397237728456799</v>
      </c>
      <c r="L609" s="10" t="s">
        <v>384</v>
      </c>
      <c r="M609" s="31" t="s">
        <v>385</v>
      </c>
      <c r="N609" s="10"/>
      <c r="O609" s="10"/>
      <c r="P609" s="10"/>
      <c r="Q609" s="32" t="s">
        <v>794</v>
      </c>
      <c r="R609" s="10">
        <v>15.382999999999999</v>
      </c>
      <c r="S609" s="10">
        <v>41.054000000000002</v>
      </c>
      <c r="T609" s="10">
        <v>3733394</v>
      </c>
      <c r="U609" s="10">
        <v>827032</v>
      </c>
      <c r="V609" s="10">
        <v>3162439</v>
      </c>
      <c r="W609" s="10" t="s">
        <v>607</v>
      </c>
      <c r="X609" s="10" t="s">
        <v>795</v>
      </c>
      <c r="Y609" s="10">
        <v>836</v>
      </c>
      <c r="Z609" s="10">
        <v>852</v>
      </c>
      <c r="AA609" s="43">
        <f t="shared" si="23"/>
        <v>1.4326977003482382</v>
      </c>
      <c r="AB609" s="10" t="s">
        <v>384</v>
      </c>
      <c r="AC609" s="31" t="s">
        <v>385</v>
      </c>
    </row>
    <row r="610" spans="1:29" x14ac:dyDescent="0.25">
      <c r="A610" s="30" t="s">
        <v>839</v>
      </c>
      <c r="B610" s="10">
        <v>2.63</v>
      </c>
      <c r="C610" s="10">
        <v>57.06</v>
      </c>
      <c r="D610" s="10">
        <v>712993</v>
      </c>
      <c r="E610" s="10">
        <v>260798</v>
      </c>
      <c r="F610" s="10">
        <v>450564</v>
      </c>
      <c r="G610" s="10" t="s">
        <v>840</v>
      </c>
      <c r="H610" s="10" t="s">
        <v>841</v>
      </c>
      <c r="I610" s="10">
        <v>815</v>
      </c>
      <c r="J610" s="10">
        <v>815</v>
      </c>
      <c r="K610" s="43">
        <f t="shared" si="24"/>
        <v>0.67330008302656441</v>
      </c>
      <c r="L610" s="10" t="s">
        <v>384</v>
      </c>
      <c r="M610" s="31" t="s">
        <v>385</v>
      </c>
      <c r="N610" s="10"/>
      <c r="O610" s="10"/>
      <c r="P610" s="10"/>
      <c r="Q610" s="32" t="s">
        <v>621</v>
      </c>
      <c r="R610" s="10">
        <v>16.363</v>
      </c>
      <c r="S610" s="10">
        <v>41.054000000000002</v>
      </c>
      <c r="T610" s="10">
        <v>1057980</v>
      </c>
      <c r="U610" s="10">
        <v>237067</v>
      </c>
      <c r="V610" s="10">
        <v>1530780</v>
      </c>
      <c r="W610" s="10" t="s">
        <v>619</v>
      </c>
      <c r="X610" s="10" t="s">
        <v>622</v>
      </c>
      <c r="Y610" s="10">
        <v>860</v>
      </c>
      <c r="Z610" s="10">
        <v>860</v>
      </c>
      <c r="AA610" s="43">
        <f t="shared" si="23"/>
        <v>0.40600202202457847</v>
      </c>
      <c r="AB610" s="10" t="s">
        <v>384</v>
      </c>
      <c r="AC610" s="31" t="s">
        <v>385</v>
      </c>
    </row>
    <row r="611" spans="1:29" x14ac:dyDescent="0.25">
      <c r="A611" s="30" t="s">
        <v>868</v>
      </c>
      <c r="B611" s="10">
        <v>2.911</v>
      </c>
      <c r="C611" s="10">
        <v>55.023000000000003</v>
      </c>
      <c r="D611" s="10">
        <v>1305945</v>
      </c>
      <c r="E611" s="10">
        <v>428629</v>
      </c>
      <c r="F611" s="10">
        <v>1271396</v>
      </c>
      <c r="G611" s="10" t="s">
        <v>735</v>
      </c>
      <c r="H611" s="10" t="s">
        <v>869</v>
      </c>
      <c r="I611" s="10">
        <v>850</v>
      </c>
      <c r="J611" s="10">
        <v>850</v>
      </c>
      <c r="K611" s="43">
        <f t="shared" si="24"/>
        <v>1.2332419489786388</v>
      </c>
      <c r="L611" s="10" t="s">
        <v>384</v>
      </c>
      <c r="M611" s="31" t="s">
        <v>385</v>
      </c>
      <c r="N611" s="10"/>
      <c r="O611" s="10"/>
      <c r="P611" s="10"/>
      <c r="Q611" s="32" t="s">
        <v>474</v>
      </c>
      <c r="R611" s="10">
        <v>17.137</v>
      </c>
      <c r="S611" s="10">
        <v>207.042</v>
      </c>
      <c r="T611" s="10">
        <v>1892151</v>
      </c>
      <c r="U611" s="10">
        <v>473354</v>
      </c>
      <c r="V611" s="10">
        <v>1287142</v>
      </c>
      <c r="W611" s="10" t="s">
        <v>475</v>
      </c>
      <c r="X611" s="10" t="s">
        <v>476</v>
      </c>
      <c r="Y611" s="10">
        <v>825</v>
      </c>
      <c r="Z611" s="10">
        <v>847</v>
      </c>
      <c r="AA611" s="43">
        <f t="shared" si="23"/>
        <v>0.7261168755324563</v>
      </c>
      <c r="AB611" s="10" t="s">
        <v>384</v>
      </c>
      <c r="AC611" s="31" t="s">
        <v>385</v>
      </c>
    </row>
    <row r="612" spans="1:29" x14ac:dyDescent="0.25">
      <c r="A612" s="30" t="s">
        <v>1401</v>
      </c>
      <c r="B612" s="10">
        <v>3.1259999999999999</v>
      </c>
      <c r="C612" s="10">
        <v>43.057000000000002</v>
      </c>
      <c r="D612" s="10">
        <v>287202</v>
      </c>
      <c r="E612" s="10">
        <v>130439</v>
      </c>
      <c r="F612" s="10">
        <v>255423</v>
      </c>
      <c r="G612" s="10" t="s">
        <v>461</v>
      </c>
      <c r="H612" s="10" t="s">
        <v>1402</v>
      </c>
      <c r="I612" s="10">
        <v>850</v>
      </c>
      <c r="J612" s="10">
        <v>850</v>
      </c>
      <c r="K612" s="43">
        <f t="shared" si="24"/>
        <v>0.27121322431692224</v>
      </c>
      <c r="L612" s="10" t="s">
        <v>384</v>
      </c>
      <c r="M612" s="31" t="s">
        <v>385</v>
      </c>
      <c r="N612" s="10"/>
      <c r="O612" s="10"/>
      <c r="P612" s="10"/>
      <c r="Q612" s="49" t="s">
        <v>786</v>
      </c>
      <c r="R612" s="46">
        <v>17.744</v>
      </c>
      <c r="S612" s="46">
        <v>71.058999999999997</v>
      </c>
      <c r="T612" s="46">
        <v>160920567</v>
      </c>
      <c r="U612" s="46">
        <v>39975306</v>
      </c>
      <c r="V612" s="46">
        <v>318894398</v>
      </c>
      <c r="W612" s="46" t="s">
        <v>634</v>
      </c>
      <c r="X612" s="46" t="s">
        <v>637</v>
      </c>
      <c r="Y612" s="46">
        <v>956</v>
      </c>
      <c r="Z612" s="46">
        <v>956</v>
      </c>
      <c r="AA612" s="47">
        <f t="shared" si="23"/>
        <v>61.75360175744499</v>
      </c>
      <c r="AB612" s="46" t="s">
        <v>384</v>
      </c>
      <c r="AC612" s="48" t="s">
        <v>385</v>
      </c>
    </row>
    <row r="613" spans="1:29" x14ac:dyDescent="0.25">
      <c r="A613" s="30" t="s">
        <v>728</v>
      </c>
      <c r="B613" s="10">
        <v>3.2269999999999999</v>
      </c>
      <c r="C613" s="10">
        <v>55.023000000000003</v>
      </c>
      <c r="D613" s="10">
        <v>5489143</v>
      </c>
      <c r="E613" s="10">
        <v>1258091</v>
      </c>
      <c r="F613" s="10">
        <v>5739115</v>
      </c>
      <c r="G613" s="10" t="s">
        <v>729</v>
      </c>
      <c r="H613" s="10" t="s">
        <v>730</v>
      </c>
      <c r="I613" s="10">
        <v>879</v>
      </c>
      <c r="J613" s="10">
        <v>880</v>
      </c>
      <c r="K613" s="43">
        <f t="shared" si="24"/>
        <v>5.1835578156372986</v>
      </c>
      <c r="L613" s="10" t="s">
        <v>384</v>
      </c>
      <c r="M613" s="31" t="s">
        <v>385</v>
      </c>
      <c r="N613" s="10"/>
      <c r="O613" s="10"/>
      <c r="P613" s="10"/>
      <c r="Q613" s="32" t="s">
        <v>627</v>
      </c>
      <c r="R613" s="10">
        <v>17.959</v>
      </c>
      <c r="S613" s="10">
        <v>41.054000000000002</v>
      </c>
      <c r="T613" s="10">
        <v>10621293</v>
      </c>
      <c r="U613" s="10">
        <v>1915370</v>
      </c>
      <c r="V613" s="10">
        <v>12900107</v>
      </c>
      <c r="W613" s="10" t="s">
        <v>628</v>
      </c>
      <c r="X613" s="10" t="s">
        <v>629</v>
      </c>
      <c r="Y613" s="10">
        <v>840</v>
      </c>
      <c r="Z613" s="10">
        <v>840</v>
      </c>
      <c r="AA613" s="43">
        <f t="shared" si="23"/>
        <v>4.0759432451610627</v>
      </c>
      <c r="AB613" s="10" t="s">
        <v>384</v>
      </c>
      <c r="AC613" s="31" t="s">
        <v>385</v>
      </c>
    </row>
    <row r="614" spans="1:29" x14ac:dyDescent="0.25">
      <c r="A614" s="30" t="s">
        <v>1042</v>
      </c>
      <c r="B614" s="10">
        <v>3.4550000000000001</v>
      </c>
      <c r="C614" s="10">
        <v>42.054000000000002</v>
      </c>
      <c r="D614" s="10">
        <v>862560</v>
      </c>
      <c r="E614" s="10">
        <v>348368</v>
      </c>
      <c r="F614" s="10">
        <v>1457899</v>
      </c>
      <c r="G614" s="10" t="s">
        <v>522</v>
      </c>
      <c r="H614" s="10" t="s">
        <v>1043</v>
      </c>
      <c r="I614" s="10">
        <v>795</v>
      </c>
      <c r="J614" s="10">
        <v>857</v>
      </c>
      <c r="K614" s="43">
        <f t="shared" si="24"/>
        <v>0.81454056297241817</v>
      </c>
      <c r="L614" s="10" t="s">
        <v>384</v>
      </c>
      <c r="M614" s="31" t="s">
        <v>385</v>
      </c>
      <c r="N614" s="10"/>
      <c r="O614" s="10"/>
      <c r="P614" s="10"/>
      <c r="Q614" s="32" t="s">
        <v>644</v>
      </c>
      <c r="R614" s="10">
        <v>21.335999999999999</v>
      </c>
      <c r="S614" s="10">
        <v>68.102000000000004</v>
      </c>
      <c r="T614" s="10">
        <v>973792</v>
      </c>
      <c r="U614" s="10">
        <v>207397</v>
      </c>
      <c r="V614" s="10">
        <v>1170470</v>
      </c>
      <c r="W614" s="10" t="s">
        <v>617</v>
      </c>
      <c r="X614" s="10" t="s">
        <v>645</v>
      </c>
      <c r="Y614" s="10">
        <v>785</v>
      </c>
      <c r="Z614" s="10">
        <v>785</v>
      </c>
      <c r="AA614" s="43">
        <f t="shared" si="23"/>
        <v>0.37369470219792272</v>
      </c>
      <c r="AB614" s="10" t="s">
        <v>384</v>
      </c>
      <c r="AC614" s="31" t="s">
        <v>385</v>
      </c>
    </row>
    <row r="615" spans="1:29" x14ac:dyDescent="0.25">
      <c r="A615" s="30" t="s">
        <v>455</v>
      </c>
      <c r="B615" s="10">
        <v>3.468</v>
      </c>
      <c r="C615" s="10">
        <v>91.054000000000002</v>
      </c>
      <c r="D615" s="10">
        <v>14747728</v>
      </c>
      <c r="E615" s="10">
        <v>3880957</v>
      </c>
      <c r="F615" s="10">
        <v>9563742</v>
      </c>
      <c r="G615" s="10" t="s">
        <v>456</v>
      </c>
      <c r="H615" s="10" t="s">
        <v>457</v>
      </c>
      <c r="I615" s="10">
        <v>930</v>
      </c>
      <c r="J615" s="10">
        <v>930</v>
      </c>
      <c r="K615" s="43">
        <f t="shared" si="24"/>
        <v>13.926709640702207</v>
      </c>
      <c r="L615" s="10" t="s">
        <v>384</v>
      </c>
      <c r="M615" s="31" t="s">
        <v>385</v>
      </c>
      <c r="N615" s="10"/>
      <c r="O615" s="10"/>
      <c r="P615" s="10"/>
      <c r="Q615" s="32" t="s">
        <v>651</v>
      </c>
      <c r="R615" s="10">
        <v>22.067</v>
      </c>
      <c r="S615" s="10">
        <v>59.058</v>
      </c>
      <c r="T615" s="10">
        <v>5346727</v>
      </c>
      <c r="U615" s="10">
        <v>1169601</v>
      </c>
      <c r="V615" s="10">
        <v>7366115</v>
      </c>
      <c r="W615" s="10" t="s">
        <v>634</v>
      </c>
      <c r="X615" s="10" t="s">
        <v>652</v>
      </c>
      <c r="Y615" s="10">
        <v>929</v>
      </c>
      <c r="Z615" s="10">
        <v>929</v>
      </c>
      <c r="AA615" s="43">
        <f t="shared" si="23"/>
        <v>2.0518175893810926</v>
      </c>
      <c r="AB615" s="10" t="s">
        <v>384</v>
      </c>
      <c r="AC615" s="31" t="s">
        <v>385</v>
      </c>
    </row>
    <row r="616" spans="1:29" x14ac:dyDescent="0.25">
      <c r="A616" s="30" t="s">
        <v>455</v>
      </c>
      <c r="B616" s="10">
        <v>3.5790000000000002</v>
      </c>
      <c r="C616" s="10">
        <v>91.054000000000002</v>
      </c>
      <c r="D616" s="10">
        <v>4881900</v>
      </c>
      <c r="E616" s="10">
        <v>833910</v>
      </c>
      <c r="F616" s="10">
        <v>1431991</v>
      </c>
      <c r="G616" s="10" t="s">
        <v>456</v>
      </c>
      <c r="H616" s="10" t="s">
        <v>457</v>
      </c>
      <c r="I616" s="10">
        <v>870</v>
      </c>
      <c r="J616" s="10">
        <v>870</v>
      </c>
      <c r="K616" s="43">
        <f t="shared" si="24"/>
        <v>4.6101205416145525</v>
      </c>
      <c r="L616" s="10" t="s">
        <v>384</v>
      </c>
      <c r="M616" s="31" t="s">
        <v>385</v>
      </c>
      <c r="N616" s="10"/>
      <c r="O616" s="10"/>
      <c r="P616" s="10"/>
      <c r="Q616" s="32" t="s">
        <v>653</v>
      </c>
      <c r="R616" s="10">
        <v>22.885000000000002</v>
      </c>
      <c r="S616" s="10">
        <v>41.054000000000002</v>
      </c>
      <c r="T616" s="10">
        <v>1044713</v>
      </c>
      <c r="U616" s="10">
        <v>248737</v>
      </c>
      <c r="V616" s="10">
        <v>2175194</v>
      </c>
      <c r="W616" s="10" t="s">
        <v>654</v>
      </c>
      <c r="X616" s="10" t="s">
        <v>655</v>
      </c>
      <c r="Y616" s="10">
        <v>897</v>
      </c>
      <c r="Z616" s="10">
        <v>897</v>
      </c>
      <c r="AA616" s="43">
        <f t="shared" si="23"/>
        <v>0.40091078322403395</v>
      </c>
      <c r="AB616" s="10" t="s">
        <v>384</v>
      </c>
      <c r="AC616" s="31" t="s">
        <v>385</v>
      </c>
    </row>
    <row r="617" spans="1:29" x14ac:dyDescent="0.25">
      <c r="A617" s="30" t="s">
        <v>1403</v>
      </c>
      <c r="B617" s="10">
        <v>3.6019999999999999</v>
      </c>
      <c r="C617" s="10">
        <v>71.067999999999998</v>
      </c>
      <c r="D617" s="10">
        <v>9737501</v>
      </c>
      <c r="E617" s="10">
        <v>2321270</v>
      </c>
      <c r="F617" s="10">
        <v>10069504</v>
      </c>
      <c r="G617" s="10" t="s">
        <v>419</v>
      </c>
      <c r="H617" s="10" t="s">
        <v>1404</v>
      </c>
      <c r="I617" s="10">
        <v>914</v>
      </c>
      <c r="J617" s="10">
        <v>914</v>
      </c>
      <c r="K617" s="43">
        <f t="shared" si="24"/>
        <v>9.1954061705672476</v>
      </c>
      <c r="L617" s="10" t="s">
        <v>384</v>
      </c>
      <c r="M617" s="31" t="s">
        <v>385</v>
      </c>
      <c r="N617" s="10"/>
      <c r="O617" s="10"/>
      <c r="P617" s="10"/>
      <c r="Q617" s="32" t="s">
        <v>1175</v>
      </c>
      <c r="R617" s="10">
        <v>23.177</v>
      </c>
      <c r="S617" s="10">
        <v>133.042</v>
      </c>
      <c r="T617" s="10">
        <v>765191</v>
      </c>
      <c r="U617" s="10">
        <v>108116</v>
      </c>
      <c r="V617" s="10">
        <v>353384</v>
      </c>
      <c r="W617" s="10" t="s">
        <v>660</v>
      </c>
      <c r="X617" s="10" t="s">
        <v>1176</v>
      </c>
      <c r="Y617" s="10">
        <v>820</v>
      </c>
      <c r="Z617" s="10">
        <v>820</v>
      </c>
      <c r="AA617" s="43">
        <f t="shared" si="23"/>
        <v>0.29364363526249004</v>
      </c>
      <c r="AB617" s="10" t="s">
        <v>384</v>
      </c>
      <c r="AC617" s="31" t="s">
        <v>385</v>
      </c>
    </row>
    <row r="618" spans="1:29" x14ac:dyDescent="0.25">
      <c r="A618" s="30" t="s">
        <v>455</v>
      </c>
      <c r="B618" s="10">
        <v>4.0880000000000001</v>
      </c>
      <c r="C618" s="10">
        <v>91.054000000000002</v>
      </c>
      <c r="D618" s="10">
        <v>626703</v>
      </c>
      <c r="E618" s="10">
        <v>220957</v>
      </c>
      <c r="F618" s="10">
        <v>382787</v>
      </c>
      <c r="G618" s="10" t="s">
        <v>456</v>
      </c>
      <c r="H618" s="10" t="s">
        <v>457</v>
      </c>
      <c r="I618" s="10">
        <v>840</v>
      </c>
      <c r="J618" s="10">
        <v>909</v>
      </c>
      <c r="K618" s="43">
        <f t="shared" si="24"/>
        <v>0.59181391953777518</v>
      </c>
      <c r="L618" s="10" t="s">
        <v>384</v>
      </c>
      <c r="M618" s="31" t="s">
        <v>385</v>
      </c>
      <c r="N618" s="10"/>
      <c r="O618" s="10"/>
      <c r="P618" s="10"/>
      <c r="Q618" s="32" t="s">
        <v>1122</v>
      </c>
      <c r="R618" s="10">
        <v>27.271999999999998</v>
      </c>
      <c r="S618" s="10">
        <v>72.064999999999998</v>
      </c>
      <c r="T618" s="10">
        <v>843878</v>
      </c>
      <c r="U618" s="10">
        <v>130930</v>
      </c>
      <c r="V618" s="10">
        <v>215518</v>
      </c>
      <c r="W618" s="10" t="s">
        <v>1123</v>
      </c>
      <c r="X618" s="10" t="s">
        <v>1124</v>
      </c>
      <c r="Y618" s="10">
        <v>781</v>
      </c>
      <c r="Z618" s="10">
        <v>841</v>
      </c>
      <c r="AA618" s="43">
        <f t="shared" si="23"/>
        <v>0.32383993491564794</v>
      </c>
      <c r="AB618" s="10" t="s">
        <v>384</v>
      </c>
      <c r="AC618" s="31" t="s">
        <v>385</v>
      </c>
    </row>
    <row r="619" spans="1:29" x14ac:dyDescent="0.25">
      <c r="A619" s="30" t="s">
        <v>488</v>
      </c>
      <c r="B619" s="10">
        <v>4.1390000000000002</v>
      </c>
      <c r="C619" s="10">
        <v>44.026000000000003</v>
      </c>
      <c r="D619" s="10">
        <v>1399397991</v>
      </c>
      <c r="E619" s="10">
        <v>366640978</v>
      </c>
      <c r="F619" s="10">
        <v>2175828161</v>
      </c>
      <c r="G619" s="10" t="s">
        <v>461</v>
      </c>
      <c r="H619" s="10" t="s">
        <v>489</v>
      </c>
      <c r="I619" s="10">
        <v>909</v>
      </c>
      <c r="J619" s="10">
        <v>909</v>
      </c>
      <c r="K619" s="43">
        <f t="shared" si="24"/>
        <v>1321.4923337641567</v>
      </c>
      <c r="L619" s="10" t="s">
        <v>384</v>
      </c>
      <c r="M619" s="31" t="s">
        <v>385</v>
      </c>
      <c r="N619" s="10"/>
      <c r="O619" s="10"/>
      <c r="P619" s="10"/>
      <c r="Q619" s="32" t="s">
        <v>1054</v>
      </c>
      <c r="R619" s="10">
        <v>28.475999999999999</v>
      </c>
      <c r="S619" s="10">
        <v>69.055000000000007</v>
      </c>
      <c r="T619" s="10">
        <v>1010273</v>
      </c>
      <c r="U619" s="10">
        <v>231587</v>
      </c>
      <c r="V619" s="10">
        <v>467568</v>
      </c>
      <c r="W619" s="10" t="s">
        <v>1055</v>
      </c>
      <c r="X619" s="10" t="s">
        <v>1056</v>
      </c>
      <c r="Y619" s="10">
        <v>758</v>
      </c>
      <c r="Z619" s="10">
        <v>839</v>
      </c>
      <c r="AA619" s="43">
        <f t="shared" si="23"/>
        <v>0.38769436170517113</v>
      </c>
      <c r="AB619" s="10" t="s">
        <v>384</v>
      </c>
      <c r="AC619" s="31" t="s">
        <v>385</v>
      </c>
    </row>
    <row r="620" spans="1:29" ht="26" x14ac:dyDescent="0.25">
      <c r="A620" s="30" t="s">
        <v>1405</v>
      </c>
      <c r="B620" s="10">
        <v>4.1589999999999998</v>
      </c>
      <c r="C620" s="10">
        <v>61.017000000000003</v>
      </c>
      <c r="D620" s="10">
        <v>4582403</v>
      </c>
      <c r="E620" s="10">
        <v>904244</v>
      </c>
      <c r="F620" s="10">
        <v>942615</v>
      </c>
      <c r="G620" s="10" t="s">
        <v>1406</v>
      </c>
      <c r="H620" s="10" t="s">
        <v>1407</v>
      </c>
      <c r="I620" s="10">
        <v>912</v>
      </c>
      <c r="J620" s="10">
        <v>982</v>
      </c>
      <c r="K620" s="43">
        <f t="shared" si="24"/>
        <v>4.3272967902366188</v>
      </c>
      <c r="L620" s="10" t="s">
        <v>384</v>
      </c>
      <c r="M620" s="31" t="s">
        <v>385</v>
      </c>
      <c r="N620" s="10"/>
      <c r="O620" s="10"/>
      <c r="P620" s="10"/>
      <c r="Q620" s="32" t="s">
        <v>1186</v>
      </c>
      <c r="R620" s="10">
        <v>30.896999999999998</v>
      </c>
      <c r="S620" s="10">
        <v>69.055000000000007</v>
      </c>
      <c r="T620" s="10">
        <v>743098</v>
      </c>
      <c r="U620" s="10">
        <v>152833</v>
      </c>
      <c r="V620" s="10">
        <v>411143</v>
      </c>
      <c r="W620" s="10" t="s">
        <v>1187</v>
      </c>
      <c r="X620" s="10" t="s">
        <v>1188</v>
      </c>
      <c r="Y620" s="10">
        <v>796</v>
      </c>
      <c r="Z620" s="10">
        <v>800</v>
      </c>
      <c r="AA620" s="43">
        <f t="shared" si="23"/>
        <v>0.28516540063367946</v>
      </c>
      <c r="AB620" s="10" t="s">
        <v>384</v>
      </c>
      <c r="AC620" s="31" t="s">
        <v>385</v>
      </c>
    </row>
    <row r="621" spans="1:29" x14ac:dyDescent="0.25">
      <c r="A621" s="30" t="s">
        <v>1408</v>
      </c>
      <c r="B621" s="10">
        <v>4.1689999999999996</v>
      </c>
      <c r="C621" s="10">
        <v>88.051000000000002</v>
      </c>
      <c r="D621" s="10">
        <v>10063722</v>
      </c>
      <c r="E621" s="10">
        <v>3709276</v>
      </c>
      <c r="F621" s="10">
        <v>6617830</v>
      </c>
      <c r="G621" s="10" t="s">
        <v>1409</v>
      </c>
      <c r="H621" s="10" t="s">
        <v>1410</v>
      </c>
      <c r="I621" s="10">
        <v>781</v>
      </c>
      <c r="J621" s="10">
        <v>904</v>
      </c>
      <c r="K621" s="43">
        <f t="shared" si="24"/>
        <v>9.50346617450138</v>
      </c>
      <c r="L621" s="10" t="s">
        <v>384</v>
      </c>
      <c r="M621" s="31" t="s">
        <v>385</v>
      </c>
      <c r="N621" s="10"/>
      <c r="O621" s="10"/>
      <c r="P621" s="10"/>
      <c r="Q621" s="32" t="s">
        <v>1097</v>
      </c>
      <c r="R621" s="10">
        <v>31.776</v>
      </c>
      <c r="S621" s="10">
        <v>57.067999999999998</v>
      </c>
      <c r="T621" s="10">
        <v>603057</v>
      </c>
      <c r="U621" s="10">
        <v>127454</v>
      </c>
      <c r="V621" s="10">
        <v>427621</v>
      </c>
      <c r="W621" s="10" t="s">
        <v>809</v>
      </c>
      <c r="X621" s="10" t="s">
        <v>1098</v>
      </c>
      <c r="Y621" s="10">
        <v>832</v>
      </c>
      <c r="Z621" s="10">
        <v>832</v>
      </c>
      <c r="AA621" s="43">
        <f t="shared" si="23"/>
        <v>0.23142437607145336</v>
      </c>
      <c r="AB621" s="10" t="s">
        <v>384</v>
      </c>
      <c r="AC621" s="31" t="s">
        <v>385</v>
      </c>
    </row>
    <row r="622" spans="1:29" x14ac:dyDescent="0.25">
      <c r="A622" s="30" t="s">
        <v>474</v>
      </c>
      <c r="B622" s="10">
        <v>4.7290000000000001</v>
      </c>
      <c r="C622" s="10">
        <v>207.036</v>
      </c>
      <c r="D622" s="10">
        <v>14226149</v>
      </c>
      <c r="E622" s="10">
        <v>2509890</v>
      </c>
      <c r="F622" s="10">
        <v>5716930</v>
      </c>
      <c r="G622" s="10" t="s">
        <v>475</v>
      </c>
      <c r="H622" s="10" t="s">
        <v>476</v>
      </c>
      <c r="I622" s="10">
        <v>929</v>
      </c>
      <c r="J622" s="10">
        <v>935</v>
      </c>
      <c r="K622" s="43">
        <f t="shared" si="24"/>
        <v>13.434167380112113</v>
      </c>
      <c r="L622" s="10" t="s">
        <v>384</v>
      </c>
      <c r="M622" s="31" t="s">
        <v>385</v>
      </c>
      <c r="N622" s="10"/>
      <c r="O622" s="10"/>
      <c r="P622" s="10"/>
      <c r="Q622" s="32" t="s">
        <v>688</v>
      </c>
      <c r="R622" s="10">
        <v>33.627000000000002</v>
      </c>
      <c r="S622" s="10">
        <v>43.082999999999998</v>
      </c>
      <c r="T622" s="10">
        <v>3832451</v>
      </c>
      <c r="U622" s="10">
        <v>1155131</v>
      </c>
      <c r="V622" s="10">
        <v>3621401</v>
      </c>
      <c r="W622" s="10" t="s">
        <v>679</v>
      </c>
      <c r="X622" s="10" t="s">
        <v>689</v>
      </c>
      <c r="Y622" s="10">
        <v>867</v>
      </c>
      <c r="Z622" s="10">
        <v>867</v>
      </c>
      <c r="AA622" s="43">
        <f t="shared" si="23"/>
        <v>1.4707110298021868</v>
      </c>
      <c r="AB622" s="10" t="s">
        <v>384</v>
      </c>
      <c r="AC622" s="31" t="s">
        <v>385</v>
      </c>
    </row>
    <row r="623" spans="1:29" x14ac:dyDescent="0.25">
      <c r="A623" s="30" t="s">
        <v>874</v>
      </c>
      <c r="B623" s="10">
        <v>5.4969999999999999</v>
      </c>
      <c r="C623" s="10">
        <v>99.067999999999998</v>
      </c>
      <c r="D623" s="10">
        <v>2449238</v>
      </c>
      <c r="E623" s="10">
        <v>542787</v>
      </c>
      <c r="F623" s="10">
        <v>989465</v>
      </c>
      <c r="G623" s="10" t="s">
        <v>875</v>
      </c>
      <c r="H623" s="10" t="s">
        <v>876</v>
      </c>
      <c r="I623" s="10">
        <v>793</v>
      </c>
      <c r="J623" s="10">
        <v>889</v>
      </c>
      <c r="K623" s="43">
        <f t="shared" si="24"/>
        <v>2.3128868709115187</v>
      </c>
      <c r="L623" s="10" t="s">
        <v>384</v>
      </c>
      <c r="M623" s="31" t="s">
        <v>385</v>
      </c>
      <c r="N623" s="10"/>
      <c r="O623" s="10"/>
      <c r="P623" s="10"/>
      <c r="Q623" s="32" t="s">
        <v>1256</v>
      </c>
      <c r="R623" s="10">
        <v>33.908000000000001</v>
      </c>
      <c r="S623" s="10">
        <v>43.082999999999998</v>
      </c>
      <c r="T623" s="10">
        <v>643534</v>
      </c>
      <c r="U623" s="10">
        <v>137268</v>
      </c>
      <c r="V623" s="10">
        <v>588580</v>
      </c>
      <c r="W623" s="10" t="s">
        <v>684</v>
      </c>
      <c r="X623" s="10" t="s">
        <v>1257</v>
      </c>
      <c r="Y623" s="10">
        <v>784</v>
      </c>
      <c r="Z623" s="10">
        <v>801</v>
      </c>
      <c r="AA623" s="43">
        <f t="shared" si="23"/>
        <v>0.24695750887688336</v>
      </c>
      <c r="AB623" s="10" t="s">
        <v>384</v>
      </c>
      <c r="AC623" s="31" t="s">
        <v>385</v>
      </c>
    </row>
    <row r="624" spans="1:29" x14ac:dyDescent="0.25">
      <c r="A624" s="30" t="s">
        <v>485</v>
      </c>
      <c r="B624" s="10">
        <v>5.5039999999999996</v>
      </c>
      <c r="C624" s="10">
        <v>41.042999999999999</v>
      </c>
      <c r="D624" s="10">
        <v>35597910</v>
      </c>
      <c r="E624" s="10">
        <v>6681820</v>
      </c>
      <c r="F624" s="10">
        <v>49088412</v>
      </c>
      <c r="G624" s="10" t="s">
        <v>486</v>
      </c>
      <c r="H624" s="10" t="s">
        <v>487</v>
      </c>
      <c r="I624" s="10">
        <v>901</v>
      </c>
      <c r="J624" s="10">
        <v>902</v>
      </c>
      <c r="K624" s="43">
        <f t="shared" si="24"/>
        <v>33.616144560426491</v>
      </c>
      <c r="L624" s="10" t="s">
        <v>384</v>
      </c>
      <c r="M624" s="31" t="s">
        <v>385</v>
      </c>
      <c r="N624" s="10"/>
      <c r="O624" s="10"/>
      <c r="P624" s="10"/>
      <c r="Q624" s="32" t="s">
        <v>1311</v>
      </c>
      <c r="R624" s="10">
        <v>34.152999999999999</v>
      </c>
      <c r="S624" s="10">
        <v>57.067999999999998</v>
      </c>
      <c r="T624" s="10">
        <v>955436</v>
      </c>
      <c r="U624" s="10">
        <v>328942</v>
      </c>
      <c r="V624" s="10">
        <v>3476703</v>
      </c>
      <c r="W624" s="10" t="s">
        <v>1312</v>
      </c>
      <c r="X624" s="10" t="s">
        <v>1313</v>
      </c>
      <c r="Y624" s="10">
        <v>857</v>
      </c>
      <c r="Z624" s="10">
        <v>868</v>
      </c>
      <c r="AA624" s="43">
        <f t="shared" si="23"/>
        <v>0.36665054907944872</v>
      </c>
      <c r="AB624" s="10" t="s">
        <v>384</v>
      </c>
      <c r="AC624" s="31" t="s">
        <v>385</v>
      </c>
    </row>
    <row r="625" spans="1:29" x14ac:dyDescent="0.25">
      <c r="A625" s="30" t="s">
        <v>1411</v>
      </c>
      <c r="B625" s="10">
        <v>5.9729999999999999</v>
      </c>
      <c r="C625" s="10">
        <v>41.042999999999999</v>
      </c>
      <c r="D625" s="10">
        <v>420233242</v>
      </c>
      <c r="E625" s="10">
        <v>56414167</v>
      </c>
      <c r="F625" s="10">
        <v>126156882</v>
      </c>
      <c r="G625" s="10" t="s">
        <v>1412</v>
      </c>
      <c r="H625" s="10" t="s">
        <v>1413</v>
      </c>
      <c r="I625" s="10">
        <v>767</v>
      </c>
      <c r="J625" s="10">
        <v>794</v>
      </c>
      <c r="K625" s="43">
        <f t="shared" si="24"/>
        <v>396.8385057484748</v>
      </c>
      <c r="L625" s="10" t="s">
        <v>384</v>
      </c>
      <c r="M625" s="31" t="s">
        <v>385</v>
      </c>
      <c r="N625" s="10"/>
      <c r="O625" s="10"/>
      <c r="P625" s="10"/>
      <c r="Q625" s="32" t="s">
        <v>656</v>
      </c>
      <c r="R625" s="10">
        <v>34.76</v>
      </c>
      <c r="S625" s="10">
        <v>71.058999999999997</v>
      </c>
      <c r="T625" s="10">
        <v>324172</v>
      </c>
      <c r="U625" s="10">
        <v>119643</v>
      </c>
      <c r="V625" s="10">
        <v>591508</v>
      </c>
      <c r="W625" s="10" t="s">
        <v>657</v>
      </c>
      <c r="X625" s="10" t="s">
        <v>658</v>
      </c>
      <c r="Y625" s="10">
        <v>796</v>
      </c>
      <c r="Z625" s="10">
        <v>838</v>
      </c>
      <c r="AA625" s="43">
        <f t="shared" si="23"/>
        <v>0.12440167818271768</v>
      </c>
      <c r="AB625" s="10" t="s">
        <v>384</v>
      </c>
      <c r="AC625" s="31" t="s">
        <v>385</v>
      </c>
    </row>
    <row r="626" spans="1:29" x14ac:dyDescent="0.25">
      <c r="A626" s="30" t="s">
        <v>492</v>
      </c>
      <c r="B626" s="10">
        <v>6.1369999999999996</v>
      </c>
      <c r="C626" s="10">
        <v>91.054000000000002</v>
      </c>
      <c r="D626" s="10">
        <v>2721251</v>
      </c>
      <c r="E626" s="10">
        <v>784045</v>
      </c>
      <c r="F626" s="10">
        <v>1375635</v>
      </c>
      <c r="G626" s="10" t="s">
        <v>493</v>
      </c>
      <c r="H626" s="10" t="s">
        <v>494</v>
      </c>
      <c r="I626" s="10">
        <v>927</v>
      </c>
      <c r="J626" s="10">
        <v>927</v>
      </c>
      <c r="K626" s="43">
        <f t="shared" si="24"/>
        <v>2.5697566795692541</v>
      </c>
      <c r="L626" s="10" t="s">
        <v>384</v>
      </c>
      <c r="M626" s="31" t="s">
        <v>385</v>
      </c>
      <c r="N626" s="10"/>
      <c r="O626" s="10"/>
      <c r="P626" s="10"/>
      <c r="Q626" s="32" t="s">
        <v>1414</v>
      </c>
      <c r="R626" s="10">
        <v>34.853999999999999</v>
      </c>
      <c r="S626" s="10">
        <v>57.067999999999998</v>
      </c>
      <c r="T626" s="10">
        <v>2334573</v>
      </c>
      <c r="U626" s="10">
        <v>846445</v>
      </c>
      <c r="V626" s="10">
        <v>4373908</v>
      </c>
      <c r="W626" s="10" t="s">
        <v>809</v>
      </c>
      <c r="X626" s="10" t="s">
        <v>1415</v>
      </c>
      <c r="Y626" s="10">
        <v>871</v>
      </c>
      <c r="Z626" s="10">
        <v>888</v>
      </c>
      <c r="AA626" s="43">
        <f t="shared" si="23"/>
        <v>0.89589723677572941</v>
      </c>
      <c r="AB626" s="10" t="s">
        <v>384</v>
      </c>
      <c r="AC626" s="31" t="s">
        <v>385</v>
      </c>
    </row>
    <row r="627" spans="1:29" x14ac:dyDescent="0.25">
      <c r="A627" s="30" t="s">
        <v>501</v>
      </c>
      <c r="B627" s="10">
        <v>6.3789999999999996</v>
      </c>
      <c r="C627" s="10">
        <v>57.06</v>
      </c>
      <c r="D627" s="10">
        <v>355295693</v>
      </c>
      <c r="E627" s="10">
        <v>96755758</v>
      </c>
      <c r="F627" s="10">
        <v>347906361</v>
      </c>
      <c r="G627" s="10" t="s">
        <v>461</v>
      </c>
      <c r="H627" s="10"/>
      <c r="I627" s="10">
        <v>926</v>
      </c>
      <c r="J627" s="10">
        <v>939</v>
      </c>
      <c r="K627" s="43">
        <f t="shared" si="24"/>
        <v>335.51608444385948</v>
      </c>
      <c r="L627" s="10" t="s">
        <v>384</v>
      </c>
      <c r="M627" s="31" t="s">
        <v>385</v>
      </c>
      <c r="N627" s="10"/>
      <c r="O627" s="10"/>
      <c r="P627" s="10"/>
      <c r="Q627" s="32" t="s">
        <v>1318</v>
      </c>
      <c r="R627" s="10">
        <v>35.139000000000003</v>
      </c>
      <c r="S627" s="10">
        <v>205.042</v>
      </c>
      <c r="T627" s="10">
        <v>801252</v>
      </c>
      <c r="U627" s="10">
        <v>297810</v>
      </c>
      <c r="V627" s="10">
        <v>1868576</v>
      </c>
      <c r="W627" s="10" t="s">
        <v>1319</v>
      </c>
      <c r="X627" s="10" t="s">
        <v>1320</v>
      </c>
      <c r="Y627" s="10">
        <v>842</v>
      </c>
      <c r="Z627" s="10">
        <v>847</v>
      </c>
      <c r="AA627" s="43">
        <f t="shared" si="23"/>
        <v>0.30748211889755717</v>
      </c>
      <c r="AB627" s="10" t="s">
        <v>384</v>
      </c>
      <c r="AC627" s="31" t="s">
        <v>385</v>
      </c>
    </row>
    <row r="628" spans="1:29" x14ac:dyDescent="0.25">
      <c r="A628" s="30" t="s">
        <v>504</v>
      </c>
      <c r="B628" s="10">
        <v>6.4729999999999999</v>
      </c>
      <c r="C628" s="10">
        <v>56.064999999999998</v>
      </c>
      <c r="D628" s="10">
        <v>167679780</v>
      </c>
      <c r="E628" s="10">
        <v>50153189</v>
      </c>
      <c r="F628" s="10">
        <v>218010574</v>
      </c>
      <c r="G628" s="10" t="s">
        <v>505</v>
      </c>
      <c r="H628" s="10" t="s">
        <v>506</v>
      </c>
      <c r="I628" s="10">
        <v>893</v>
      </c>
      <c r="J628" s="10">
        <v>920</v>
      </c>
      <c r="K628" s="43">
        <f t="shared" si="24"/>
        <v>158.34490632569469</v>
      </c>
      <c r="L628" s="10" t="s">
        <v>384</v>
      </c>
      <c r="M628" s="31" t="s">
        <v>385</v>
      </c>
      <c r="N628" s="10"/>
      <c r="O628" s="10"/>
      <c r="P628" s="10"/>
      <c r="Q628" s="32" t="s">
        <v>1416</v>
      </c>
      <c r="R628" s="10">
        <v>36.776000000000003</v>
      </c>
      <c r="S628" s="10">
        <v>57.067999999999998</v>
      </c>
      <c r="T628" s="10">
        <v>939635</v>
      </c>
      <c r="U628" s="10">
        <v>368265</v>
      </c>
      <c r="V628" s="10">
        <v>1569827</v>
      </c>
      <c r="W628" s="10" t="s">
        <v>657</v>
      </c>
      <c r="X628" s="10" t="s">
        <v>1417</v>
      </c>
      <c r="Y628" s="10">
        <v>784</v>
      </c>
      <c r="Z628" s="10">
        <v>837</v>
      </c>
      <c r="AA628" s="43">
        <f t="shared" si="23"/>
        <v>0.36058688251674398</v>
      </c>
      <c r="AB628" s="10" t="s">
        <v>384</v>
      </c>
      <c r="AC628" s="31" t="s">
        <v>385</v>
      </c>
    </row>
    <row r="629" spans="1:29" x14ac:dyDescent="0.25">
      <c r="A629" s="30" t="s">
        <v>507</v>
      </c>
      <c r="B629" s="10">
        <v>7.4420000000000002</v>
      </c>
      <c r="C629" s="10">
        <v>91.054000000000002</v>
      </c>
      <c r="D629" s="10">
        <v>1991253</v>
      </c>
      <c r="E629" s="10">
        <v>387772</v>
      </c>
      <c r="F629" s="10">
        <v>847612</v>
      </c>
      <c r="G629" s="10" t="s">
        <v>493</v>
      </c>
      <c r="H629" s="10" t="s">
        <v>508</v>
      </c>
      <c r="I629" s="10">
        <v>872</v>
      </c>
      <c r="J629" s="10">
        <v>886</v>
      </c>
      <c r="K629" s="43">
        <f t="shared" si="24"/>
        <v>1.8803982791232108</v>
      </c>
      <c r="L629" s="10" t="s">
        <v>384</v>
      </c>
      <c r="M629" s="31" t="s">
        <v>385</v>
      </c>
      <c r="N629" s="10"/>
      <c r="O629" s="10"/>
      <c r="P629" s="10"/>
      <c r="Q629" s="32" t="s">
        <v>821</v>
      </c>
      <c r="R629" s="10">
        <v>37.145000000000003</v>
      </c>
      <c r="S629" s="10">
        <v>169.09899999999999</v>
      </c>
      <c r="T629" s="10">
        <v>151166</v>
      </c>
      <c r="U629" s="10">
        <v>65023</v>
      </c>
      <c r="V629" s="10">
        <v>256305</v>
      </c>
      <c r="W629" s="10" t="s">
        <v>815</v>
      </c>
      <c r="X629" s="10" t="s">
        <v>822</v>
      </c>
      <c r="Y629" s="10">
        <v>867</v>
      </c>
      <c r="Z629" s="10">
        <v>869</v>
      </c>
      <c r="AA629" s="43">
        <f t="shared" si="23"/>
        <v>5.8010266414646239E-2</v>
      </c>
      <c r="AB629" s="10" t="s">
        <v>384</v>
      </c>
      <c r="AC629" s="31" t="s">
        <v>385</v>
      </c>
    </row>
    <row r="630" spans="1:29" x14ac:dyDescent="0.25">
      <c r="A630" s="30" t="s">
        <v>511</v>
      </c>
      <c r="B630" s="10">
        <v>7.8440000000000003</v>
      </c>
      <c r="C630" s="10">
        <v>41.042999999999999</v>
      </c>
      <c r="D630" s="10">
        <v>6509916</v>
      </c>
      <c r="E630" s="10">
        <v>1602859</v>
      </c>
      <c r="F630" s="10">
        <v>10875234</v>
      </c>
      <c r="G630" s="10" t="s">
        <v>512</v>
      </c>
      <c r="H630" s="10" t="s">
        <v>513</v>
      </c>
      <c r="I630" s="10">
        <v>910</v>
      </c>
      <c r="J630" s="10">
        <v>910</v>
      </c>
      <c r="K630" s="43">
        <f t="shared" si="24"/>
        <v>6.1475035285002235</v>
      </c>
      <c r="L630" s="10" t="s">
        <v>384</v>
      </c>
      <c r="M630" s="31" t="s">
        <v>385</v>
      </c>
      <c r="N630" s="10"/>
      <c r="O630" s="10"/>
      <c r="P630" s="10"/>
      <c r="Q630" s="35" t="s">
        <v>1097</v>
      </c>
      <c r="R630" s="36">
        <v>38.258000000000003</v>
      </c>
      <c r="S630" s="36">
        <v>57.067999999999998</v>
      </c>
      <c r="T630" s="36">
        <v>182222</v>
      </c>
      <c r="U630" s="36">
        <v>79966</v>
      </c>
      <c r="V630" s="36">
        <v>292109</v>
      </c>
      <c r="W630" s="36" t="s">
        <v>809</v>
      </c>
      <c r="X630" s="36" t="s">
        <v>1098</v>
      </c>
      <c r="Y630" s="36">
        <v>774</v>
      </c>
      <c r="Z630" s="36">
        <v>809</v>
      </c>
      <c r="AA630" s="44">
        <f t="shared" si="23"/>
        <v>6.9928070906220094E-2</v>
      </c>
      <c r="AB630" s="36" t="s">
        <v>384</v>
      </c>
      <c r="AC630" s="37" t="s">
        <v>385</v>
      </c>
    </row>
    <row r="631" spans="1:29" x14ac:dyDescent="0.25">
      <c r="A631" s="45" t="s">
        <v>596</v>
      </c>
      <c r="B631" s="46">
        <v>9.3170000000000002</v>
      </c>
      <c r="C631" s="46">
        <v>93.075000000000003</v>
      </c>
      <c r="D631" s="46">
        <v>4003549</v>
      </c>
      <c r="E631" s="46">
        <v>1022930</v>
      </c>
      <c r="F631" s="46">
        <v>3583598</v>
      </c>
      <c r="G631" s="46" t="s">
        <v>578</v>
      </c>
      <c r="H631" s="46" t="s">
        <v>597</v>
      </c>
      <c r="I631" s="46">
        <v>933</v>
      </c>
      <c r="J631" s="46">
        <v>934</v>
      </c>
      <c r="K631" s="47">
        <f t="shared" si="24"/>
        <v>3.7806680768267271</v>
      </c>
      <c r="L631" s="46" t="s">
        <v>384</v>
      </c>
      <c r="M631" s="48" t="s">
        <v>385</v>
      </c>
      <c r="N631" s="10"/>
      <c r="O631" s="10"/>
      <c r="P631" s="10"/>
      <c r="Q631" s="38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5">
      <c r="A632" s="30" t="s">
        <v>1418</v>
      </c>
      <c r="B632" s="10">
        <v>9.8330000000000002</v>
      </c>
      <c r="C632" s="10">
        <v>83.024000000000001</v>
      </c>
      <c r="D632" s="10">
        <v>707588</v>
      </c>
      <c r="E632" s="10">
        <v>141254</v>
      </c>
      <c r="F632" s="10">
        <v>243218</v>
      </c>
      <c r="G632" s="10" t="s">
        <v>1419</v>
      </c>
      <c r="H632" s="10" t="s">
        <v>1420</v>
      </c>
      <c r="I632" s="10">
        <v>783</v>
      </c>
      <c r="J632" s="10">
        <v>922</v>
      </c>
      <c r="K632" s="43">
        <f t="shared" si="24"/>
        <v>0.66819598389970258</v>
      </c>
      <c r="L632" s="10" t="s">
        <v>384</v>
      </c>
      <c r="M632" s="31" t="s">
        <v>385</v>
      </c>
      <c r="N632" s="10"/>
      <c r="O632" s="10"/>
      <c r="P632" s="10"/>
      <c r="Q632" s="38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5">
      <c r="A633" s="30" t="s">
        <v>521</v>
      </c>
      <c r="B633" s="10">
        <v>10.484</v>
      </c>
      <c r="C633" s="10">
        <v>41.042999999999999</v>
      </c>
      <c r="D633" s="10">
        <v>6626207</v>
      </c>
      <c r="E633" s="10">
        <v>1352318</v>
      </c>
      <c r="F633" s="10">
        <v>9150194</v>
      </c>
      <c r="G633" s="10" t="s">
        <v>522</v>
      </c>
      <c r="H633" s="10" t="s">
        <v>523</v>
      </c>
      <c r="I633" s="10">
        <v>884</v>
      </c>
      <c r="J633" s="10">
        <v>893</v>
      </c>
      <c r="K633" s="43">
        <f t="shared" si="24"/>
        <v>6.2573205112128756</v>
      </c>
      <c r="L633" s="10" t="s">
        <v>384</v>
      </c>
      <c r="M633" s="31" t="s">
        <v>385</v>
      </c>
      <c r="N633" s="10"/>
      <c r="O633" s="10"/>
      <c r="P633" s="10"/>
      <c r="Q633" s="38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5">
      <c r="A634" s="30" t="s">
        <v>1133</v>
      </c>
      <c r="B634" s="10">
        <v>10.856</v>
      </c>
      <c r="C634" s="10">
        <v>192.94300000000001</v>
      </c>
      <c r="D634" s="10">
        <v>544083</v>
      </c>
      <c r="E634" s="10">
        <v>115905</v>
      </c>
      <c r="F634" s="10">
        <v>371114</v>
      </c>
      <c r="G634" s="10" t="s">
        <v>1134</v>
      </c>
      <c r="H634" s="10"/>
      <c r="I634" s="10">
        <v>816</v>
      </c>
      <c r="J634" s="10">
        <v>924</v>
      </c>
      <c r="K634" s="43">
        <f t="shared" si="24"/>
        <v>0.51379344407777106</v>
      </c>
      <c r="L634" s="10" t="s">
        <v>384</v>
      </c>
      <c r="M634" s="31" t="s">
        <v>385</v>
      </c>
      <c r="N634" s="10"/>
      <c r="O634" s="10"/>
      <c r="P634" s="10"/>
      <c r="Q634" s="38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5">
      <c r="A635" s="45" t="s">
        <v>930</v>
      </c>
      <c r="B635" s="46">
        <v>11.393000000000001</v>
      </c>
      <c r="C635" s="46">
        <v>93.075000000000003</v>
      </c>
      <c r="D635" s="46">
        <v>4714440</v>
      </c>
      <c r="E635" s="46">
        <v>1188812</v>
      </c>
      <c r="F635" s="46">
        <v>4871454</v>
      </c>
      <c r="G635" s="46" t="s">
        <v>578</v>
      </c>
      <c r="H635" s="46" t="s">
        <v>931</v>
      </c>
      <c r="I635" s="46">
        <v>922</v>
      </c>
      <c r="J635" s="46">
        <v>922</v>
      </c>
      <c r="K635" s="47">
        <f t="shared" si="24"/>
        <v>4.4519831799523359</v>
      </c>
      <c r="L635" s="46" t="s">
        <v>384</v>
      </c>
      <c r="M635" s="48" t="s">
        <v>385</v>
      </c>
      <c r="N635" s="10"/>
      <c r="O635" s="10"/>
      <c r="P635" s="10"/>
      <c r="Q635" s="38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5">
      <c r="A636" s="30" t="s">
        <v>527</v>
      </c>
      <c r="B636" s="10">
        <v>11.657</v>
      </c>
      <c r="C636" s="10">
        <v>55.023000000000003</v>
      </c>
      <c r="D636" s="10">
        <v>1594029</v>
      </c>
      <c r="E636" s="10">
        <v>647262</v>
      </c>
      <c r="F636" s="10">
        <v>1513284</v>
      </c>
      <c r="G636" s="10" t="s">
        <v>528</v>
      </c>
      <c r="H636" s="10" t="s">
        <v>529</v>
      </c>
      <c r="I636" s="10">
        <v>831</v>
      </c>
      <c r="J636" s="10">
        <v>839</v>
      </c>
      <c r="K636" s="43">
        <f t="shared" si="24"/>
        <v>1.5052880716174653</v>
      </c>
      <c r="L636" s="10" t="s">
        <v>384</v>
      </c>
      <c r="M636" s="31" t="s">
        <v>385</v>
      </c>
      <c r="N636" s="10"/>
      <c r="O636" s="10"/>
      <c r="P636" s="10"/>
      <c r="Q636" s="38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5">
      <c r="A637" s="30" t="s">
        <v>466</v>
      </c>
      <c r="B637" s="10">
        <v>11.704000000000001</v>
      </c>
      <c r="C637" s="10">
        <v>55.023000000000003</v>
      </c>
      <c r="D637" s="10">
        <v>3681129</v>
      </c>
      <c r="E637" s="10">
        <v>830771</v>
      </c>
      <c r="F637" s="10">
        <v>1675458</v>
      </c>
      <c r="G637" s="10" t="s">
        <v>461</v>
      </c>
      <c r="H637" s="10" t="s">
        <v>467</v>
      </c>
      <c r="I637" s="10">
        <v>907</v>
      </c>
      <c r="J637" s="10">
        <v>910</v>
      </c>
      <c r="K637" s="43">
        <f t="shared" si="24"/>
        <v>3.4761974680417533</v>
      </c>
      <c r="L637" s="10" t="s">
        <v>384</v>
      </c>
      <c r="M637" s="31" t="s">
        <v>385</v>
      </c>
      <c r="N637" s="10"/>
      <c r="O637" s="10"/>
      <c r="P637" s="10"/>
      <c r="Q637" s="38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5">
      <c r="A638" s="30" t="s">
        <v>1421</v>
      </c>
      <c r="B638" s="10">
        <v>11.718</v>
      </c>
      <c r="C638" s="10">
        <v>43.057000000000002</v>
      </c>
      <c r="D638" s="10">
        <v>1895263</v>
      </c>
      <c r="E638" s="10">
        <v>500399</v>
      </c>
      <c r="F638" s="10">
        <v>706007</v>
      </c>
      <c r="G638" s="10" t="s">
        <v>1422</v>
      </c>
      <c r="H638" s="10" t="s">
        <v>1423</v>
      </c>
      <c r="I638" s="10">
        <v>766</v>
      </c>
      <c r="J638" s="10">
        <v>850</v>
      </c>
      <c r="K638" s="43">
        <f t="shared" si="24"/>
        <v>1.7897521227518018</v>
      </c>
      <c r="L638" s="10" t="s">
        <v>384</v>
      </c>
      <c r="M638" s="31" t="s">
        <v>385</v>
      </c>
      <c r="N638" s="10"/>
      <c r="O638" s="10"/>
      <c r="P638" s="10"/>
      <c r="Q638" s="38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5">
      <c r="A639" s="30" t="s">
        <v>544</v>
      </c>
      <c r="B639" s="10">
        <v>11.725</v>
      </c>
      <c r="C639" s="10">
        <v>57.06</v>
      </c>
      <c r="D639" s="10">
        <v>9010587</v>
      </c>
      <c r="E639" s="10">
        <v>1875720</v>
      </c>
      <c r="F639" s="10">
        <v>3277630</v>
      </c>
      <c r="G639" s="10" t="s">
        <v>545</v>
      </c>
      <c r="H639" s="10" t="s">
        <v>546</v>
      </c>
      <c r="I639" s="10">
        <v>796</v>
      </c>
      <c r="J639" s="10">
        <v>796</v>
      </c>
      <c r="K639" s="43">
        <f t="shared" si="24"/>
        <v>8.5089600812603798</v>
      </c>
      <c r="L639" s="10" t="s">
        <v>384</v>
      </c>
      <c r="M639" s="31" t="s">
        <v>385</v>
      </c>
      <c r="N639" s="10"/>
      <c r="O639" s="10"/>
      <c r="P639" s="10"/>
      <c r="Q639" s="38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5">
      <c r="A640" s="30" t="s">
        <v>550</v>
      </c>
      <c r="B640" s="10">
        <v>12.077</v>
      </c>
      <c r="C640" s="10">
        <v>43.057000000000002</v>
      </c>
      <c r="D640" s="10">
        <v>22692174</v>
      </c>
      <c r="E640" s="10">
        <v>4485524</v>
      </c>
      <c r="F640" s="10">
        <v>20286460</v>
      </c>
      <c r="G640" s="10" t="s">
        <v>528</v>
      </c>
      <c r="H640" s="10" t="s">
        <v>551</v>
      </c>
      <c r="I640" s="10">
        <v>876</v>
      </c>
      <c r="J640" s="10">
        <v>899</v>
      </c>
      <c r="K640" s="43">
        <f t="shared" si="24"/>
        <v>21.428881683625569</v>
      </c>
      <c r="L640" s="10" t="s">
        <v>384</v>
      </c>
      <c r="M640" s="31" t="s">
        <v>385</v>
      </c>
      <c r="N640" s="10"/>
      <c r="O640" s="10"/>
      <c r="P640" s="10"/>
      <c r="Q640" s="38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5">
      <c r="A641" s="45" t="s">
        <v>930</v>
      </c>
      <c r="B641" s="46">
        <v>12.298</v>
      </c>
      <c r="C641" s="46">
        <v>41.042999999999999</v>
      </c>
      <c r="D641" s="46">
        <v>3528617</v>
      </c>
      <c r="E641" s="46">
        <v>796332</v>
      </c>
      <c r="F641" s="46">
        <v>4081225</v>
      </c>
      <c r="G641" s="46" t="s">
        <v>578</v>
      </c>
      <c r="H641" s="46" t="s">
        <v>931</v>
      </c>
      <c r="I641" s="46">
        <v>815</v>
      </c>
      <c r="J641" s="46">
        <v>835</v>
      </c>
      <c r="K641" s="47">
        <f t="shared" si="24"/>
        <v>3.3321759387104031</v>
      </c>
      <c r="L641" s="46" t="s">
        <v>384</v>
      </c>
      <c r="M641" s="48" t="s">
        <v>385</v>
      </c>
      <c r="N641" s="10"/>
      <c r="O641" s="10"/>
      <c r="P641" s="10"/>
      <c r="Q641" s="38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5">
      <c r="A642" s="30" t="s">
        <v>1424</v>
      </c>
      <c r="B642" s="10">
        <v>12.308</v>
      </c>
      <c r="C642" s="10">
        <v>81.054000000000002</v>
      </c>
      <c r="D642" s="10">
        <v>2089260</v>
      </c>
      <c r="E642" s="10">
        <v>413909</v>
      </c>
      <c r="F642" s="10">
        <v>470635</v>
      </c>
      <c r="G642" s="10" t="s">
        <v>1425</v>
      </c>
      <c r="H642" s="10" t="s">
        <v>1426</v>
      </c>
      <c r="I642" s="10">
        <v>821</v>
      </c>
      <c r="J642" s="10">
        <v>960</v>
      </c>
      <c r="K642" s="43">
        <f t="shared" si="24"/>
        <v>1.9729491474167065</v>
      </c>
      <c r="L642" s="10" t="s">
        <v>384</v>
      </c>
      <c r="M642" s="31" t="s">
        <v>385</v>
      </c>
      <c r="N642" s="10"/>
      <c r="O642" s="10"/>
      <c r="P642" s="10"/>
      <c r="Q642" s="38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5">
      <c r="A643" s="30" t="s">
        <v>568</v>
      </c>
      <c r="B643" s="10">
        <v>12.771000000000001</v>
      </c>
      <c r="C643" s="10">
        <v>88.051000000000002</v>
      </c>
      <c r="D643" s="10">
        <v>17798371</v>
      </c>
      <c r="E643" s="10">
        <v>4006712</v>
      </c>
      <c r="F643" s="10">
        <v>26701173</v>
      </c>
      <c r="G643" s="10" t="s">
        <v>569</v>
      </c>
      <c r="H643" s="10" t="s">
        <v>570</v>
      </c>
      <c r="I643" s="10">
        <v>890</v>
      </c>
      <c r="J643" s="10">
        <v>890</v>
      </c>
      <c r="K643" s="43">
        <f t="shared" si="24"/>
        <v>16.807520791981961</v>
      </c>
      <c r="L643" s="10" t="s">
        <v>384</v>
      </c>
      <c r="M643" s="31" t="s">
        <v>385</v>
      </c>
      <c r="N643" s="10"/>
      <c r="O643" s="10"/>
      <c r="P643" s="10"/>
      <c r="Q643" s="38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5">
      <c r="A644" s="30" t="s">
        <v>1102</v>
      </c>
      <c r="B644" s="10">
        <v>12.861000000000001</v>
      </c>
      <c r="C644" s="10">
        <v>41.042999999999999</v>
      </c>
      <c r="D644" s="10">
        <v>4760610</v>
      </c>
      <c r="E644" s="10">
        <v>967925</v>
      </c>
      <c r="F644" s="10">
        <v>6491456</v>
      </c>
      <c r="G644" s="10" t="s">
        <v>545</v>
      </c>
      <c r="H644" s="10" t="s">
        <v>1103</v>
      </c>
      <c r="I644" s="10">
        <v>843</v>
      </c>
      <c r="J644" s="10">
        <v>845</v>
      </c>
      <c r="K644" s="43">
        <f t="shared" si="24"/>
        <v>4.4955828574152799</v>
      </c>
      <c r="L644" s="10" t="s">
        <v>384</v>
      </c>
      <c r="M644" s="31" t="s">
        <v>385</v>
      </c>
      <c r="N644" s="10"/>
      <c r="O644" s="10"/>
      <c r="P644" s="10"/>
      <c r="Q644" s="38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5">
      <c r="A645" s="30" t="s">
        <v>571</v>
      </c>
      <c r="B645" s="10">
        <v>12.968999999999999</v>
      </c>
      <c r="C645" s="10">
        <v>281.04899999999998</v>
      </c>
      <c r="D645" s="10">
        <v>145617717</v>
      </c>
      <c r="E645" s="10">
        <v>38954033</v>
      </c>
      <c r="F645" s="10">
        <v>150647419</v>
      </c>
      <c r="G645" s="10" t="s">
        <v>572</v>
      </c>
      <c r="H645" s="10" t="s">
        <v>573</v>
      </c>
      <c r="I645" s="10">
        <v>853</v>
      </c>
      <c r="J645" s="10">
        <v>882</v>
      </c>
      <c r="K645" s="43">
        <f t="shared" si="24"/>
        <v>137.51105683539495</v>
      </c>
      <c r="L645" s="10" t="s">
        <v>384</v>
      </c>
      <c r="M645" s="31" t="s">
        <v>385</v>
      </c>
      <c r="N645" s="10"/>
      <c r="O645" s="10"/>
      <c r="P645" s="10"/>
      <c r="Q645" s="38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5">
      <c r="A646" s="30" t="s">
        <v>1427</v>
      </c>
      <c r="B646" s="10">
        <v>13.273999999999999</v>
      </c>
      <c r="C646" s="10">
        <v>91.054000000000002</v>
      </c>
      <c r="D646" s="10">
        <v>4925441</v>
      </c>
      <c r="E646" s="10">
        <v>865673</v>
      </c>
      <c r="F646" s="10">
        <v>1768129</v>
      </c>
      <c r="G646" s="10" t="s">
        <v>1428</v>
      </c>
      <c r="H646" s="10" t="s">
        <v>1429</v>
      </c>
      <c r="I646" s="10">
        <v>893</v>
      </c>
      <c r="J646" s="10">
        <v>893</v>
      </c>
      <c r="K646" s="43">
        <f t="shared" si="24"/>
        <v>4.6512375777075574</v>
      </c>
      <c r="L646" s="10" t="s">
        <v>384</v>
      </c>
      <c r="M646" s="31" t="s">
        <v>385</v>
      </c>
      <c r="N646" s="10"/>
      <c r="O646" s="10"/>
      <c r="P646" s="10"/>
      <c r="Q646" s="38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5">
      <c r="A647" s="30" t="s">
        <v>577</v>
      </c>
      <c r="B647" s="10">
        <v>13.478</v>
      </c>
      <c r="C647" s="10">
        <v>93.075000000000003</v>
      </c>
      <c r="D647" s="10">
        <v>2212107</v>
      </c>
      <c r="E647" s="10">
        <v>433626</v>
      </c>
      <c r="F647" s="10">
        <v>2409471</v>
      </c>
      <c r="G647" s="10" t="s">
        <v>578</v>
      </c>
      <c r="H647" s="10" t="s">
        <v>579</v>
      </c>
      <c r="I647" s="10">
        <v>888</v>
      </c>
      <c r="J647" s="10">
        <v>892</v>
      </c>
      <c r="K647" s="43">
        <f t="shared" si="24"/>
        <v>2.0889571521230139</v>
      </c>
      <c r="L647" s="10" t="s">
        <v>384</v>
      </c>
      <c r="M647" s="31" t="s">
        <v>385</v>
      </c>
      <c r="N647" s="10"/>
      <c r="O647" s="10"/>
      <c r="P647" s="10"/>
      <c r="Q647" s="38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5">
      <c r="A648" s="30" t="s">
        <v>949</v>
      </c>
      <c r="B648" s="10">
        <v>13.891</v>
      </c>
      <c r="C648" s="10">
        <v>119.06399999999999</v>
      </c>
      <c r="D648" s="10">
        <v>7194747</v>
      </c>
      <c r="E648" s="10">
        <v>1151194</v>
      </c>
      <c r="F648" s="10">
        <v>2855422</v>
      </c>
      <c r="G648" s="10" t="s">
        <v>591</v>
      </c>
      <c r="H648" s="10" t="s">
        <v>950</v>
      </c>
      <c r="I648" s="10">
        <v>915</v>
      </c>
      <c r="J648" s="10">
        <v>915</v>
      </c>
      <c r="K648" s="43">
        <f t="shared" si="24"/>
        <v>6.7942094136339692</v>
      </c>
      <c r="L648" s="10" t="s">
        <v>384</v>
      </c>
      <c r="M648" s="31" t="s">
        <v>385</v>
      </c>
      <c r="N648" s="10"/>
      <c r="O648" s="10"/>
      <c r="P648" s="10"/>
      <c r="Q648" s="38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5">
      <c r="A649" s="45" t="s">
        <v>588</v>
      </c>
      <c r="B649" s="46">
        <v>14.092000000000001</v>
      </c>
      <c r="C649" s="46">
        <v>67.013999999999996</v>
      </c>
      <c r="D649" s="46">
        <v>4306958</v>
      </c>
      <c r="E649" s="46">
        <v>851318</v>
      </c>
      <c r="F649" s="46">
        <v>6170019</v>
      </c>
      <c r="G649" s="46" t="s">
        <v>578</v>
      </c>
      <c r="H649" s="46" t="s">
        <v>589</v>
      </c>
      <c r="I649" s="46">
        <v>881</v>
      </c>
      <c r="J649" s="46">
        <v>882</v>
      </c>
      <c r="K649" s="47">
        <f t="shared" si="24"/>
        <v>4.0671860438909295</v>
      </c>
      <c r="L649" s="46" t="s">
        <v>384</v>
      </c>
      <c r="M649" s="48" t="s">
        <v>385</v>
      </c>
      <c r="N649" s="10"/>
      <c r="O649" s="10"/>
      <c r="P649" s="10"/>
      <c r="Q649" s="38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5">
      <c r="A650" s="30" t="s">
        <v>1430</v>
      </c>
      <c r="B650" s="10">
        <v>14.233000000000001</v>
      </c>
      <c r="C650" s="10">
        <v>67.013999999999996</v>
      </c>
      <c r="D650" s="10">
        <v>1123805</v>
      </c>
      <c r="E650" s="10">
        <v>225050</v>
      </c>
      <c r="F650" s="10">
        <v>311630</v>
      </c>
      <c r="G650" s="10" t="s">
        <v>1431</v>
      </c>
      <c r="H650" s="10" t="s">
        <v>1432</v>
      </c>
      <c r="I650" s="10">
        <v>756</v>
      </c>
      <c r="J650" s="10">
        <v>784</v>
      </c>
      <c r="K650" s="43">
        <f t="shared" si="24"/>
        <v>1.0612418352012827</v>
      </c>
      <c r="L650" s="10" t="s">
        <v>384</v>
      </c>
      <c r="M650" s="31" t="s">
        <v>385</v>
      </c>
      <c r="N650" s="10"/>
      <c r="O650" s="10"/>
      <c r="P650" s="10"/>
      <c r="Q650" s="38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5">
      <c r="A651" s="30" t="s">
        <v>772</v>
      </c>
      <c r="B651" s="10">
        <v>14.27</v>
      </c>
      <c r="C651" s="10">
        <v>57.06</v>
      </c>
      <c r="D651" s="10">
        <v>4650277</v>
      </c>
      <c r="E651" s="10">
        <v>1050695</v>
      </c>
      <c r="F651" s="10">
        <v>2703738</v>
      </c>
      <c r="G651" s="10" t="s">
        <v>773</v>
      </c>
      <c r="H651" s="10" t="s">
        <v>774</v>
      </c>
      <c r="I651" s="10">
        <v>827</v>
      </c>
      <c r="J651" s="10">
        <v>827</v>
      </c>
      <c r="K651" s="43">
        <f t="shared" si="24"/>
        <v>4.3913921878567148</v>
      </c>
      <c r="L651" s="10" t="s">
        <v>384</v>
      </c>
      <c r="M651" s="31" t="s">
        <v>385</v>
      </c>
      <c r="N651" s="10"/>
      <c r="O651" s="10"/>
      <c r="P651" s="10"/>
      <c r="Q651" s="38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5">
      <c r="A652" s="30" t="s">
        <v>942</v>
      </c>
      <c r="B652" s="10">
        <v>14.407</v>
      </c>
      <c r="C652" s="10">
        <v>79.046999999999997</v>
      </c>
      <c r="D652" s="10">
        <v>20047648</v>
      </c>
      <c r="E652" s="10">
        <v>2973029</v>
      </c>
      <c r="F652" s="10">
        <v>13203706</v>
      </c>
      <c r="G652" s="10" t="s">
        <v>943</v>
      </c>
      <c r="H652" s="10" t="s">
        <v>944</v>
      </c>
      <c r="I652" s="10">
        <v>931</v>
      </c>
      <c r="J652" s="10">
        <v>931</v>
      </c>
      <c r="K652" s="43">
        <f t="shared" si="24"/>
        <v>18.931578659099511</v>
      </c>
      <c r="L652" s="10" t="s">
        <v>384</v>
      </c>
      <c r="M652" s="31" t="s">
        <v>385</v>
      </c>
      <c r="N652" s="10"/>
      <c r="O652" s="10"/>
      <c r="P652" s="10"/>
      <c r="Q652" s="38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5">
      <c r="A653" s="30" t="s">
        <v>1433</v>
      </c>
      <c r="B653" s="10">
        <v>14.82</v>
      </c>
      <c r="C653" s="10">
        <v>79.046999999999997</v>
      </c>
      <c r="D653" s="10">
        <v>1623603</v>
      </c>
      <c r="E653" s="10">
        <v>290256</v>
      </c>
      <c r="F653" s="10">
        <v>965192</v>
      </c>
      <c r="G653" s="10" t="s">
        <v>1434</v>
      </c>
      <c r="H653" s="10" t="s">
        <v>1435</v>
      </c>
      <c r="I653" s="10">
        <v>789</v>
      </c>
      <c r="J653" s="10">
        <v>838</v>
      </c>
      <c r="K653" s="43">
        <f t="shared" si="24"/>
        <v>1.5332156622886606</v>
      </c>
      <c r="L653" s="10" t="s">
        <v>384</v>
      </c>
      <c r="M653" s="31" t="s">
        <v>385</v>
      </c>
      <c r="N653" s="10"/>
      <c r="O653" s="10"/>
      <c r="P653" s="10"/>
      <c r="Q653" s="38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5">
      <c r="A654" s="30" t="s">
        <v>600</v>
      </c>
      <c r="B654" s="10">
        <v>14.847</v>
      </c>
      <c r="C654" s="10">
        <v>91.054000000000002</v>
      </c>
      <c r="D654" s="10">
        <v>6522337</v>
      </c>
      <c r="E654" s="10">
        <v>1192456</v>
      </c>
      <c r="F654" s="10">
        <v>2368229</v>
      </c>
      <c r="G654" s="10" t="s">
        <v>601</v>
      </c>
      <c r="H654" s="10" t="s">
        <v>602</v>
      </c>
      <c r="I654" s="10">
        <v>906</v>
      </c>
      <c r="J654" s="10">
        <v>909</v>
      </c>
      <c r="K654" s="43">
        <f t="shared" si="24"/>
        <v>6.1592330410357921</v>
      </c>
      <c r="L654" s="10" t="s">
        <v>384</v>
      </c>
      <c r="M654" s="31" t="s">
        <v>385</v>
      </c>
      <c r="N654" s="10"/>
      <c r="O654" s="10"/>
      <c r="P654" s="10"/>
      <c r="Q654" s="38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5">
      <c r="A655" s="30" t="s">
        <v>794</v>
      </c>
      <c r="B655" s="10">
        <v>15.427</v>
      </c>
      <c r="C655" s="10">
        <v>41.042999999999999</v>
      </c>
      <c r="D655" s="10">
        <v>4937290</v>
      </c>
      <c r="E655" s="10">
        <v>1170072</v>
      </c>
      <c r="F655" s="10">
        <v>4449600</v>
      </c>
      <c r="G655" s="10" t="s">
        <v>607</v>
      </c>
      <c r="H655" s="10" t="s">
        <v>795</v>
      </c>
      <c r="I655" s="10">
        <v>800</v>
      </c>
      <c r="J655" s="10">
        <v>813</v>
      </c>
      <c r="K655" s="43">
        <f t="shared" ref="K655:K687" si="25">9.44329163156671E-07*D655</f>
        <v>4.6624269339618003</v>
      </c>
      <c r="L655" s="10" t="s">
        <v>384</v>
      </c>
      <c r="M655" s="31" t="s">
        <v>385</v>
      </c>
      <c r="N655" s="10"/>
      <c r="O655" s="10"/>
      <c r="P655" s="10"/>
      <c r="Q655" s="38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5">
      <c r="A656" s="45" t="s">
        <v>596</v>
      </c>
      <c r="B656" s="46">
        <v>15.651999999999999</v>
      </c>
      <c r="C656" s="46">
        <v>93.075000000000003</v>
      </c>
      <c r="D656" s="46">
        <v>4671846</v>
      </c>
      <c r="E656" s="46">
        <v>1092013</v>
      </c>
      <c r="F656" s="46">
        <v>10504174</v>
      </c>
      <c r="G656" s="46" t="s">
        <v>578</v>
      </c>
      <c r="H656" s="46" t="s">
        <v>597</v>
      </c>
      <c r="I656" s="46">
        <v>761</v>
      </c>
      <c r="J656" s="46">
        <v>830</v>
      </c>
      <c r="K656" s="47">
        <f t="shared" si="25"/>
        <v>4.4117604235768413</v>
      </c>
      <c r="L656" s="46" t="s">
        <v>384</v>
      </c>
      <c r="M656" s="48" t="s">
        <v>385</v>
      </c>
      <c r="N656" s="10"/>
      <c r="O656" s="10"/>
      <c r="P656" s="10"/>
      <c r="Q656" s="38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5">
      <c r="A657" s="30" t="s">
        <v>1436</v>
      </c>
      <c r="B657" s="10">
        <v>15.836</v>
      </c>
      <c r="C657" s="10">
        <v>43.057000000000002</v>
      </c>
      <c r="D657" s="10">
        <v>364973</v>
      </c>
      <c r="E657" s="10">
        <v>142646</v>
      </c>
      <c r="F657" s="10">
        <v>303116</v>
      </c>
      <c r="G657" s="10" t="s">
        <v>464</v>
      </c>
      <c r="H657" s="10" t="s">
        <v>1437</v>
      </c>
      <c r="I657" s="10">
        <v>764</v>
      </c>
      <c r="J657" s="10">
        <v>789</v>
      </c>
      <c r="K657" s="43">
        <f t="shared" si="25"/>
        <v>0.34465464766477971</v>
      </c>
      <c r="L657" s="10" t="s">
        <v>384</v>
      </c>
      <c r="M657" s="31" t="s">
        <v>385</v>
      </c>
      <c r="N657" s="10"/>
      <c r="O657" s="10"/>
      <c r="P657" s="10"/>
      <c r="Q657" s="38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5">
      <c r="A658" s="30" t="s">
        <v>621</v>
      </c>
      <c r="B658" s="10">
        <v>16.399000000000001</v>
      </c>
      <c r="C658" s="10">
        <v>41.042999999999999</v>
      </c>
      <c r="D658" s="10">
        <v>2533589</v>
      </c>
      <c r="E658" s="10">
        <v>618724</v>
      </c>
      <c r="F658" s="10">
        <v>4168216</v>
      </c>
      <c r="G658" s="10" t="s">
        <v>619</v>
      </c>
      <c r="H658" s="10" t="s">
        <v>622</v>
      </c>
      <c r="I658" s="10">
        <v>843</v>
      </c>
      <c r="J658" s="10">
        <v>871</v>
      </c>
      <c r="K658" s="43">
        <f t="shared" si="25"/>
        <v>2.3925419801529468</v>
      </c>
      <c r="L658" s="10" t="s">
        <v>384</v>
      </c>
      <c r="M658" s="31" t="s">
        <v>385</v>
      </c>
      <c r="N658" s="10"/>
      <c r="O658" s="10"/>
      <c r="P658" s="10"/>
      <c r="Q658" s="38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5">
      <c r="A659" s="30" t="s">
        <v>781</v>
      </c>
      <c r="B659" s="10">
        <v>16.611000000000001</v>
      </c>
      <c r="C659" s="10">
        <v>207.036</v>
      </c>
      <c r="D659" s="10">
        <v>512454</v>
      </c>
      <c r="E659" s="10">
        <v>127284</v>
      </c>
      <c r="F659" s="10">
        <v>296051</v>
      </c>
      <c r="G659" s="10" t="s">
        <v>782</v>
      </c>
      <c r="H659" s="10" t="s">
        <v>783</v>
      </c>
      <c r="I659" s="10">
        <v>752</v>
      </c>
      <c r="J659" s="10">
        <v>836</v>
      </c>
      <c r="K659" s="43">
        <f t="shared" si="25"/>
        <v>0.48392525697628869</v>
      </c>
      <c r="L659" s="10" t="s">
        <v>384</v>
      </c>
      <c r="M659" s="31" t="s">
        <v>385</v>
      </c>
      <c r="N659" s="10"/>
      <c r="O659" s="10"/>
      <c r="P659" s="10"/>
      <c r="Q659" s="38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5">
      <c r="A660" s="30" t="s">
        <v>1438</v>
      </c>
      <c r="B660" s="10">
        <v>17.134</v>
      </c>
      <c r="C660" s="10">
        <v>93.075000000000003</v>
      </c>
      <c r="D660" s="10">
        <v>5170382</v>
      </c>
      <c r="E660" s="10">
        <v>1128232</v>
      </c>
      <c r="F660" s="10">
        <v>7234862</v>
      </c>
      <c r="G660" s="10" t="s">
        <v>578</v>
      </c>
      <c r="H660" s="10" t="s">
        <v>1439</v>
      </c>
      <c r="I660" s="10">
        <v>913</v>
      </c>
      <c r="J660" s="10">
        <v>913</v>
      </c>
      <c r="K660" s="43">
        <f t="shared" si="25"/>
        <v>4.8825425072603155</v>
      </c>
      <c r="L660" s="10" t="s">
        <v>384</v>
      </c>
      <c r="M660" s="31" t="s">
        <v>385</v>
      </c>
      <c r="N660" s="10"/>
      <c r="O660" s="10"/>
      <c r="P660" s="10"/>
      <c r="Q660" s="38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5">
      <c r="A661" s="30" t="s">
        <v>474</v>
      </c>
      <c r="B661" s="10">
        <v>17.190999999999999</v>
      </c>
      <c r="C661" s="10">
        <v>207.036</v>
      </c>
      <c r="D661" s="10">
        <v>4191438</v>
      </c>
      <c r="E661" s="10">
        <v>870556</v>
      </c>
      <c r="F661" s="10">
        <v>2572488</v>
      </c>
      <c r="G661" s="10" t="s">
        <v>475</v>
      </c>
      <c r="H661" s="10" t="s">
        <v>476</v>
      </c>
      <c r="I661" s="10">
        <v>787</v>
      </c>
      <c r="J661" s="10">
        <v>834</v>
      </c>
      <c r="K661" s="43">
        <f t="shared" si="25"/>
        <v>3.9580971389630708</v>
      </c>
      <c r="L661" s="10" t="s">
        <v>384</v>
      </c>
      <c r="M661" s="31" t="s">
        <v>385</v>
      </c>
      <c r="N661" s="10"/>
      <c r="O661" s="10"/>
      <c r="P661" s="10"/>
      <c r="Q661" s="38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5">
      <c r="A662" s="30" t="s">
        <v>1440</v>
      </c>
      <c r="B662" s="10">
        <v>17.428999999999998</v>
      </c>
      <c r="C662" s="10">
        <v>93.075000000000003</v>
      </c>
      <c r="D662" s="10">
        <v>660046</v>
      </c>
      <c r="E662" s="10">
        <v>148591</v>
      </c>
      <c r="F662" s="10">
        <v>318997</v>
      </c>
      <c r="G662" s="10" t="s">
        <v>766</v>
      </c>
      <c r="H662" s="10" t="s">
        <v>1441</v>
      </c>
      <c r="I662" s="10">
        <v>772</v>
      </c>
      <c r="J662" s="10">
        <v>779</v>
      </c>
      <c r="K662" s="43">
        <f t="shared" si="25"/>
        <v>0.62330068682490813</v>
      </c>
      <c r="L662" s="10" t="s">
        <v>384</v>
      </c>
      <c r="M662" s="31" t="s">
        <v>385</v>
      </c>
      <c r="N662" s="10"/>
      <c r="O662" s="10"/>
      <c r="P662" s="10"/>
      <c r="Q662" s="38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5">
      <c r="A663" s="45" t="s">
        <v>636</v>
      </c>
      <c r="B663" s="46">
        <v>17.780999999999999</v>
      </c>
      <c r="C663" s="46">
        <v>71.067999999999998</v>
      </c>
      <c r="D663" s="46">
        <v>23344707</v>
      </c>
      <c r="E663" s="46">
        <v>5454362</v>
      </c>
      <c r="F663" s="46">
        <v>42582423</v>
      </c>
      <c r="G663" s="46" t="s">
        <v>634</v>
      </c>
      <c r="H663" s="46" t="s">
        <v>637</v>
      </c>
      <c r="I663" s="46">
        <v>953</v>
      </c>
      <c r="J663" s="46">
        <v>953</v>
      </c>
      <c r="K663" s="47">
        <f t="shared" si="25"/>
        <v>22.045087625447682</v>
      </c>
      <c r="L663" s="46" t="s">
        <v>384</v>
      </c>
      <c r="M663" s="48" t="s">
        <v>385</v>
      </c>
      <c r="N663" s="10"/>
      <c r="O663" s="10"/>
      <c r="P663" s="10"/>
      <c r="Q663" s="38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5">
      <c r="A664" s="30" t="s">
        <v>627</v>
      </c>
      <c r="B664" s="10">
        <v>18.001999999999999</v>
      </c>
      <c r="C664" s="10">
        <v>57.06</v>
      </c>
      <c r="D664" s="10">
        <v>16792306</v>
      </c>
      <c r="E664" s="10">
        <v>4080714</v>
      </c>
      <c r="F664" s="10">
        <v>35041813</v>
      </c>
      <c r="G664" s="10" t="s">
        <v>628</v>
      </c>
      <c r="H664" s="10" t="s">
        <v>629</v>
      </c>
      <c r="I664" s="10">
        <v>920</v>
      </c>
      <c r="J664" s="10">
        <v>920</v>
      </c>
      <c r="K664" s="43">
        <f t="shared" si="25"/>
        <v>15.857464272450747</v>
      </c>
      <c r="L664" s="10" t="s">
        <v>384</v>
      </c>
      <c r="M664" s="31" t="s">
        <v>385</v>
      </c>
      <c r="N664" s="10"/>
      <c r="O664" s="10"/>
      <c r="P664" s="10"/>
      <c r="Q664" s="38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5">
      <c r="A665" s="30" t="s">
        <v>955</v>
      </c>
      <c r="B665" s="10">
        <v>18.327999999999999</v>
      </c>
      <c r="C665" s="10">
        <v>91.054000000000002</v>
      </c>
      <c r="D665" s="10">
        <v>45219630</v>
      </c>
      <c r="E665" s="10">
        <v>8350242</v>
      </c>
      <c r="F665" s="10">
        <v>22095632</v>
      </c>
      <c r="G665" s="10" t="s">
        <v>956</v>
      </c>
      <c r="H665" s="33">
        <v>22258</v>
      </c>
      <c r="I665" s="10">
        <v>956</v>
      </c>
      <c r="J665" s="10">
        <v>958</v>
      </c>
      <c r="K665" s="43">
        <f t="shared" si="25"/>
        <v>42.702215356154298</v>
      </c>
      <c r="L665" s="10" t="s">
        <v>384</v>
      </c>
      <c r="M665" s="31" t="s">
        <v>385</v>
      </c>
      <c r="N665" s="10"/>
      <c r="O665" s="10"/>
      <c r="P665" s="10"/>
      <c r="Q665" s="38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5">
      <c r="A666" s="30" t="s">
        <v>1442</v>
      </c>
      <c r="B666" s="10">
        <v>19.196000000000002</v>
      </c>
      <c r="C666" s="10">
        <v>139.10300000000001</v>
      </c>
      <c r="D666" s="10">
        <v>442614</v>
      </c>
      <c r="E666" s="10">
        <v>66350</v>
      </c>
      <c r="F666" s="10">
        <v>253967</v>
      </c>
      <c r="G666" s="10" t="s">
        <v>1443</v>
      </c>
      <c r="H666" s="10"/>
      <c r="I666" s="10">
        <v>786</v>
      </c>
      <c r="J666" s="10">
        <v>786</v>
      </c>
      <c r="K666" s="43">
        <f t="shared" si="25"/>
        <v>0.41797330822142681</v>
      </c>
      <c r="L666" s="10" t="s">
        <v>384</v>
      </c>
      <c r="M666" s="31" t="s">
        <v>385</v>
      </c>
      <c r="N666" s="10"/>
      <c r="O666" s="10"/>
      <c r="P666" s="10"/>
      <c r="Q666" s="38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5">
      <c r="A667" s="30" t="s">
        <v>1444</v>
      </c>
      <c r="B667" s="10">
        <v>19.75</v>
      </c>
      <c r="C667" s="10">
        <v>43.057000000000002</v>
      </c>
      <c r="D667" s="10">
        <v>4965026</v>
      </c>
      <c r="E667" s="10">
        <v>908881</v>
      </c>
      <c r="F667" s="10">
        <v>3221207</v>
      </c>
      <c r="G667" s="10" t="s">
        <v>1445</v>
      </c>
      <c r="H667" s="10" t="s">
        <v>1446</v>
      </c>
      <c r="I667" s="10">
        <v>824</v>
      </c>
      <c r="J667" s="10">
        <v>832</v>
      </c>
      <c r="K667" s="43">
        <f t="shared" si="25"/>
        <v>4.6886188476311137</v>
      </c>
      <c r="L667" s="10" t="s">
        <v>384</v>
      </c>
      <c r="M667" s="31" t="s">
        <v>385</v>
      </c>
      <c r="N667" s="10"/>
      <c r="O667" s="10"/>
      <c r="P667" s="10"/>
      <c r="Q667" s="38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5">
      <c r="A668" s="30" t="s">
        <v>1447</v>
      </c>
      <c r="B668" s="10">
        <v>20.99</v>
      </c>
      <c r="C668" s="10">
        <v>281.04899999999998</v>
      </c>
      <c r="D668" s="10">
        <v>8662709</v>
      </c>
      <c r="E668" s="10">
        <v>2278324</v>
      </c>
      <c r="F668" s="10">
        <v>13578412</v>
      </c>
      <c r="G668" s="10" t="s">
        <v>1448</v>
      </c>
      <c r="H668" s="10" t="s">
        <v>1449</v>
      </c>
      <c r="I668" s="10">
        <v>788</v>
      </c>
      <c r="J668" s="10">
        <v>812</v>
      </c>
      <c r="K668" s="43">
        <f t="shared" si="25"/>
        <v>8.180448740639763</v>
      </c>
      <c r="L668" s="10" t="s">
        <v>384</v>
      </c>
      <c r="M668" s="31" t="s">
        <v>385</v>
      </c>
      <c r="N668" s="10"/>
      <c r="O668" s="10"/>
      <c r="P668" s="10"/>
      <c r="Q668" s="38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5">
      <c r="A669" s="30" t="s">
        <v>1384</v>
      </c>
      <c r="B669" s="10">
        <v>21.202000000000002</v>
      </c>
      <c r="C669" s="10">
        <v>105.06699999999999</v>
      </c>
      <c r="D669" s="10">
        <v>5418309</v>
      </c>
      <c r="E669" s="10">
        <v>884230</v>
      </c>
      <c r="F669" s="10">
        <v>2326987</v>
      </c>
      <c r="G669" s="10" t="s">
        <v>1385</v>
      </c>
      <c r="H669" s="10" t="s">
        <v>1386</v>
      </c>
      <c r="I669" s="10">
        <v>798</v>
      </c>
      <c r="J669" s="10">
        <v>968</v>
      </c>
      <c r="K669" s="43">
        <f t="shared" si="25"/>
        <v>5.1166672036942593</v>
      </c>
      <c r="L669" s="10" t="s">
        <v>384</v>
      </c>
      <c r="M669" s="31" t="s">
        <v>385</v>
      </c>
      <c r="N669" s="10"/>
      <c r="O669" s="10"/>
      <c r="P669" s="10"/>
      <c r="Q669" s="38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5">
      <c r="A670" s="30" t="s">
        <v>980</v>
      </c>
      <c r="B670" s="10">
        <v>21.452999999999999</v>
      </c>
      <c r="C670" s="10">
        <v>71.067999999999998</v>
      </c>
      <c r="D670" s="10">
        <v>5938824</v>
      </c>
      <c r="E670" s="10">
        <v>1304225</v>
      </c>
      <c r="F670" s="10">
        <v>8070344</v>
      </c>
      <c r="G670" s="10" t="s">
        <v>634</v>
      </c>
      <c r="H670" s="10" t="s">
        <v>981</v>
      </c>
      <c r="I670" s="10">
        <v>894</v>
      </c>
      <c r="J670" s="10">
        <v>896</v>
      </c>
      <c r="K670" s="43">
        <f t="shared" si="25"/>
        <v>5.6082046980547542</v>
      </c>
      <c r="L670" s="10" t="s">
        <v>384</v>
      </c>
      <c r="M670" s="31" t="s">
        <v>385</v>
      </c>
      <c r="N670" s="10"/>
      <c r="O670" s="10"/>
      <c r="P670" s="10"/>
      <c r="Q670" s="38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5">
      <c r="A671" s="30" t="s">
        <v>1450</v>
      </c>
      <c r="B671" s="10">
        <v>21.879000000000001</v>
      </c>
      <c r="C671" s="10">
        <v>43.057000000000002</v>
      </c>
      <c r="D671" s="10">
        <v>3286917</v>
      </c>
      <c r="E671" s="10">
        <v>834329</v>
      </c>
      <c r="F671" s="10">
        <v>2172681</v>
      </c>
      <c r="G671" s="10" t="s">
        <v>1451</v>
      </c>
      <c r="H671" s="10" t="s">
        <v>1452</v>
      </c>
      <c r="I671" s="10">
        <v>842</v>
      </c>
      <c r="J671" s="10">
        <v>842</v>
      </c>
      <c r="K671" s="43">
        <f t="shared" si="25"/>
        <v>3.1039315799754359</v>
      </c>
      <c r="L671" s="10" t="s">
        <v>384</v>
      </c>
      <c r="M671" s="31" t="s">
        <v>385</v>
      </c>
      <c r="N671" s="10"/>
      <c r="O671" s="10"/>
      <c r="P671" s="10"/>
      <c r="Q671" s="38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5">
      <c r="A672" s="30" t="s">
        <v>651</v>
      </c>
      <c r="B672" s="10">
        <v>22.106999999999999</v>
      </c>
      <c r="C672" s="10">
        <v>59.030999999999999</v>
      </c>
      <c r="D672" s="10">
        <v>32532806</v>
      </c>
      <c r="E672" s="10">
        <v>7673413</v>
      </c>
      <c r="F672" s="10">
        <v>46078077</v>
      </c>
      <c r="G672" s="10" t="s">
        <v>634</v>
      </c>
      <c r="H672" s="10" t="s">
        <v>652</v>
      </c>
      <c r="I672" s="10">
        <v>921</v>
      </c>
      <c r="J672" s="10">
        <v>921</v>
      </c>
      <c r="K672" s="43">
        <f t="shared" si="25"/>
        <v>30.721677465118326</v>
      </c>
      <c r="L672" s="10" t="s">
        <v>384</v>
      </c>
      <c r="M672" s="31" t="s">
        <v>385</v>
      </c>
      <c r="N672" s="10"/>
      <c r="O672" s="10"/>
      <c r="P672" s="10"/>
      <c r="Q672" s="38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5">
      <c r="A673" s="30" t="s">
        <v>1453</v>
      </c>
      <c r="B673" s="10">
        <v>22.285</v>
      </c>
      <c r="C673" s="10">
        <v>120.005</v>
      </c>
      <c r="D673" s="10">
        <v>1634124</v>
      </c>
      <c r="E673" s="10">
        <v>306153</v>
      </c>
      <c r="F673" s="10">
        <v>956184</v>
      </c>
      <c r="G673" s="10" t="s">
        <v>1454</v>
      </c>
      <c r="H673" s="10" t="s">
        <v>1455</v>
      </c>
      <c r="I673" s="10">
        <v>778</v>
      </c>
      <c r="J673" s="10">
        <v>779</v>
      </c>
      <c r="K673" s="43">
        <f t="shared" si="25"/>
        <v>1.5431509494142319</v>
      </c>
      <c r="L673" s="10" t="s">
        <v>384</v>
      </c>
      <c r="M673" s="31" t="s">
        <v>385</v>
      </c>
      <c r="N673" s="10"/>
      <c r="O673" s="10"/>
      <c r="P673" s="10"/>
      <c r="Q673" s="38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5">
      <c r="A674" s="30" t="s">
        <v>1456</v>
      </c>
      <c r="B674" s="10">
        <v>22.369</v>
      </c>
      <c r="C674" s="10">
        <v>72.936999999999998</v>
      </c>
      <c r="D674" s="10">
        <v>2533573</v>
      </c>
      <c r="E674" s="10">
        <v>629928</v>
      </c>
      <c r="F674" s="10">
        <v>3025095</v>
      </c>
      <c r="G674" s="10" t="s">
        <v>1457</v>
      </c>
      <c r="H674" s="10" t="s">
        <v>1458</v>
      </c>
      <c r="I674" s="10">
        <v>789</v>
      </c>
      <c r="J674" s="10">
        <v>793</v>
      </c>
      <c r="K674" s="43">
        <f t="shared" si="25"/>
        <v>2.3925268708863365</v>
      </c>
      <c r="L674" s="10" t="s">
        <v>384</v>
      </c>
      <c r="M674" s="31" t="s">
        <v>385</v>
      </c>
      <c r="N674" s="10"/>
      <c r="O674" s="10"/>
      <c r="P674" s="10"/>
      <c r="Q674" s="38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5">
      <c r="A675" s="30" t="s">
        <v>967</v>
      </c>
      <c r="B675" s="10">
        <v>22.606999999999999</v>
      </c>
      <c r="C675" s="10">
        <v>88.051000000000002</v>
      </c>
      <c r="D675" s="10">
        <v>4321173</v>
      </c>
      <c r="E675" s="10">
        <v>885413</v>
      </c>
      <c r="F675" s="10">
        <v>4033831</v>
      </c>
      <c r="G675" s="10" t="s">
        <v>968</v>
      </c>
      <c r="H675" s="10" t="s">
        <v>969</v>
      </c>
      <c r="I675" s="10">
        <v>855</v>
      </c>
      <c r="J675" s="10">
        <v>857</v>
      </c>
      <c r="K675" s="43">
        <f t="shared" si="25"/>
        <v>4.0806096829452017</v>
      </c>
      <c r="L675" s="10" t="s">
        <v>384</v>
      </c>
      <c r="M675" s="31" t="s">
        <v>385</v>
      </c>
      <c r="N675" s="10"/>
      <c r="O675" s="10"/>
      <c r="P675" s="10"/>
      <c r="Q675" s="38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5">
      <c r="A676" s="30" t="s">
        <v>653</v>
      </c>
      <c r="B676" s="10">
        <v>22.928999999999998</v>
      </c>
      <c r="C676" s="10">
        <v>41.042999999999999</v>
      </c>
      <c r="D676" s="10">
        <v>1156314</v>
      </c>
      <c r="E676" s="10">
        <v>319300</v>
      </c>
      <c r="F676" s="10">
        <v>3078264</v>
      </c>
      <c r="G676" s="10" t="s">
        <v>654</v>
      </c>
      <c r="H676" s="10" t="s">
        <v>655</v>
      </c>
      <c r="I676" s="10">
        <v>851</v>
      </c>
      <c r="J676" s="10">
        <v>857</v>
      </c>
      <c r="K676" s="43">
        <f t="shared" si="25"/>
        <v>1.091941031966343</v>
      </c>
      <c r="L676" s="10" t="s">
        <v>384</v>
      </c>
      <c r="M676" s="31" t="s">
        <v>385</v>
      </c>
      <c r="N676" s="10"/>
      <c r="O676" s="10"/>
      <c r="P676" s="10"/>
      <c r="Q676" s="38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5">
      <c r="A677" s="30" t="s">
        <v>816</v>
      </c>
      <c r="B677" s="10">
        <v>23.17</v>
      </c>
      <c r="C677" s="10">
        <v>133.02600000000001</v>
      </c>
      <c r="D677" s="10">
        <v>10873625</v>
      </c>
      <c r="E677" s="10">
        <v>2020629</v>
      </c>
      <c r="F677" s="10">
        <v>10010344</v>
      </c>
      <c r="G677" s="10" t="s">
        <v>660</v>
      </c>
      <c r="H677" s="10" t="s">
        <v>817</v>
      </c>
      <c r="I677" s="10">
        <v>936</v>
      </c>
      <c r="J677" s="10">
        <v>936</v>
      </c>
      <c r="K677" s="43">
        <f t="shared" si="25"/>
        <v>10.268281196729458</v>
      </c>
      <c r="L677" s="10" t="s">
        <v>384</v>
      </c>
      <c r="M677" s="31" t="s">
        <v>385</v>
      </c>
      <c r="N677" s="10"/>
      <c r="O677" s="10"/>
      <c r="P677" s="10"/>
      <c r="Q677" s="38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5">
      <c r="A678" s="30" t="s">
        <v>662</v>
      </c>
      <c r="B678" s="10">
        <v>23.506</v>
      </c>
      <c r="C678" s="10">
        <v>109.092</v>
      </c>
      <c r="D678" s="10">
        <v>855595</v>
      </c>
      <c r="E678" s="10">
        <v>148970</v>
      </c>
      <c r="F678" s="10">
        <v>1269138</v>
      </c>
      <c r="G678" s="10" t="s">
        <v>663</v>
      </c>
      <c r="H678" s="10" t="s">
        <v>664</v>
      </c>
      <c r="I678" s="10">
        <v>816</v>
      </c>
      <c r="J678" s="10">
        <v>816</v>
      </c>
      <c r="K678" s="43">
        <f t="shared" si="25"/>
        <v>0.80796331035103197</v>
      </c>
      <c r="L678" s="10" t="s">
        <v>384</v>
      </c>
      <c r="M678" s="31" t="s">
        <v>385</v>
      </c>
      <c r="N678" s="10"/>
      <c r="O678" s="10"/>
      <c r="P678" s="10"/>
      <c r="Q678" s="38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5">
      <c r="A679" s="30" t="s">
        <v>997</v>
      </c>
      <c r="B679" s="10">
        <v>23.989000000000001</v>
      </c>
      <c r="C679" s="10">
        <v>41.042999999999999</v>
      </c>
      <c r="D679" s="10">
        <v>33736644</v>
      </c>
      <c r="E679" s="10">
        <v>7498472</v>
      </c>
      <c r="F679" s="10">
        <v>37964087</v>
      </c>
      <c r="G679" s="10" t="s">
        <v>654</v>
      </c>
      <c r="H679" s="10" t="s">
        <v>998</v>
      </c>
      <c r="I679" s="10">
        <v>862</v>
      </c>
      <c r="J679" s="10">
        <v>862</v>
      </c>
      <c r="K679" s="43">
        <f t="shared" si="25"/>
        <v>31.858496796234526</v>
      </c>
      <c r="L679" s="10" t="s">
        <v>384</v>
      </c>
      <c r="M679" s="31" t="s">
        <v>385</v>
      </c>
      <c r="N679" s="10"/>
      <c r="O679" s="10"/>
      <c r="P679" s="10"/>
      <c r="Q679" s="38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5">
      <c r="A680" s="45" t="s">
        <v>665</v>
      </c>
      <c r="B680" s="46">
        <v>25.189</v>
      </c>
      <c r="C680" s="46">
        <v>69.045000000000002</v>
      </c>
      <c r="D680" s="46">
        <v>144191282</v>
      </c>
      <c r="E680" s="46">
        <v>38732808</v>
      </c>
      <c r="F680" s="46">
        <v>169691181</v>
      </c>
      <c r="G680" s="46" t="s">
        <v>634</v>
      </c>
      <c r="H680" s="46" t="s">
        <v>666</v>
      </c>
      <c r="I680" s="46">
        <v>942</v>
      </c>
      <c r="J680" s="46">
        <v>942</v>
      </c>
      <c r="K680" s="47">
        <f t="shared" si="25"/>
        <v>136.16403266554755</v>
      </c>
      <c r="L680" s="46" t="s">
        <v>384</v>
      </c>
      <c r="M680" s="48" t="s">
        <v>385</v>
      </c>
      <c r="N680" s="10"/>
      <c r="O680" s="10"/>
      <c r="P680" s="10"/>
      <c r="Q680" s="38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5">
      <c r="A681" s="30" t="s">
        <v>1334</v>
      </c>
      <c r="B681" s="10">
        <v>27.268000000000001</v>
      </c>
      <c r="C681" s="10">
        <v>57.06</v>
      </c>
      <c r="D681" s="10">
        <v>1234486</v>
      </c>
      <c r="E681" s="10">
        <v>291367</v>
      </c>
      <c r="F681" s="10">
        <v>877948</v>
      </c>
      <c r="G681" s="10" t="s">
        <v>1335</v>
      </c>
      <c r="H681" s="10" t="s">
        <v>1336</v>
      </c>
      <c r="I681" s="10">
        <v>777</v>
      </c>
      <c r="J681" s="10">
        <v>788</v>
      </c>
      <c r="K681" s="43">
        <f t="shared" si="25"/>
        <v>1.1657611313086262</v>
      </c>
      <c r="L681" s="10" t="s">
        <v>384</v>
      </c>
      <c r="M681" s="31" t="s">
        <v>385</v>
      </c>
      <c r="N681" s="10"/>
      <c r="O681" s="10"/>
      <c r="P681" s="10"/>
      <c r="Q681" s="38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5">
      <c r="A682" s="30" t="s">
        <v>675</v>
      </c>
      <c r="B682" s="10">
        <v>27.309000000000001</v>
      </c>
      <c r="C682" s="10">
        <v>72.052999999999997</v>
      </c>
      <c r="D682" s="10">
        <v>2271472</v>
      </c>
      <c r="E682" s="10">
        <v>462190</v>
      </c>
      <c r="F682" s="10">
        <v>860194</v>
      </c>
      <c r="G682" s="10" t="s">
        <v>676</v>
      </c>
      <c r="H682" s="10" t="s">
        <v>677</v>
      </c>
      <c r="I682" s="10">
        <v>827</v>
      </c>
      <c r="J682" s="10">
        <v>827</v>
      </c>
      <c r="K682" s="43">
        <f t="shared" si="25"/>
        <v>2.1450172528938101</v>
      </c>
      <c r="L682" s="10" t="s">
        <v>384</v>
      </c>
      <c r="M682" s="31" t="s">
        <v>385</v>
      </c>
      <c r="N682" s="10"/>
      <c r="O682" s="10"/>
      <c r="P682" s="10"/>
      <c r="Q682" s="38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5">
      <c r="A683" s="30" t="s">
        <v>1186</v>
      </c>
      <c r="B683" s="10">
        <v>30.954000000000001</v>
      </c>
      <c r="C683" s="10">
        <v>69.045000000000002</v>
      </c>
      <c r="D683" s="10">
        <v>1675709</v>
      </c>
      <c r="E683" s="10">
        <v>388185</v>
      </c>
      <c r="F683" s="10">
        <v>1221981</v>
      </c>
      <c r="G683" s="10" t="s">
        <v>1187</v>
      </c>
      <c r="H683" s="10" t="s">
        <v>1188</v>
      </c>
      <c r="I683" s="10">
        <v>780</v>
      </c>
      <c r="J683" s="10">
        <v>805</v>
      </c>
      <c r="K683" s="43">
        <f t="shared" si="25"/>
        <v>1.582420877664102</v>
      </c>
      <c r="L683" s="10" t="s">
        <v>384</v>
      </c>
      <c r="M683" s="31" t="s">
        <v>385</v>
      </c>
      <c r="N683" s="10"/>
      <c r="O683" s="10"/>
      <c r="P683" s="10"/>
      <c r="Q683" s="38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5">
      <c r="A684" s="30" t="s">
        <v>982</v>
      </c>
      <c r="B684" s="10">
        <v>31.818999999999999</v>
      </c>
      <c r="C684" s="10">
        <v>57.06</v>
      </c>
      <c r="D684" s="10">
        <v>2031310</v>
      </c>
      <c r="E684" s="10">
        <v>484213</v>
      </c>
      <c r="F684" s="10">
        <v>1608718</v>
      </c>
      <c r="G684" s="10" t="s">
        <v>684</v>
      </c>
      <c r="H684" s="10" t="s">
        <v>983</v>
      </c>
      <c r="I684" s="10">
        <v>789</v>
      </c>
      <c r="J684" s="10">
        <v>819</v>
      </c>
      <c r="K684" s="43">
        <f t="shared" si="25"/>
        <v>1.9182252724117774</v>
      </c>
      <c r="L684" s="10" t="s">
        <v>384</v>
      </c>
      <c r="M684" s="31" t="s">
        <v>385</v>
      </c>
      <c r="N684" s="10"/>
      <c r="O684" s="10"/>
      <c r="P684" s="10"/>
      <c r="Q684" s="38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5">
      <c r="A685" s="30" t="s">
        <v>688</v>
      </c>
      <c r="B685" s="10">
        <v>33.656999999999996</v>
      </c>
      <c r="C685" s="10">
        <v>43.057000000000002</v>
      </c>
      <c r="D685" s="10">
        <v>5609353</v>
      </c>
      <c r="E685" s="10">
        <v>1837173</v>
      </c>
      <c r="F685" s="10">
        <v>6068647</v>
      </c>
      <c r="G685" s="10" t="s">
        <v>679</v>
      </c>
      <c r="H685" s="10" t="s">
        <v>689</v>
      </c>
      <c r="I685" s="10">
        <v>874</v>
      </c>
      <c r="J685" s="10">
        <v>874</v>
      </c>
      <c r="K685" s="43">
        <f t="shared" si="25"/>
        <v>5.2970756243403621</v>
      </c>
      <c r="L685" s="10" t="s">
        <v>384</v>
      </c>
      <c r="M685" s="31" t="s">
        <v>385</v>
      </c>
      <c r="N685" s="10"/>
      <c r="O685" s="10"/>
      <c r="P685" s="10"/>
      <c r="Q685" s="38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5">
      <c r="A686" s="30" t="s">
        <v>1010</v>
      </c>
      <c r="B686" s="10">
        <v>34.130000000000003</v>
      </c>
      <c r="C686" s="10">
        <v>81.054000000000002</v>
      </c>
      <c r="D686" s="10">
        <v>902639</v>
      </c>
      <c r="E686" s="10">
        <v>301120</v>
      </c>
      <c r="F686" s="10">
        <v>3371931</v>
      </c>
      <c r="G686" s="10" t="s">
        <v>1011</v>
      </c>
      <c r="H686" s="10" t="s">
        <v>1012</v>
      </c>
      <c r="I686" s="10">
        <v>893</v>
      </c>
      <c r="J686" s="10">
        <v>893</v>
      </c>
      <c r="K686" s="43">
        <f t="shared" si="25"/>
        <v>0.85238833150257443</v>
      </c>
      <c r="L686" s="10" t="s">
        <v>384</v>
      </c>
      <c r="M686" s="31" t="s">
        <v>385</v>
      </c>
      <c r="N686" s="10"/>
      <c r="O686" s="10"/>
      <c r="P686" s="10"/>
      <c r="Q686" s="38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5">
      <c r="A687" s="30" t="s">
        <v>987</v>
      </c>
      <c r="B687" s="10">
        <v>34.390999999999998</v>
      </c>
      <c r="C687" s="10">
        <v>160.952</v>
      </c>
      <c r="D687" s="10">
        <v>200316</v>
      </c>
      <c r="E687" s="10">
        <v>68266</v>
      </c>
      <c r="F687" s="10">
        <v>513974</v>
      </c>
      <c r="G687" s="10" t="s">
        <v>988</v>
      </c>
      <c r="H687" s="10" t="s">
        <v>989</v>
      </c>
      <c r="I687" s="10">
        <v>881</v>
      </c>
      <c r="J687" s="10">
        <v>892</v>
      </c>
      <c r="K687" s="43">
        <f t="shared" si="25"/>
        <v>0.18916424064689172</v>
      </c>
      <c r="L687" s="10" t="s">
        <v>384</v>
      </c>
      <c r="M687" s="31" t="s">
        <v>385</v>
      </c>
      <c r="N687" s="10"/>
      <c r="O687" s="10"/>
      <c r="P687" s="10"/>
      <c r="Q687" s="38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5">
      <c r="A688" s="58" t="s">
        <v>1561</v>
      </c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60"/>
      <c r="N688" s="10"/>
      <c r="O688" s="10"/>
      <c r="P688" s="10"/>
      <c r="Q688" s="38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5">
      <c r="A689" s="24" t="s">
        <v>369</v>
      </c>
      <c r="B689" s="25" t="s">
        <v>370</v>
      </c>
      <c r="C689" s="25" t="s">
        <v>371</v>
      </c>
      <c r="D689" s="25" t="s">
        <v>372</v>
      </c>
      <c r="E689" s="25" t="s">
        <v>373</v>
      </c>
      <c r="F689" s="25" t="s">
        <v>374</v>
      </c>
      <c r="G689" s="25" t="s">
        <v>375</v>
      </c>
      <c r="H689" s="25" t="s">
        <v>376</v>
      </c>
      <c r="I689" s="25" t="s">
        <v>377</v>
      </c>
      <c r="J689" s="25" t="s">
        <v>378</v>
      </c>
      <c r="K689" s="25" t="s">
        <v>1539</v>
      </c>
      <c r="L689" s="25" t="s">
        <v>379</v>
      </c>
      <c r="M689" s="26" t="s">
        <v>380</v>
      </c>
      <c r="N689" s="10"/>
      <c r="O689" s="10"/>
      <c r="P689" s="10"/>
      <c r="Q689" s="38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5">
      <c r="A690" s="30" t="s">
        <v>690</v>
      </c>
      <c r="B690" s="10">
        <v>1.3080000000000001</v>
      </c>
      <c r="C690" s="10">
        <v>44.027999999999999</v>
      </c>
      <c r="D690" s="10">
        <v>34101916</v>
      </c>
      <c r="E690" s="10">
        <v>18241685</v>
      </c>
      <c r="F690" s="10">
        <v>23374815</v>
      </c>
      <c r="G690" s="10" t="s">
        <v>691</v>
      </c>
      <c r="H690" s="10" t="s">
        <v>692</v>
      </c>
      <c r="I690" s="10">
        <v>858</v>
      </c>
      <c r="J690" s="10">
        <v>972</v>
      </c>
      <c r="K690" s="43">
        <f>3.97206101391927E-07*D690</f>
        <v>13.545489104354978</v>
      </c>
      <c r="L690" s="10" t="s">
        <v>384</v>
      </c>
      <c r="M690" s="31" t="s">
        <v>385</v>
      </c>
      <c r="N690" s="10"/>
      <c r="O690" s="10"/>
      <c r="P690" s="10"/>
      <c r="Q690" s="38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5">
      <c r="A691" s="30" t="s">
        <v>389</v>
      </c>
      <c r="B691" s="10">
        <v>1.375</v>
      </c>
      <c r="C691" s="10">
        <v>44.027999999999999</v>
      </c>
      <c r="D691" s="10">
        <v>7524375</v>
      </c>
      <c r="E691" s="10">
        <v>3168993</v>
      </c>
      <c r="F691" s="10">
        <v>5965218</v>
      </c>
      <c r="G691" s="10" t="s">
        <v>390</v>
      </c>
      <c r="H691" s="10" t="s">
        <v>391</v>
      </c>
      <c r="I691" s="10">
        <v>965</v>
      </c>
      <c r="J691" s="10">
        <v>967</v>
      </c>
      <c r="K691" s="43">
        <f t="shared" ref="K691:K748" si="26">3.97206101391927E-07*D691</f>
        <v>2.9887276591608809</v>
      </c>
      <c r="L691" s="10" t="s">
        <v>384</v>
      </c>
      <c r="M691" s="31" t="s">
        <v>385</v>
      </c>
      <c r="N691" s="10"/>
      <c r="O691" s="10"/>
      <c r="P691" s="10"/>
      <c r="Q691" s="38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5">
      <c r="A692" s="30" t="s">
        <v>392</v>
      </c>
      <c r="B692" s="10">
        <v>1.4319999999999999</v>
      </c>
      <c r="C692" s="10">
        <v>45.000999999999998</v>
      </c>
      <c r="D692" s="10">
        <v>231653942</v>
      </c>
      <c r="E692" s="10">
        <v>100951063</v>
      </c>
      <c r="F692" s="10">
        <v>165943608</v>
      </c>
      <c r="G692" s="10" t="s">
        <v>393</v>
      </c>
      <c r="H692" s="10" t="s">
        <v>394</v>
      </c>
      <c r="I692" s="10">
        <v>896</v>
      </c>
      <c r="J692" s="10">
        <v>896</v>
      </c>
      <c r="K692" s="43">
        <f t="shared" si="26"/>
        <v>92.014359173891577</v>
      </c>
      <c r="L692" s="10" t="s">
        <v>384</v>
      </c>
      <c r="M692" s="31" t="s">
        <v>385</v>
      </c>
      <c r="N692" s="10"/>
      <c r="O692" s="10"/>
      <c r="P692" s="10"/>
      <c r="Q692" s="38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5">
      <c r="A693" s="30" t="s">
        <v>1016</v>
      </c>
      <c r="B693" s="10">
        <v>1.496</v>
      </c>
      <c r="C693" s="10">
        <v>43.012999999999998</v>
      </c>
      <c r="D693" s="10">
        <v>9515795</v>
      </c>
      <c r="E693" s="10">
        <v>3504908</v>
      </c>
      <c r="F693" s="10">
        <v>6943062</v>
      </c>
      <c r="G693" s="10" t="s">
        <v>1017</v>
      </c>
      <c r="H693" s="10" t="s">
        <v>1018</v>
      </c>
      <c r="I693" s="10">
        <v>849</v>
      </c>
      <c r="J693" s="10">
        <v>851</v>
      </c>
      <c r="K693" s="43">
        <f t="shared" si="26"/>
        <v>3.7797318335947918</v>
      </c>
      <c r="L693" s="10" t="s">
        <v>384</v>
      </c>
      <c r="M693" s="31" t="s">
        <v>385</v>
      </c>
      <c r="N693" s="10"/>
      <c r="O693" s="10"/>
      <c r="P693" s="10"/>
      <c r="Q693" s="38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5">
      <c r="A694" s="30" t="s">
        <v>1193</v>
      </c>
      <c r="B694" s="10">
        <v>1.53</v>
      </c>
      <c r="C694" s="10">
        <v>67.034999999999997</v>
      </c>
      <c r="D694" s="10">
        <v>648004</v>
      </c>
      <c r="E694" s="10">
        <v>191085</v>
      </c>
      <c r="F694" s="10">
        <v>545627</v>
      </c>
      <c r="G694" s="10" t="s">
        <v>1023</v>
      </c>
      <c r="H694" s="10" t="s">
        <v>1194</v>
      </c>
      <c r="I694" s="10">
        <v>913</v>
      </c>
      <c r="J694" s="10">
        <v>923</v>
      </c>
      <c r="K694" s="43">
        <f t="shared" si="26"/>
        <v>0.25739114252637424</v>
      </c>
      <c r="L694" s="10" t="s">
        <v>384</v>
      </c>
      <c r="M694" s="31" t="s">
        <v>385</v>
      </c>
      <c r="N694" s="10"/>
      <c r="O694" s="10"/>
      <c r="P694" s="10"/>
      <c r="Q694" s="38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5">
      <c r="A695" s="30" t="s">
        <v>401</v>
      </c>
      <c r="B695" s="10">
        <v>1.694</v>
      </c>
      <c r="C695" s="10">
        <v>39.021999999999998</v>
      </c>
      <c r="D695" s="10">
        <v>549535</v>
      </c>
      <c r="E695" s="10">
        <v>198157</v>
      </c>
      <c r="F695" s="10">
        <v>500874</v>
      </c>
      <c r="G695" s="10" t="s">
        <v>402</v>
      </c>
      <c r="H695" s="10" t="s">
        <v>403</v>
      </c>
      <c r="I695" s="10">
        <v>831</v>
      </c>
      <c r="J695" s="10">
        <v>833</v>
      </c>
      <c r="K695" s="43">
        <f t="shared" si="26"/>
        <v>0.21827865492841261</v>
      </c>
      <c r="L695" s="10" t="s">
        <v>384</v>
      </c>
      <c r="M695" s="31" t="s">
        <v>385</v>
      </c>
      <c r="N695" s="10"/>
      <c r="O695" s="10"/>
      <c r="P695" s="10"/>
      <c r="Q695" s="38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5">
      <c r="A696" s="30" t="s">
        <v>1390</v>
      </c>
      <c r="B696" s="10">
        <v>1.845</v>
      </c>
      <c r="C696" s="10">
        <v>71.02</v>
      </c>
      <c r="D696" s="10">
        <v>31499988</v>
      </c>
      <c r="E696" s="10">
        <v>13654692</v>
      </c>
      <c r="F696" s="10">
        <v>32966193</v>
      </c>
      <c r="G696" s="10" t="s">
        <v>419</v>
      </c>
      <c r="H696" s="10" t="s">
        <v>1391</v>
      </c>
      <c r="I696" s="10">
        <v>799</v>
      </c>
      <c r="J696" s="10">
        <v>799</v>
      </c>
      <c r="K696" s="43">
        <f t="shared" si="26"/>
        <v>12.511987427372484</v>
      </c>
      <c r="L696" s="10" t="s">
        <v>384</v>
      </c>
      <c r="M696" s="31" t="s">
        <v>385</v>
      </c>
      <c r="N696" s="10"/>
      <c r="O696" s="10"/>
      <c r="P696" s="10"/>
      <c r="Q696" s="38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5">
      <c r="A697" s="30" t="s">
        <v>407</v>
      </c>
      <c r="B697" s="10">
        <v>1.8580000000000001</v>
      </c>
      <c r="C697" s="10">
        <v>43.012999999999998</v>
      </c>
      <c r="D697" s="10">
        <v>1141634933</v>
      </c>
      <c r="E697" s="10">
        <v>386114502</v>
      </c>
      <c r="F697" s="10">
        <v>618112238</v>
      </c>
      <c r="G697" s="10" t="s">
        <v>408</v>
      </c>
      <c r="H697" s="10" t="s">
        <v>409</v>
      </c>
      <c r="I697" s="10">
        <v>939</v>
      </c>
      <c r="J697" s="10">
        <v>939</v>
      </c>
      <c r="K697" s="43">
        <f t="shared" si="26"/>
        <v>453.46436094976377</v>
      </c>
      <c r="L697" s="10" t="s">
        <v>384</v>
      </c>
      <c r="M697" s="31" t="s">
        <v>385</v>
      </c>
      <c r="N697" s="10"/>
      <c r="O697" s="10"/>
      <c r="P697" s="10"/>
      <c r="Q697" s="38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5">
      <c r="A698" s="30" t="s">
        <v>412</v>
      </c>
      <c r="B698" s="10">
        <v>1.8919999999999999</v>
      </c>
      <c r="C698" s="10">
        <v>83.025999999999996</v>
      </c>
      <c r="D698" s="10">
        <v>55152306</v>
      </c>
      <c r="E698" s="10">
        <v>22234968</v>
      </c>
      <c r="F698" s="10">
        <v>56818495</v>
      </c>
      <c r="G698" s="10" t="s">
        <v>413</v>
      </c>
      <c r="H698" s="10" t="s">
        <v>414</v>
      </c>
      <c r="I698" s="10">
        <v>946</v>
      </c>
      <c r="J698" s="10">
        <v>946</v>
      </c>
      <c r="K698" s="43">
        <f t="shared" si="26"/>
        <v>21.906832449034585</v>
      </c>
      <c r="L698" s="10" t="s">
        <v>384</v>
      </c>
      <c r="M698" s="31" t="s">
        <v>385</v>
      </c>
      <c r="N698" s="10"/>
      <c r="O698" s="10"/>
      <c r="P698" s="10"/>
      <c r="Q698" s="38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5">
      <c r="A699" s="30" t="s">
        <v>426</v>
      </c>
      <c r="B699" s="10">
        <v>2.194</v>
      </c>
      <c r="C699" s="10">
        <v>78.081000000000003</v>
      </c>
      <c r="D699" s="10">
        <v>557934</v>
      </c>
      <c r="E699" s="10">
        <v>128438</v>
      </c>
      <c r="F699" s="10">
        <v>245069</v>
      </c>
      <c r="G699" s="10" t="s">
        <v>427</v>
      </c>
      <c r="H699" s="10" t="s">
        <v>428</v>
      </c>
      <c r="I699" s="10">
        <v>855</v>
      </c>
      <c r="J699" s="10">
        <v>903</v>
      </c>
      <c r="K699" s="43">
        <f t="shared" si="26"/>
        <v>0.22161478897400341</v>
      </c>
      <c r="L699" s="10" t="s">
        <v>384</v>
      </c>
      <c r="M699" s="31" t="s">
        <v>385</v>
      </c>
      <c r="N699" s="10"/>
      <c r="O699" s="10"/>
      <c r="P699" s="10"/>
      <c r="Q699" s="38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5">
      <c r="A700" s="30" t="s">
        <v>1459</v>
      </c>
      <c r="B700" s="10">
        <v>2.2570000000000001</v>
      </c>
      <c r="C700" s="10">
        <v>43.012999999999998</v>
      </c>
      <c r="D700" s="10">
        <v>20126695</v>
      </c>
      <c r="E700" s="10">
        <v>2748215</v>
      </c>
      <c r="F700" s="10">
        <v>4197961</v>
      </c>
      <c r="G700" s="10" t="s">
        <v>450</v>
      </c>
      <c r="H700" s="10" t="s">
        <v>1460</v>
      </c>
      <c r="I700" s="10">
        <v>902</v>
      </c>
      <c r="J700" s="10">
        <v>928</v>
      </c>
      <c r="K700" s="43">
        <f t="shared" si="26"/>
        <v>7.9944460548543903</v>
      </c>
      <c r="L700" s="10" t="s">
        <v>384</v>
      </c>
      <c r="M700" s="31" t="s">
        <v>385</v>
      </c>
      <c r="N700" s="10"/>
      <c r="O700" s="10"/>
      <c r="P700" s="10"/>
      <c r="Q700" s="38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5">
      <c r="A701" s="30" t="s">
        <v>1346</v>
      </c>
      <c r="B701" s="10">
        <v>2.2879999999999998</v>
      </c>
      <c r="C701" s="10">
        <v>45.000999999999998</v>
      </c>
      <c r="D701" s="10">
        <v>6149928</v>
      </c>
      <c r="E701" s="10">
        <v>1150419</v>
      </c>
      <c r="F701" s="10">
        <v>1494749</v>
      </c>
      <c r="G701" s="10" t="s">
        <v>1347</v>
      </c>
      <c r="H701" s="10" t="s">
        <v>1348</v>
      </c>
      <c r="I701" s="10">
        <v>801</v>
      </c>
      <c r="J701" s="10">
        <v>952</v>
      </c>
      <c r="K701" s="43">
        <f t="shared" si="26"/>
        <v>2.442788924721051</v>
      </c>
      <c r="L701" s="10" t="s">
        <v>384</v>
      </c>
      <c r="M701" s="31" t="s">
        <v>385</v>
      </c>
      <c r="N701" s="10"/>
      <c r="O701" s="10"/>
      <c r="P701" s="10"/>
      <c r="Q701" s="38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5">
      <c r="A702" s="30" t="s">
        <v>441</v>
      </c>
      <c r="B702" s="10">
        <v>2.4590000000000001</v>
      </c>
      <c r="C702" s="10">
        <v>44.027999999999999</v>
      </c>
      <c r="D702" s="10">
        <v>52647971</v>
      </c>
      <c r="E702" s="10">
        <v>14807922</v>
      </c>
      <c r="F702" s="10">
        <v>50744141</v>
      </c>
      <c r="G702" s="10" t="s">
        <v>419</v>
      </c>
      <c r="H702" s="10" t="s">
        <v>442</v>
      </c>
      <c r="I702" s="10">
        <v>872</v>
      </c>
      <c r="J702" s="10">
        <v>895</v>
      </c>
      <c r="K702" s="43">
        <f t="shared" si="26"/>
        <v>20.912095307105233</v>
      </c>
      <c r="L702" s="10" t="s">
        <v>384</v>
      </c>
      <c r="M702" s="31" t="s">
        <v>385</v>
      </c>
      <c r="N702" s="10"/>
      <c r="O702" s="10"/>
      <c r="P702" s="10"/>
      <c r="Q702" s="38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5">
      <c r="A703" s="30" t="s">
        <v>839</v>
      </c>
      <c r="B703" s="10">
        <v>2.6230000000000002</v>
      </c>
      <c r="C703" s="10">
        <v>57.042000000000002</v>
      </c>
      <c r="D703" s="10">
        <v>4546990</v>
      </c>
      <c r="E703" s="10">
        <v>1068230</v>
      </c>
      <c r="F703" s="10">
        <v>2110513</v>
      </c>
      <c r="G703" s="10" t="s">
        <v>840</v>
      </c>
      <c r="H703" s="10" t="s">
        <v>841</v>
      </c>
      <c r="I703" s="10">
        <v>861</v>
      </c>
      <c r="J703" s="10">
        <v>861</v>
      </c>
      <c r="K703" s="43">
        <f t="shared" si="26"/>
        <v>1.8060921709680782</v>
      </c>
      <c r="L703" s="10" t="s">
        <v>384</v>
      </c>
      <c r="M703" s="31" t="s">
        <v>385</v>
      </c>
      <c r="N703" s="10"/>
      <c r="O703" s="10"/>
      <c r="P703" s="10"/>
      <c r="Q703" s="38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5">
      <c r="A704" s="30" t="s">
        <v>728</v>
      </c>
      <c r="B704" s="10">
        <v>3.2269999999999999</v>
      </c>
      <c r="C704" s="10">
        <v>55.03</v>
      </c>
      <c r="D704" s="10">
        <v>3720202</v>
      </c>
      <c r="E704" s="10">
        <v>851804</v>
      </c>
      <c r="F704" s="10">
        <v>4346146</v>
      </c>
      <c r="G704" s="10" t="s">
        <v>729</v>
      </c>
      <c r="H704" s="10" t="s">
        <v>730</v>
      </c>
      <c r="I704" s="10">
        <v>934</v>
      </c>
      <c r="J704" s="10">
        <v>934</v>
      </c>
      <c r="K704" s="43">
        <f t="shared" si="26"/>
        <v>1.4776869328104496</v>
      </c>
      <c r="L704" s="10" t="s">
        <v>384</v>
      </c>
      <c r="M704" s="31" t="s">
        <v>385</v>
      </c>
      <c r="N704" s="10"/>
      <c r="O704" s="10"/>
      <c r="P704" s="10"/>
      <c r="Q704" s="38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5">
      <c r="A705" s="30" t="s">
        <v>1461</v>
      </c>
      <c r="B705" s="10">
        <v>3.4239999999999999</v>
      </c>
      <c r="C705" s="10">
        <v>44.027999999999999</v>
      </c>
      <c r="D705" s="10">
        <v>425503</v>
      </c>
      <c r="E705" s="10">
        <v>153148</v>
      </c>
      <c r="F705" s="10">
        <v>309725</v>
      </c>
      <c r="G705" s="10" t="s">
        <v>1462</v>
      </c>
      <c r="H705" s="10"/>
      <c r="I705" s="10">
        <v>756</v>
      </c>
      <c r="J705" s="10">
        <v>846</v>
      </c>
      <c r="K705" s="43">
        <f t="shared" si="26"/>
        <v>0.16901238776056912</v>
      </c>
      <c r="L705" s="10" t="s">
        <v>384</v>
      </c>
      <c r="M705" s="31" t="s">
        <v>385</v>
      </c>
      <c r="N705" s="10"/>
      <c r="O705" s="10"/>
      <c r="P705" s="10"/>
      <c r="Q705" s="38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5">
      <c r="A706" s="30" t="s">
        <v>734</v>
      </c>
      <c r="B706" s="10">
        <v>3.4279999999999999</v>
      </c>
      <c r="C706" s="10">
        <v>42.024999999999999</v>
      </c>
      <c r="D706" s="10">
        <v>11941004</v>
      </c>
      <c r="E706" s="10">
        <v>2843402</v>
      </c>
      <c r="F706" s="10">
        <v>11268991</v>
      </c>
      <c r="G706" s="10" t="s">
        <v>735</v>
      </c>
      <c r="H706" s="10" t="s">
        <v>736</v>
      </c>
      <c r="I706" s="10">
        <v>945</v>
      </c>
      <c r="J706" s="10">
        <v>945</v>
      </c>
      <c r="K706" s="43">
        <f t="shared" si="26"/>
        <v>4.743039645545406</v>
      </c>
      <c r="L706" s="10" t="s">
        <v>384</v>
      </c>
      <c r="M706" s="31" t="s">
        <v>385</v>
      </c>
      <c r="N706" s="10"/>
      <c r="O706" s="10"/>
      <c r="P706" s="10"/>
      <c r="Q706" s="38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5">
      <c r="A707" s="30" t="s">
        <v>455</v>
      </c>
      <c r="B707" s="10">
        <v>3.4710000000000001</v>
      </c>
      <c r="C707" s="10">
        <v>91.046999999999997</v>
      </c>
      <c r="D707" s="10">
        <v>4650159</v>
      </c>
      <c r="E707" s="10">
        <v>989513</v>
      </c>
      <c r="F707" s="10">
        <v>2117135</v>
      </c>
      <c r="G707" s="10" t="s">
        <v>456</v>
      </c>
      <c r="H707" s="10" t="s">
        <v>457</v>
      </c>
      <c r="I707" s="10">
        <v>926</v>
      </c>
      <c r="J707" s="10">
        <v>926</v>
      </c>
      <c r="K707" s="43">
        <f t="shared" si="26"/>
        <v>1.8470715272425819</v>
      </c>
      <c r="L707" s="10" t="s">
        <v>384</v>
      </c>
      <c r="M707" s="31" t="s">
        <v>385</v>
      </c>
      <c r="N707" s="10"/>
      <c r="O707" s="10"/>
      <c r="P707" s="10"/>
      <c r="Q707" s="38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5">
      <c r="A708" s="30" t="s">
        <v>1463</v>
      </c>
      <c r="B708" s="10">
        <v>3.528</v>
      </c>
      <c r="C708" s="10">
        <v>69.046999999999997</v>
      </c>
      <c r="D708" s="10">
        <v>1490143</v>
      </c>
      <c r="E708" s="10">
        <v>247144</v>
      </c>
      <c r="F708" s="10">
        <v>334821</v>
      </c>
      <c r="G708" s="10" t="s">
        <v>486</v>
      </c>
      <c r="H708" s="10" t="s">
        <v>1464</v>
      </c>
      <c r="I708" s="10">
        <v>918</v>
      </c>
      <c r="J708" s="10">
        <v>937</v>
      </c>
      <c r="K708" s="43">
        <f t="shared" si="26"/>
        <v>0.59189389154647032</v>
      </c>
      <c r="L708" s="10" t="s">
        <v>384</v>
      </c>
      <c r="M708" s="31" t="s">
        <v>385</v>
      </c>
      <c r="N708" s="10"/>
      <c r="O708" s="10"/>
      <c r="P708" s="10"/>
      <c r="Q708" s="38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5">
      <c r="A709" s="30" t="s">
        <v>1465</v>
      </c>
      <c r="B709" s="10">
        <v>3.6259999999999999</v>
      </c>
      <c r="C709" s="10">
        <v>71.02</v>
      </c>
      <c r="D709" s="10">
        <v>762357</v>
      </c>
      <c r="E709" s="10">
        <v>153685</v>
      </c>
      <c r="F709" s="10">
        <v>244445</v>
      </c>
      <c r="G709" s="10" t="s">
        <v>419</v>
      </c>
      <c r="H709" s="10" t="s">
        <v>1466</v>
      </c>
      <c r="I709" s="10">
        <v>860</v>
      </c>
      <c r="J709" s="10">
        <v>871</v>
      </c>
      <c r="K709" s="43">
        <f t="shared" si="26"/>
        <v>0.30281285183884527</v>
      </c>
      <c r="L709" s="10" t="s">
        <v>384</v>
      </c>
      <c r="M709" s="31" t="s">
        <v>385</v>
      </c>
      <c r="N709" s="10"/>
      <c r="O709" s="10"/>
      <c r="P709" s="10"/>
      <c r="Q709" s="38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5">
      <c r="A710" s="30" t="s">
        <v>488</v>
      </c>
      <c r="B710" s="10">
        <v>4.109</v>
      </c>
      <c r="C710" s="10">
        <v>44.027999999999999</v>
      </c>
      <c r="D710" s="10">
        <v>636842924</v>
      </c>
      <c r="E710" s="10">
        <v>132800663</v>
      </c>
      <c r="F710" s="10">
        <v>725760887</v>
      </c>
      <c r="G710" s="10" t="s">
        <v>461</v>
      </c>
      <c r="H710" s="10" t="s">
        <v>489</v>
      </c>
      <c r="I710" s="10">
        <v>868</v>
      </c>
      <c r="J710" s="10">
        <v>868</v>
      </c>
      <c r="K710" s="43">
        <f t="shared" si="26"/>
        <v>252.95789504107526</v>
      </c>
      <c r="L710" s="10" t="s">
        <v>384</v>
      </c>
      <c r="M710" s="31" t="s">
        <v>385</v>
      </c>
      <c r="N710" s="10"/>
      <c r="O710" s="10"/>
      <c r="P710" s="10"/>
      <c r="Q710" s="38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5">
      <c r="A711" s="30" t="s">
        <v>1467</v>
      </c>
      <c r="B711" s="10">
        <v>4.1559999999999997</v>
      </c>
      <c r="C711" s="10">
        <v>88.036000000000001</v>
      </c>
      <c r="D711" s="10">
        <v>9216514</v>
      </c>
      <c r="E711" s="10">
        <v>1903105</v>
      </c>
      <c r="F711" s="10">
        <v>6309357</v>
      </c>
      <c r="G711" s="10" t="s">
        <v>1409</v>
      </c>
      <c r="H711" s="10" t="s">
        <v>1468</v>
      </c>
      <c r="I711" s="10">
        <v>761</v>
      </c>
      <c r="J711" s="10">
        <v>810</v>
      </c>
      <c r="K711" s="43">
        <f t="shared" si="26"/>
        <v>3.6608555943641146</v>
      </c>
      <c r="L711" s="10" t="s">
        <v>384</v>
      </c>
      <c r="M711" s="31" t="s">
        <v>385</v>
      </c>
      <c r="N711" s="10"/>
      <c r="O711" s="10"/>
      <c r="P711" s="10"/>
      <c r="Q711" s="38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5">
      <c r="A712" s="30" t="s">
        <v>474</v>
      </c>
      <c r="B712" s="10">
        <v>4.7220000000000004</v>
      </c>
      <c r="C712" s="10">
        <v>207.05199999999999</v>
      </c>
      <c r="D712" s="10">
        <v>9593596</v>
      </c>
      <c r="E712" s="10">
        <v>2111142</v>
      </c>
      <c r="F712" s="10">
        <v>5094969</v>
      </c>
      <c r="G712" s="10" t="s">
        <v>475</v>
      </c>
      <c r="H712" s="10" t="s">
        <v>476</v>
      </c>
      <c r="I712" s="10">
        <v>930</v>
      </c>
      <c r="J712" s="10">
        <v>932</v>
      </c>
      <c r="K712" s="43">
        <f t="shared" si="26"/>
        <v>3.8106348654891855</v>
      </c>
      <c r="L712" s="10" t="s">
        <v>384</v>
      </c>
      <c r="M712" s="31" t="s">
        <v>385</v>
      </c>
      <c r="N712" s="10"/>
      <c r="O712" s="10"/>
      <c r="P712" s="10"/>
      <c r="Q712" s="38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5">
      <c r="A713" s="30" t="s">
        <v>874</v>
      </c>
      <c r="B713" s="10">
        <v>5.5039999999999996</v>
      </c>
      <c r="C713" s="10">
        <v>69.046999999999997</v>
      </c>
      <c r="D713" s="10">
        <v>9626678</v>
      </c>
      <c r="E713" s="10">
        <v>1591477</v>
      </c>
      <c r="F713" s="10">
        <v>5078082</v>
      </c>
      <c r="G713" s="10" t="s">
        <v>875</v>
      </c>
      <c r="H713" s="10" t="s">
        <v>876</v>
      </c>
      <c r="I713" s="10">
        <v>822</v>
      </c>
      <c r="J713" s="10">
        <v>822</v>
      </c>
      <c r="K713" s="43">
        <f t="shared" si="26"/>
        <v>3.823775237735433</v>
      </c>
      <c r="L713" s="10" t="s">
        <v>384</v>
      </c>
      <c r="M713" s="31" t="s">
        <v>385</v>
      </c>
      <c r="N713" s="10"/>
      <c r="O713" s="10"/>
      <c r="P713" s="10"/>
      <c r="Q713" s="38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5">
      <c r="A714" s="30" t="s">
        <v>1469</v>
      </c>
      <c r="B714" s="10">
        <v>5.7350000000000003</v>
      </c>
      <c r="C714" s="10">
        <v>73.629000000000005</v>
      </c>
      <c r="D714" s="10">
        <v>648931</v>
      </c>
      <c r="E714" s="10">
        <v>139462</v>
      </c>
      <c r="F714" s="10">
        <v>467320</v>
      </c>
      <c r="G714" s="10" t="s">
        <v>1470</v>
      </c>
      <c r="H714" s="10"/>
      <c r="I714" s="10">
        <v>789</v>
      </c>
      <c r="J714" s="10">
        <v>789</v>
      </c>
      <c r="K714" s="43">
        <f t="shared" si="26"/>
        <v>0.2577593525823646</v>
      </c>
      <c r="L714" s="10" t="s">
        <v>384</v>
      </c>
      <c r="M714" s="31" t="s">
        <v>385</v>
      </c>
      <c r="N714" s="10"/>
      <c r="O714" s="10"/>
      <c r="P714" s="10"/>
      <c r="Q714" s="38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5">
      <c r="A715" s="30" t="s">
        <v>485</v>
      </c>
      <c r="B715" s="10">
        <v>5.742</v>
      </c>
      <c r="C715" s="10">
        <v>41.027999999999999</v>
      </c>
      <c r="D715" s="10">
        <v>411676864</v>
      </c>
      <c r="E715" s="10">
        <v>65681253</v>
      </c>
      <c r="F715" s="10">
        <v>424101712</v>
      </c>
      <c r="G715" s="10" t="s">
        <v>486</v>
      </c>
      <c r="H715" s="10" t="s">
        <v>487</v>
      </c>
      <c r="I715" s="10">
        <v>965</v>
      </c>
      <c r="J715" s="10">
        <v>965</v>
      </c>
      <c r="K715" s="43">
        <f t="shared" si="26"/>
        <v>163.52056218269453</v>
      </c>
      <c r="L715" s="10" t="s">
        <v>384</v>
      </c>
      <c r="M715" s="31" t="s">
        <v>385</v>
      </c>
      <c r="N715" s="10"/>
      <c r="O715" s="10"/>
      <c r="P715" s="10"/>
      <c r="Q715" s="38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5">
      <c r="A716" s="30" t="s">
        <v>495</v>
      </c>
      <c r="B716" s="10">
        <v>5.8929999999999998</v>
      </c>
      <c r="C716" s="10">
        <v>67.034999999999997</v>
      </c>
      <c r="D716" s="10">
        <v>15439963</v>
      </c>
      <c r="E716" s="10">
        <v>1811075</v>
      </c>
      <c r="F716" s="10">
        <v>2507501</v>
      </c>
      <c r="G716" s="10" t="s">
        <v>496</v>
      </c>
      <c r="H716" s="10" t="s">
        <v>497</v>
      </c>
      <c r="I716" s="10">
        <v>858</v>
      </c>
      <c r="J716" s="10">
        <v>858</v>
      </c>
      <c r="K716" s="43">
        <f t="shared" si="26"/>
        <v>6.1328475088656011</v>
      </c>
      <c r="L716" s="10" t="s">
        <v>384</v>
      </c>
      <c r="M716" s="31" t="s">
        <v>385</v>
      </c>
      <c r="N716" s="10"/>
      <c r="O716" s="10"/>
      <c r="P716" s="10"/>
      <c r="Q716" s="38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5">
      <c r="A717" s="30" t="s">
        <v>1027</v>
      </c>
      <c r="B717" s="10">
        <v>6.1070000000000002</v>
      </c>
      <c r="C717" s="10">
        <v>91.046999999999997</v>
      </c>
      <c r="D717" s="10">
        <v>985800</v>
      </c>
      <c r="E717" s="10">
        <v>162093</v>
      </c>
      <c r="F717" s="10">
        <v>250044</v>
      </c>
      <c r="G717" s="10" t="s">
        <v>660</v>
      </c>
      <c r="H717" s="10" t="s">
        <v>1028</v>
      </c>
      <c r="I717" s="10">
        <v>796</v>
      </c>
      <c r="J717" s="10">
        <v>827</v>
      </c>
      <c r="K717" s="43">
        <f t="shared" si="26"/>
        <v>0.39156577475216164</v>
      </c>
      <c r="L717" s="10" t="s">
        <v>384</v>
      </c>
      <c r="M717" s="31" t="s">
        <v>385</v>
      </c>
      <c r="N717" s="10"/>
      <c r="O717" s="10"/>
      <c r="P717" s="10"/>
      <c r="Q717" s="38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5">
      <c r="A718" s="30" t="s">
        <v>501</v>
      </c>
      <c r="B718" s="10">
        <v>6.3449999999999998</v>
      </c>
      <c r="C718" s="10">
        <v>57.042000000000002</v>
      </c>
      <c r="D718" s="10">
        <v>7659610</v>
      </c>
      <c r="E718" s="10">
        <v>1836912</v>
      </c>
      <c r="F718" s="10">
        <v>3573536</v>
      </c>
      <c r="G718" s="10" t="s">
        <v>461</v>
      </c>
      <c r="H718" s="10"/>
      <c r="I718" s="10">
        <v>811</v>
      </c>
      <c r="J718" s="10">
        <v>813</v>
      </c>
      <c r="K718" s="43">
        <f t="shared" si="26"/>
        <v>3.0424438262826179</v>
      </c>
      <c r="L718" s="10" t="s">
        <v>384</v>
      </c>
      <c r="M718" s="31" t="s">
        <v>385</v>
      </c>
      <c r="N718" s="10"/>
      <c r="O718" s="10"/>
      <c r="P718" s="10"/>
      <c r="Q718" s="38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5">
      <c r="A719" s="30" t="s">
        <v>504</v>
      </c>
      <c r="B719" s="10">
        <v>6.4390000000000001</v>
      </c>
      <c r="C719" s="10">
        <v>55.03</v>
      </c>
      <c r="D719" s="10">
        <v>43870140</v>
      </c>
      <c r="E719" s="10">
        <v>2826611</v>
      </c>
      <c r="F719" s="10">
        <v>13319334</v>
      </c>
      <c r="G719" s="10" t="s">
        <v>505</v>
      </c>
      <c r="H719" s="10" t="s">
        <v>506</v>
      </c>
      <c r="I719" s="10">
        <v>830</v>
      </c>
      <c r="J719" s="10">
        <v>878</v>
      </c>
      <c r="K719" s="43">
        <f t="shared" si="26"/>
        <v>17.425487276918034</v>
      </c>
      <c r="L719" s="10" t="s">
        <v>384</v>
      </c>
      <c r="M719" s="31" t="s">
        <v>385</v>
      </c>
      <c r="N719" s="10"/>
      <c r="O719" s="10"/>
      <c r="P719" s="10"/>
      <c r="Q719" s="38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5">
      <c r="A720" s="30" t="s">
        <v>517</v>
      </c>
      <c r="B720" s="10">
        <v>8.1159999999999997</v>
      </c>
      <c r="C720" s="10">
        <v>133.03200000000001</v>
      </c>
      <c r="D720" s="10">
        <v>1716922</v>
      </c>
      <c r="E720" s="10">
        <v>332834</v>
      </c>
      <c r="F720" s="10">
        <v>829870</v>
      </c>
      <c r="G720" s="10" t="s">
        <v>518</v>
      </c>
      <c r="H720" s="10"/>
      <c r="I720" s="10">
        <v>849</v>
      </c>
      <c r="J720" s="10">
        <v>852</v>
      </c>
      <c r="K720" s="43">
        <f t="shared" si="26"/>
        <v>0.68197189401403013</v>
      </c>
      <c r="L720" s="10" t="s">
        <v>384</v>
      </c>
      <c r="M720" s="31" t="s">
        <v>385</v>
      </c>
      <c r="N720" s="10"/>
      <c r="O720" s="10"/>
      <c r="P720" s="10"/>
      <c r="Q720" s="38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5">
      <c r="A721" s="30" t="s">
        <v>1471</v>
      </c>
      <c r="B721" s="10">
        <v>8.5860000000000003</v>
      </c>
      <c r="C721" s="10">
        <v>108.096</v>
      </c>
      <c r="D721" s="10">
        <v>965750</v>
      </c>
      <c r="E721" s="10">
        <v>126441</v>
      </c>
      <c r="F721" s="10">
        <v>555652</v>
      </c>
      <c r="G721" s="10" t="s">
        <v>943</v>
      </c>
      <c r="H721" s="10" t="s">
        <v>1472</v>
      </c>
      <c r="I721" s="10">
        <v>886</v>
      </c>
      <c r="J721" s="10">
        <v>892</v>
      </c>
      <c r="K721" s="43">
        <f t="shared" si="26"/>
        <v>0.38360179241925352</v>
      </c>
      <c r="L721" s="10" t="s">
        <v>384</v>
      </c>
      <c r="M721" s="31" t="s">
        <v>385</v>
      </c>
      <c r="N721" s="10"/>
      <c r="O721" s="10"/>
      <c r="P721" s="10"/>
      <c r="Q721" s="38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5">
      <c r="A722" s="30" t="s">
        <v>1364</v>
      </c>
      <c r="B722" s="10">
        <v>9.0350000000000001</v>
      </c>
      <c r="C722" s="10">
        <v>41.027999999999999</v>
      </c>
      <c r="D722" s="10">
        <v>3439298</v>
      </c>
      <c r="E722" s="10">
        <v>663938</v>
      </c>
      <c r="F722" s="10">
        <v>1753638</v>
      </c>
      <c r="G722" s="10" t="s">
        <v>1365</v>
      </c>
      <c r="H722" s="10" t="s">
        <v>1366</v>
      </c>
      <c r="I722" s="10">
        <v>778</v>
      </c>
      <c r="J722" s="10">
        <v>787</v>
      </c>
      <c r="K722" s="43">
        <f t="shared" si="26"/>
        <v>1.3661101501050517</v>
      </c>
      <c r="L722" s="10" t="s">
        <v>384</v>
      </c>
      <c r="M722" s="31" t="s">
        <v>385</v>
      </c>
      <c r="N722" s="10"/>
      <c r="O722" s="10"/>
      <c r="P722" s="10"/>
      <c r="Q722" s="38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5">
      <c r="A723" s="30" t="s">
        <v>1473</v>
      </c>
      <c r="B723" s="10">
        <v>9.3170000000000002</v>
      </c>
      <c r="C723" s="10">
        <v>93.061000000000007</v>
      </c>
      <c r="D723" s="10">
        <v>1280477</v>
      </c>
      <c r="E723" s="10">
        <v>273614</v>
      </c>
      <c r="F723" s="10">
        <v>1009903</v>
      </c>
      <c r="G723" s="10" t="s">
        <v>578</v>
      </c>
      <c r="H723" s="10" t="s">
        <v>1474</v>
      </c>
      <c r="I723" s="10">
        <v>837</v>
      </c>
      <c r="J723" s="10">
        <v>843</v>
      </c>
      <c r="K723" s="43">
        <f t="shared" si="26"/>
        <v>0.50861327709203052</v>
      </c>
      <c r="L723" s="10" t="s">
        <v>384</v>
      </c>
      <c r="M723" s="31" t="s">
        <v>385</v>
      </c>
      <c r="N723" s="10"/>
      <c r="O723" s="10"/>
      <c r="P723" s="10"/>
      <c r="Q723" s="38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5">
      <c r="A724" s="30" t="s">
        <v>1475</v>
      </c>
      <c r="B724" s="10">
        <v>10.308999999999999</v>
      </c>
      <c r="C724" s="10">
        <v>91.046999999999997</v>
      </c>
      <c r="D724" s="10">
        <v>573332</v>
      </c>
      <c r="E724" s="10">
        <v>104558</v>
      </c>
      <c r="F724" s="10">
        <v>242408</v>
      </c>
      <c r="G724" s="10" t="s">
        <v>591</v>
      </c>
      <c r="H724" s="10" t="s">
        <v>1476</v>
      </c>
      <c r="I724" s="10">
        <v>814</v>
      </c>
      <c r="J724" s="10">
        <v>814</v>
      </c>
      <c r="K724" s="43">
        <f t="shared" si="26"/>
        <v>0.22773096852323629</v>
      </c>
      <c r="L724" s="10" t="s">
        <v>384</v>
      </c>
      <c r="M724" s="31" t="s">
        <v>385</v>
      </c>
      <c r="N724" s="10"/>
      <c r="O724" s="10"/>
      <c r="P724" s="10"/>
      <c r="Q724" s="38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5">
      <c r="A725" s="30" t="s">
        <v>521</v>
      </c>
      <c r="B725" s="10">
        <v>10.484</v>
      </c>
      <c r="C725" s="10">
        <v>41.027999999999999</v>
      </c>
      <c r="D725" s="10">
        <v>5311903</v>
      </c>
      <c r="E725" s="10">
        <v>930273</v>
      </c>
      <c r="F725" s="10">
        <v>6318704</v>
      </c>
      <c r="G725" s="10" t="s">
        <v>522</v>
      </c>
      <c r="H725" s="10" t="s">
        <v>523</v>
      </c>
      <c r="I725" s="10">
        <v>915</v>
      </c>
      <c r="J725" s="10">
        <v>922</v>
      </c>
      <c r="K725" s="43">
        <f t="shared" si="26"/>
        <v>2.109920281602081</v>
      </c>
      <c r="L725" s="10" t="s">
        <v>384</v>
      </c>
      <c r="M725" s="31" t="s">
        <v>385</v>
      </c>
      <c r="N725" s="10"/>
      <c r="O725" s="10"/>
      <c r="P725" s="10"/>
      <c r="Q725" s="38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5">
      <c r="A726" s="45" t="s">
        <v>930</v>
      </c>
      <c r="B726" s="46">
        <v>11.396000000000001</v>
      </c>
      <c r="C726" s="46">
        <v>93.061000000000007</v>
      </c>
      <c r="D726" s="46">
        <v>1004060</v>
      </c>
      <c r="E726" s="46">
        <v>227463</v>
      </c>
      <c r="F726" s="46">
        <v>713397</v>
      </c>
      <c r="G726" s="46" t="s">
        <v>578</v>
      </c>
      <c r="H726" s="46" t="s">
        <v>931</v>
      </c>
      <c r="I726" s="46">
        <v>849</v>
      </c>
      <c r="J726" s="46">
        <v>849</v>
      </c>
      <c r="K726" s="47">
        <f t="shared" si="26"/>
        <v>0.3988187581635782</v>
      </c>
      <c r="L726" s="46" t="s">
        <v>384</v>
      </c>
      <c r="M726" s="48" t="s">
        <v>385</v>
      </c>
      <c r="N726" s="10"/>
      <c r="O726" s="10"/>
      <c r="P726" s="10"/>
      <c r="Q726" s="38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5">
      <c r="A727" s="30" t="s">
        <v>438</v>
      </c>
      <c r="B727" s="10">
        <v>11.691000000000001</v>
      </c>
      <c r="C727" s="10">
        <v>55.03</v>
      </c>
      <c r="D727" s="10">
        <v>5742464</v>
      </c>
      <c r="E727" s="10">
        <v>1124445</v>
      </c>
      <c r="F727" s="10">
        <v>1480126</v>
      </c>
      <c r="G727" s="10" t="s">
        <v>439</v>
      </c>
      <c r="H727" s="10" t="s">
        <v>440</v>
      </c>
      <c r="I727" s="10">
        <v>822</v>
      </c>
      <c r="J727" s="10">
        <v>855</v>
      </c>
      <c r="K727" s="43">
        <f t="shared" si="26"/>
        <v>2.2809417378234906</v>
      </c>
      <c r="L727" s="10" t="s">
        <v>384</v>
      </c>
      <c r="M727" s="31" t="s">
        <v>385</v>
      </c>
      <c r="N727" s="10"/>
      <c r="O727" s="10"/>
      <c r="P727" s="10"/>
      <c r="Q727" s="38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5">
      <c r="A728" s="30" t="s">
        <v>544</v>
      </c>
      <c r="B728" s="10">
        <v>11.711</v>
      </c>
      <c r="C728" s="10">
        <v>57.042000000000002</v>
      </c>
      <c r="D728" s="10">
        <v>12714242</v>
      </c>
      <c r="E728" s="10">
        <v>2314842</v>
      </c>
      <c r="F728" s="10">
        <v>4658161</v>
      </c>
      <c r="G728" s="10" t="s">
        <v>545</v>
      </c>
      <c r="H728" s="10" t="s">
        <v>546</v>
      </c>
      <c r="I728" s="10">
        <v>794</v>
      </c>
      <c r="J728" s="10">
        <v>794</v>
      </c>
      <c r="K728" s="43">
        <f t="shared" si="26"/>
        <v>5.0501744969734963</v>
      </c>
      <c r="L728" s="10" t="s">
        <v>384</v>
      </c>
      <c r="M728" s="31" t="s">
        <v>385</v>
      </c>
      <c r="N728" s="10"/>
      <c r="O728" s="10"/>
      <c r="P728" s="10"/>
      <c r="Q728" s="38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5">
      <c r="A729" s="30" t="s">
        <v>536</v>
      </c>
      <c r="B729" s="10">
        <v>11.973000000000001</v>
      </c>
      <c r="C729" s="10">
        <v>43.012999999999998</v>
      </c>
      <c r="D729" s="10">
        <v>9989383</v>
      </c>
      <c r="E729" s="10">
        <v>2920882</v>
      </c>
      <c r="F729" s="10">
        <v>5486844</v>
      </c>
      <c r="G729" s="10" t="s">
        <v>537</v>
      </c>
      <c r="H729" s="10" t="s">
        <v>538</v>
      </c>
      <c r="I729" s="10">
        <v>871</v>
      </c>
      <c r="J729" s="10">
        <v>871</v>
      </c>
      <c r="K729" s="43">
        <f t="shared" si="26"/>
        <v>3.9678438767407918</v>
      </c>
      <c r="L729" s="10" t="s">
        <v>384</v>
      </c>
      <c r="M729" s="31" t="s">
        <v>385</v>
      </c>
      <c r="N729" s="10"/>
      <c r="O729" s="10"/>
      <c r="P729" s="10"/>
      <c r="Q729" s="38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5">
      <c r="A730" s="30" t="s">
        <v>550</v>
      </c>
      <c r="B730" s="10">
        <v>12.063000000000001</v>
      </c>
      <c r="C730" s="10">
        <v>43.012999999999998</v>
      </c>
      <c r="D730" s="10">
        <v>21268943</v>
      </c>
      <c r="E730" s="10">
        <v>4010514</v>
      </c>
      <c r="F730" s="10">
        <v>15084345</v>
      </c>
      <c r="G730" s="10" t="s">
        <v>528</v>
      </c>
      <c r="H730" s="10" t="s">
        <v>551</v>
      </c>
      <c r="I730" s="10">
        <v>876</v>
      </c>
      <c r="J730" s="10">
        <v>884</v>
      </c>
      <c r="K730" s="43">
        <f t="shared" si="26"/>
        <v>8.4481539297571153</v>
      </c>
      <c r="L730" s="10" t="s">
        <v>384</v>
      </c>
      <c r="M730" s="31" t="s">
        <v>385</v>
      </c>
      <c r="N730" s="10"/>
      <c r="O730" s="10"/>
      <c r="P730" s="10"/>
      <c r="Q730" s="38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5">
      <c r="A731" s="30" t="s">
        <v>1477</v>
      </c>
      <c r="B731" s="10">
        <v>12.476000000000001</v>
      </c>
      <c r="C731" s="10">
        <v>93.061000000000007</v>
      </c>
      <c r="D731" s="10">
        <v>997072</v>
      </c>
      <c r="E731" s="10">
        <v>291639</v>
      </c>
      <c r="F731" s="10">
        <v>729341</v>
      </c>
      <c r="G731" s="10" t="s">
        <v>766</v>
      </c>
      <c r="H731" s="10" t="s">
        <v>1478</v>
      </c>
      <c r="I731" s="10">
        <v>807</v>
      </c>
      <c r="J731" s="10">
        <v>907</v>
      </c>
      <c r="K731" s="43">
        <f t="shared" si="26"/>
        <v>0.39604308192705145</v>
      </c>
      <c r="L731" s="10" t="s">
        <v>384</v>
      </c>
      <c r="M731" s="31" t="s">
        <v>385</v>
      </c>
      <c r="N731" s="10"/>
      <c r="O731" s="10"/>
      <c r="P731" s="10"/>
      <c r="Q731" s="38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5">
      <c r="A732" s="30" t="s">
        <v>770</v>
      </c>
      <c r="B732" s="10">
        <v>12.773999999999999</v>
      </c>
      <c r="C732" s="10">
        <v>88.036000000000001</v>
      </c>
      <c r="D732" s="10">
        <v>8348972</v>
      </c>
      <c r="E732" s="10">
        <v>1186950</v>
      </c>
      <c r="F732" s="10">
        <v>7019767</v>
      </c>
      <c r="G732" s="10" t="s">
        <v>569</v>
      </c>
      <c r="H732" s="10" t="s">
        <v>771</v>
      </c>
      <c r="I732" s="10">
        <v>792</v>
      </c>
      <c r="J732" s="10">
        <v>815</v>
      </c>
      <c r="K732" s="43">
        <f t="shared" si="26"/>
        <v>3.3162626187503594</v>
      </c>
      <c r="L732" s="10" t="s">
        <v>384</v>
      </c>
      <c r="M732" s="31" t="s">
        <v>385</v>
      </c>
      <c r="N732" s="10"/>
      <c r="O732" s="10"/>
      <c r="P732" s="10"/>
      <c r="Q732" s="38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5">
      <c r="A733" s="30" t="s">
        <v>571</v>
      </c>
      <c r="B733" s="10">
        <v>12.962</v>
      </c>
      <c r="C733" s="10">
        <v>281.06400000000002</v>
      </c>
      <c r="D733" s="10">
        <v>20733434</v>
      </c>
      <c r="E733" s="10">
        <v>5229557</v>
      </c>
      <c r="F733" s="10">
        <v>20621229</v>
      </c>
      <c r="G733" s="10" t="s">
        <v>572</v>
      </c>
      <c r="H733" s="10" t="s">
        <v>573</v>
      </c>
      <c r="I733" s="10">
        <v>853</v>
      </c>
      <c r="J733" s="10">
        <v>878</v>
      </c>
      <c r="K733" s="43">
        <f t="shared" si="26"/>
        <v>8.2354464876068274</v>
      </c>
      <c r="L733" s="10" t="s">
        <v>384</v>
      </c>
      <c r="M733" s="31" t="s">
        <v>385</v>
      </c>
      <c r="N733" s="10"/>
      <c r="O733" s="10"/>
      <c r="P733" s="10"/>
      <c r="Q733" s="38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5">
      <c r="A734" s="30" t="s">
        <v>772</v>
      </c>
      <c r="B734" s="10">
        <v>14.25</v>
      </c>
      <c r="C734" s="10">
        <v>57.042000000000002</v>
      </c>
      <c r="D734" s="10">
        <v>5273482</v>
      </c>
      <c r="E734" s="10">
        <v>1005293</v>
      </c>
      <c r="F734" s="10">
        <v>3283175</v>
      </c>
      <c r="G734" s="10" t="s">
        <v>773</v>
      </c>
      <c r="H734" s="10" t="s">
        <v>774</v>
      </c>
      <c r="I734" s="10">
        <v>883</v>
      </c>
      <c r="J734" s="10">
        <v>887</v>
      </c>
      <c r="K734" s="43">
        <f t="shared" si="26"/>
        <v>2.0946592259805019</v>
      </c>
      <c r="L734" s="10" t="s">
        <v>384</v>
      </c>
      <c r="M734" s="31" t="s">
        <v>385</v>
      </c>
      <c r="N734" s="10"/>
      <c r="O734" s="10"/>
      <c r="P734" s="10"/>
      <c r="Q734" s="38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5">
      <c r="A735" s="30" t="s">
        <v>1479</v>
      </c>
      <c r="B735" s="10">
        <v>15.43</v>
      </c>
      <c r="C735" s="10">
        <v>41.027999999999999</v>
      </c>
      <c r="D735" s="10">
        <v>3343708</v>
      </c>
      <c r="E735" s="10">
        <v>634256</v>
      </c>
      <c r="F735" s="10">
        <v>2135467</v>
      </c>
      <c r="G735" s="10" t="s">
        <v>607</v>
      </c>
      <c r="H735" s="10" t="s">
        <v>1480</v>
      </c>
      <c r="I735" s="10">
        <v>783</v>
      </c>
      <c r="J735" s="10">
        <v>789</v>
      </c>
      <c r="K735" s="43">
        <f t="shared" si="26"/>
        <v>1.3281412188729975</v>
      </c>
      <c r="L735" s="10" t="s">
        <v>384</v>
      </c>
      <c r="M735" s="31" t="s">
        <v>385</v>
      </c>
      <c r="N735" s="10"/>
      <c r="O735" s="10"/>
      <c r="P735" s="10"/>
      <c r="Q735" s="38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5">
      <c r="A736" s="30" t="s">
        <v>1481</v>
      </c>
      <c r="B736" s="10">
        <v>16.248999999999999</v>
      </c>
      <c r="C736" s="10">
        <v>41.027999999999999</v>
      </c>
      <c r="D736" s="10">
        <v>252671</v>
      </c>
      <c r="E736" s="10">
        <v>88014</v>
      </c>
      <c r="F736" s="10">
        <v>712707</v>
      </c>
      <c r="G736" s="10" t="s">
        <v>545</v>
      </c>
      <c r="H736" s="10" t="s">
        <v>1482</v>
      </c>
      <c r="I736" s="10">
        <v>771</v>
      </c>
      <c r="J736" s="10">
        <v>787</v>
      </c>
      <c r="K736" s="43">
        <f t="shared" si="26"/>
        <v>0.10036246284479959</v>
      </c>
      <c r="L736" s="10" t="s">
        <v>384</v>
      </c>
      <c r="M736" s="31" t="s">
        <v>385</v>
      </c>
      <c r="N736" s="10"/>
      <c r="O736" s="10"/>
      <c r="P736" s="10"/>
      <c r="Q736" s="38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5">
      <c r="A737" s="30" t="s">
        <v>621</v>
      </c>
      <c r="B737" s="10">
        <v>16.388999999999999</v>
      </c>
      <c r="C737" s="10">
        <v>41.027999999999999</v>
      </c>
      <c r="D737" s="10">
        <v>2289238</v>
      </c>
      <c r="E737" s="10">
        <v>528979</v>
      </c>
      <c r="F737" s="10">
        <v>3511996</v>
      </c>
      <c r="G737" s="10" t="s">
        <v>619</v>
      </c>
      <c r="H737" s="10" t="s">
        <v>622</v>
      </c>
      <c r="I737" s="10">
        <v>880</v>
      </c>
      <c r="J737" s="10">
        <v>881</v>
      </c>
      <c r="K737" s="43">
        <f t="shared" si="26"/>
        <v>0.90929930113825219</v>
      </c>
      <c r="L737" s="10" t="s">
        <v>384</v>
      </c>
      <c r="M737" s="31" t="s">
        <v>385</v>
      </c>
      <c r="N737" s="10"/>
      <c r="O737" s="10"/>
      <c r="P737" s="10"/>
      <c r="Q737" s="38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5">
      <c r="A738" s="30" t="s">
        <v>474</v>
      </c>
      <c r="B738" s="10">
        <v>17.164000000000001</v>
      </c>
      <c r="C738" s="10">
        <v>207.05199999999999</v>
      </c>
      <c r="D738" s="10">
        <v>2042463</v>
      </c>
      <c r="E738" s="10">
        <v>436603</v>
      </c>
      <c r="F738" s="10">
        <v>1225757</v>
      </c>
      <c r="G738" s="10" t="s">
        <v>475</v>
      </c>
      <c r="H738" s="10" t="s">
        <v>476</v>
      </c>
      <c r="I738" s="10">
        <v>801</v>
      </c>
      <c r="J738" s="10">
        <v>826</v>
      </c>
      <c r="K738" s="43">
        <f t="shared" si="26"/>
        <v>0.81127876546725941</v>
      </c>
      <c r="L738" s="10" t="s">
        <v>384</v>
      </c>
      <c r="M738" s="31" t="s">
        <v>385</v>
      </c>
      <c r="N738" s="10"/>
      <c r="O738" s="10"/>
      <c r="P738" s="10"/>
      <c r="Q738" s="38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5">
      <c r="A739" s="45" t="s">
        <v>636</v>
      </c>
      <c r="B739" s="46">
        <v>17.800999999999998</v>
      </c>
      <c r="C739" s="46">
        <v>71.02</v>
      </c>
      <c r="D739" s="46">
        <v>2622970</v>
      </c>
      <c r="E739" s="46">
        <v>548552</v>
      </c>
      <c r="F739" s="46">
        <v>4489888</v>
      </c>
      <c r="G739" s="46" t="s">
        <v>634</v>
      </c>
      <c r="H739" s="46" t="s">
        <v>637</v>
      </c>
      <c r="I739" s="46">
        <v>828</v>
      </c>
      <c r="J739" s="46">
        <v>852</v>
      </c>
      <c r="K739" s="47">
        <f t="shared" si="26"/>
        <v>1.0418596877679827</v>
      </c>
      <c r="L739" s="46" t="s">
        <v>384</v>
      </c>
      <c r="M739" s="48" t="s">
        <v>385</v>
      </c>
      <c r="N739" s="10"/>
      <c r="O739" s="10"/>
      <c r="P739" s="10"/>
      <c r="Q739" s="38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5">
      <c r="A740" s="30" t="s">
        <v>1483</v>
      </c>
      <c r="B740" s="10">
        <v>17.898</v>
      </c>
      <c r="C740" s="10">
        <v>93.061000000000007</v>
      </c>
      <c r="D740" s="10">
        <v>1024518</v>
      </c>
      <c r="E740" s="10">
        <v>269145</v>
      </c>
      <c r="F740" s="10">
        <v>562540</v>
      </c>
      <c r="G740" s="10" t="s">
        <v>1484</v>
      </c>
      <c r="H740" s="10" t="s">
        <v>1485</v>
      </c>
      <c r="I740" s="10">
        <v>780</v>
      </c>
      <c r="J740" s="10">
        <v>891</v>
      </c>
      <c r="K740" s="43">
        <f t="shared" si="26"/>
        <v>0.40694480058585425</v>
      </c>
      <c r="L740" s="10" t="s">
        <v>384</v>
      </c>
      <c r="M740" s="31" t="s">
        <v>385</v>
      </c>
      <c r="N740" s="10"/>
      <c r="O740" s="10"/>
      <c r="P740" s="10"/>
      <c r="Q740" s="38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5">
      <c r="A741" s="30" t="s">
        <v>627</v>
      </c>
      <c r="B741" s="10">
        <v>18.001999999999999</v>
      </c>
      <c r="C741" s="10">
        <v>41.027999999999999</v>
      </c>
      <c r="D741" s="10">
        <v>4360523</v>
      </c>
      <c r="E741" s="10">
        <v>1071339</v>
      </c>
      <c r="F741" s="10">
        <v>9541113</v>
      </c>
      <c r="G741" s="10" t="s">
        <v>628</v>
      </c>
      <c r="H741" s="10" t="s">
        <v>629</v>
      </c>
      <c r="I741" s="10">
        <v>914</v>
      </c>
      <c r="J741" s="10">
        <v>914</v>
      </c>
      <c r="K741" s="43">
        <f t="shared" si="26"/>
        <v>1.7320263408598298</v>
      </c>
      <c r="L741" s="10" t="s">
        <v>384</v>
      </c>
      <c r="M741" s="31" t="s">
        <v>385</v>
      </c>
      <c r="N741" s="10"/>
      <c r="O741" s="10"/>
      <c r="P741" s="10"/>
      <c r="Q741" s="38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5">
      <c r="A742" s="30" t="s">
        <v>1486</v>
      </c>
      <c r="B742" s="10">
        <v>21.204999999999998</v>
      </c>
      <c r="C742" s="10">
        <v>105.01900000000001</v>
      </c>
      <c r="D742" s="10">
        <v>3130903</v>
      </c>
      <c r="E742" s="10">
        <v>573297</v>
      </c>
      <c r="F742" s="10">
        <v>1481914</v>
      </c>
      <c r="G742" s="10" t="s">
        <v>1385</v>
      </c>
      <c r="H742" s="10" t="s">
        <v>1487</v>
      </c>
      <c r="I742" s="10">
        <v>751</v>
      </c>
      <c r="J742" s="10">
        <v>905</v>
      </c>
      <c r="K742" s="43">
        <f t="shared" si="26"/>
        <v>1.2436137744662885</v>
      </c>
      <c r="L742" s="10" t="s">
        <v>384</v>
      </c>
      <c r="M742" s="31" t="s">
        <v>385</v>
      </c>
      <c r="N742" s="10"/>
      <c r="O742" s="10"/>
      <c r="P742" s="10"/>
      <c r="Q742" s="38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5">
      <c r="A743" s="30" t="s">
        <v>1450</v>
      </c>
      <c r="B743" s="10">
        <v>21.885999999999999</v>
      </c>
      <c r="C743" s="10">
        <v>43.012999999999998</v>
      </c>
      <c r="D743" s="10">
        <v>791630</v>
      </c>
      <c r="E743" s="10">
        <v>212056</v>
      </c>
      <c r="F743" s="10">
        <v>526038</v>
      </c>
      <c r="G743" s="10" t="s">
        <v>1451</v>
      </c>
      <c r="H743" s="10" t="s">
        <v>1452</v>
      </c>
      <c r="I743" s="10">
        <v>783</v>
      </c>
      <c r="J743" s="10">
        <v>783</v>
      </c>
      <c r="K743" s="43">
        <f t="shared" si="26"/>
        <v>0.31444026604489117</v>
      </c>
      <c r="L743" s="10" t="s">
        <v>384</v>
      </c>
      <c r="M743" s="31" t="s">
        <v>385</v>
      </c>
      <c r="N743" s="10"/>
      <c r="O743" s="10"/>
      <c r="P743" s="10"/>
      <c r="Q743" s="38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5">
      <c r="A744" s="30" t="s">
        <v>1488</v>
      </c>
      <c r="B744" s="10">
        <v>22.126999999999999</v>
      </c>
      <c r="C744" s="10">
        <v>59.033999999999999</v>
      </c>
      <c r="D744" s="10">
        <v>816719</v>
      </c>
      <c r="E744" s="10">
        <v>166846</v>
      </c>
      <c r="F744" s="10">
        <v>720647</v>
      </c>
      <c r="G744" s="10" t="s">
        <v>634</v>
      </c>
      <c r="H744" s="10" t="s">
        <v>1489</v>
      </c>
      <c r="I744" s="10">
        <v>821</v>
      </c>
      <c r="J744" s="10">
        <v>821</v>
      </c>
      <c r="K744" s="43">
        <f t="shared" si="26"/>
        <v>0.32440576992271325</v>
      </c>
      <c r="L744" s="10" t="s">
        <v>384</v>
      </c>
      <c r="M744" s="31" t="s">
        <v>385</v>
      </c>
      <c r="N744" s="10"/>
      <c r="O744" s="10"/>
      <c r="P744" s="10"/>
      <c r="Q744" s="38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5">
      <c r="A745" s="30" t="s">
        <v>1057</v>
      </c>
      <c r="B745" s="10">
        <v>22.928999999999998</v>
      </c>
      <c r="C745" s="10">
        <v>41.027999999999999</v>
      </c>
      <c r="D745" s="10">
        <v>667933</v>
      </c>
      <c r="E745" s="10">
        <v>165103</v>
      </c>
      <c r="F745" s="10">
        <v>1092259</v>
      </c>
      <c r="G745" s="10" t="s">
        <v>654</v>
      </c>
      <c r="H745" s="10" t="s">
        <v>1058</v>
      </c>
      <c r="I745" s="10">
        <v>796</v>
      </c>
      <c r="J745" s="10">
        <v>804</v>
      </c>
      <c r="K745" s="43">
        <f t="shared" si="26"/>
        <v>0.26530706292101397</v>
      </c>
      <c r="L745" s="10" t="s">
        <v>384</v>
      </c>
      <c r="M745" s="31" t="s">
        <v>385</v>
      </c>
      <c r="N745" s="10"/>
      <c r="O745" s="10"/>
      <c r="P745" s="10"/>
      <c r="Q745" s="38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5">
      <c r="A746" s="30" t="s">
        <v>688</v>
      </c>
      <c r="B746" s="10">
        <v>33.654000000000003</v>
      </c>
      <c r="C746" s="10">
        <v>43.012999999999998</v>
      </c>
      <c r="D746" s="10">
        <v>6261187</v>
      </c>
      <c r="E746" s="10">
        <v>2028489</v>
      </c>
      <c r="F746" s="10">
        <v>6457419</v>
      </c>
      <c r="G746" s="10" t="s">
        <v>679</v>
      </c>
      <c r="H746" s="10" t="s">
        <v>689</v>
      </c>
      <c r="I746" s="10">
        <v>876</v>
      </c>
      <c r="J746" s="10">
        <v>876</v>
      </c>
      <c r="K746" s="43">
        <f t="shared" si="26"/>
        <v>2.4869816783558152</v>
      </c>
      <c r="L746" s="10" t="s">
        <v>384</v>
      </c>
      <c r="M746" s="31" t="s">
        <v>385</v>
      </c>
      <c r="N746" s="10"/>
      <c r="O746" s="10"/>
      <c r="P746" s="10"/>
      <c r="Q746" s="38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5">
      <c r="A747" s="30" t="s">
        <v>656</v>
      </c>
      <c r="B747" s="10">
        <v>34.878</v>
      </c>
      <c r="C747" s="10">
        <v>57.042000000000002</v>
      </c>
      <c r="D747" s="10">
        <v>352194</v>
      </c>
      <c r="E747" s="10">
        <v>130668</v>
      </c>
      <c r="F747" s="10">
        <v>456636</v>
      </c>
      <c r="G747" s="10" t="s">
        <v>657</v>
      </c>
      <c r="H747" s="10" t="s">
        <v>658</v>
      </c>
      <c r="I747" s="10">
        <v>755</v>
      </c>
      <c r="J747" s="10">
        <v>832</v>
      </c>
      <c r="K747" s="43">
        <f t="shared" si="26"/>
        <v>0.13989360567362835</v>
      </c>
      <c r="L747" s="10" t="s">
        <v>384</v>
      </c>
      <c r="M747" s="31" t="s">
        <v>385</v>
      </c>
      <c r="N747" s="10"/>
      <c r="O747" s="10"/>
      <c r="P747" s="10"/>
      <c r="Q747" s="38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5">
      <c r="A748" s="39" t="s">
        <v>821</v>
      </c>
      <c r="B748" s="36">
        <v>37.164999999999999</v>
      </c>
      <c r="C748" s="36">
        <v>169.06200000000001</v>
      </c>
      <c r="D748" s="36">
        <v>413868</v>
      </c>
      <c r="E748" s="36">
        <v>80617</v>
      </c>
      <c r="F748" s="36">
        <v>250247</v>
      </c>
      <c r="G748" s="36" t="s">
        <v>815</v>
      </c>
      <c r="H748" s="36" t="s">
        <v>822</v>
      </c>
      <c r="I748" s="36">
        <v>855</v>
      </c>
      <c r="J748" s="36">
        <v>855</v>
      </c>
      <c r="K748" s="44">
        <f t="shared" si="26"/>
        <v>0.16439089477087404</v>
      </c>
      <c r="L748" s="36" t="s">
        <v>384</v>
      </c>
      <c r="M748" s="37" t="s">
        <v>385</v>
      </c>
      <c r="N748" s="10"/>
      <c r="O748" s="10"/>
      <c r="P748" s="10"/>
      <c r="Q748" s="38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</sheetData>
  <mergeCells count="21">
    <mergeCell ref="A1:M1"/>
    <mergeCell ref="A376:M376"/>
    <mergeCell ref="A2:M2"/>
    <mergeCell ref="Q2:AC2"/>
    <mergeCell ref="A76:M76"/>
    <mergeCell ref="Q81:AC81"/>
    <mergeCell ref="A133:M133"/>
    <mergeCell ref="Q141:AC141"/>
    <mergeCell ref="Q218:AC218"/>
    <mergeCell ref="A228:M228"/>
    <mergeCell ref="Q263:AC263"/>
    <mergeCell ref="A295:M295"/>
    <mergeCell ref="Q331:AC331"/>
    <mergeCell ref="A588:M588"/>
    <mergeCell ref="A688:M688"/>
    <mergeCell ref="Q380:AC380"/>
    <mergeCell ref="A432:M432"/>
    <mergeCell ref="Q453:AC453"/>
    <mergeCell ref="Q501:AC501"/>
    <mergeCell ref="A528:M528"/>
    <mergeCell ref="Q576:AC57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Table S1</vt:lpstr>
      <vt:lpstr>Table S2</vt:lpstr>
      <vt:lpstr>Table S3</vt:lpstr>
      <vt:lpstr>Table S4</vt:lpstr>
      <vt:lpstr>Table S5</vt:lpstr>
      <vt:lpstr>'Table S2'!_Hlk34171014</vt:lpstr>
      <vt:lpstr>'Table S2'!_Hlk34171026</vt:lpstr>
      <vt:lpstr>'Table S2'!_Hlk34171034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2021-05-07T06:38:15Z</dcterms:modified>
</cp:coreProperties>
</file>