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C-PROD" sheetId="1" state="visible" r:id="rId3"/>
  </sheets>
  <definedNames>
    <definedName function="false" hidden="false" localSheetId="0" name="_xlnm.Print_Area" vbProcedure="false">'OPEC-PROD'!$A$2:$O$65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<sst xmlns="http://schemas.openxmlformats.org/spreadsheetml/2006/main" count="99" uniqueCount="48">
  <si>
    <t xml:space="preserve">NIGERIA'S CRUDE OIL AND CONDENSATE PRODUCTION FOR THE YEAR 2020 (BARRELS)</t>
  </si>
  <si>
    <t xml:space="preserve">TERMINAL/STREAM</t>
  </si>
  <si>
    <t xml:space="preserve">Liquid Type</t>
  </si>
  <si>
    <t xml:space="preserve">TOTAL</t>
  </si>
  <si>
    <t xml:space="preserve">BONNY </t>
  </si>
  <si>
    <t xml:space="preserve">Crude Oil</t>
  </si>
  <si>
    <t xml:space="preserve">Condensate</t>
  </si>
  <si>
    <t xml:space="preserve">Blend Total</t>
  </si>
  <si>
    <t xml:space="preserve">BRASS</t>
  </si>
  <si>
    <t xml:space="preserve">QUA IBOE</t>
  </si>
  <si>
    <t xml:space="preserve">Condensate </t>
  </si>
  <si>
    <t xml:space="preserve">FORCADOS</t>
  </si>
  <si>
    <t xml:space="preserve">ESCRAVOS (Oil Terminal)</t>
  </si>
  <si>
    <t xml:space="preserve">ODUDU (AMENAM BLEND)</t>
  </si>
  <si>
    <t xml:space="preserve">TULJA - OKWUIBOME</t>
  </si>
  <si>
    <t xml:space="preserve">AJE</t>
  </si>
  <si>
    <t xml:space="preserve">OKORO (Ex Ima Terminal)</t>
  </si>
  <si>
    <t xml:space="preserve">Crude Oil </t>
  </si>
  <si>
    <t xml:space="preserve">ASARAMATORU (Ex Ima Terminal)</t>
  </si>
  <si>
    <t xml:space="preserve">OTAKPIPO (Ex Ima Terminal)</t>
  </si>
  <si>
    <t xml:space="preserve">ANTAN</t>
  </si>
  <si>
    <t xml:space="preserve">OKONO</t>
  </si>
  <si>
    <t xml:space="preserve">YOHO</t>
  </si>
  <si>
    <t xml:space="preserve">OKWORI</t>
  </si>
  <si>
    <t xml:space="preserve">EBOK</t>
  </si>
  <si>
    <t xml:space="preserve">AJAPA (Atala Oil)</t>
  </si>
  <si>
    <t xml:space="preserve">ANAMBRA BASIN</t>
  </si>
  <si>
    <t xml:space="preserve">BONGA</t>
  </si>
  <si>
    <t xml:space="preserve">ERHA</t>
  </si>
  <si>
    <t xml:space="preserve">USAN</t>
  </si>
  <si>
    <t xml:space="preserve">EGINA</t>
  </si>
  <si>
    <t xml:space="preserve">OYO </t>
  </si>
  <si>
    <t xml:space="preserve">ABO</t>
  </si>
  <si>
    <t xml:space="preserve">PENNINGTON</t>
  </si>
  <si>
    <t xml:space="preserve">UKPOKITI</t>
  </si>
  <si>
    <t xml:space="preserve">UGO OCHA (JONES CREEK) </t>
  </si>
  <si>
    <t xml:space="preserve">SEA EAGLE (EA)</t>
  </si>
  <si>
    <t xml:space="preserve">ANYALA MADU (CJ Blend)</t>
  </si>
  <si>
    <t xml:space="preserve">AGBAMI </t>
  </si>
  <si>
    <t xml:space="preserve">AKPO </t>
  </si>
  <si>
    <t xml:space="preserve">IMA</t>
  </si>
  <si>
    <t xml:space="preserve">AJAPA</t>
  </si>
  <si>
    <t xml:space="preserve">Total Liquid (Barrels)</t>
  </si>
  <si>
    <t xml:space="preserve">Blended Condensate</t>
  </si>
  <si>
    <t xml:space="preserve">Unblended Condensate</t>
  </si>
  <si>
    <t xml:space="preserve">Total</t>
  </si>
  <si>
    <t xml:space="preserve">Daily Average of Liquid (Bopd)</t>
  </si>
  <si>
    <t xml:space="preserve">Note: The data has been updated to reflect volumes reconciled between DPR and the operating companies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</si>
</sst>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_-;\-* #,##0_-;_-* \-??_-;_-@_-"/>
    <numFmt numFmtId="166" formatCode="_(* #,##0.00_);_(* \(#,##0.00\);_(* \-??_);_(@_)"/>
    <numFmt numFmtId="167" formatCode="mmm\-yy"/>
    <numFmt numFmtId="168" formatCode="_(* #,##0_);_(* \(#,##0\);_(* \-??_);_(@_)"/>
    <numFmt numFmtId="169" formatCode="#,##0"/>
    <numFmt numFmtId="170" formatCode="_-* #,##0.00_-;\-* #,##0.00_-;_-* \-??_-;_-@_-"/>
    <numFmt numFmtId="171" formatCode="#,##0.0000"/>
    <numFmt numFmtId="172" formatCode="0"/>
    <numFmt numFmtId="173" formatCode="_(* #,##0.000_);_(* \(#,##0.000\);_(* \-??_);_(@_)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ndara"/>
      <family val="2"/>
      <charset val="1"/>
    </font>
    <font>
      <b val="true"/>
      <sz val="11"/>
      <color rgb="FFFFFFFF"/>
      <name val="Candara"/>
      <family val="2"/>
      <charset val="1"/>
    </font>
    <font>
      <b val="true"/>
      <sz val="11"/>
      <color theme="1"/>
      <name val="Candara"/>
      <family val="2"/>
      <charset val="1"/>
    </font>
    <font>
      <sz val="11"/>
      <color rgb="FFFF0000"/>
      <name val="Candara"/>
      <family val="2"/>
      <charset val="1"/>
    </font>
    <font>
      <b val="true"/>
      <sz val="11"/>
      <name val="Candara"/>
      <family val="2"/>
      <charset val="1"/>
    </font>
    <font>
      <sz val="11"/>
      <name val="Candara"/>
      <family val="2"/>
      <charset val="1"/>
    </font>
    <font>
      <sz val="11"/>
      <color rgb="FF000000"/>
      <name val="Candara"/>
      <family val="2"/>
      <charset val="1"/>
    </font>
    <font>
      <b val="true"/>
      <sz val="14"/>
      <color theme="1"/>
      <name val="Candar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D0CECE"/>
        <bgColor rgb="FFCCCC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/>
      <top style="double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5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1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  <cellStyle name="Warning Text 8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9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D4" activeCellId="0" sqref="D4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31.11"/>
    <col collapsed="false" customWidth="true" hidden="false" outlineLevel="0" max="2" min="2" style="1" width="20"/>
    <col collapsed="false" customWidth="true" hidden="false" outlineLevel="0" max="14" min="3" style="1" width="12"/>
    <col collapsed="false" customWidth="true" hidden="false" outlineLevel="0" max="15" min="15" style="1" width="13.11"/>
    <col collapsed="false" customWidth="true" hidden="false" outlineLevel="0" max="16" min="16" style="1" width="22.67"/>
    <col collapsed="false" customWidth="true" hidden="false" outlineLevel="0" max="17" min="17" style="1" width="17.33"/>
    <col collapsed="false" customWidth="true" hidden="false" outlineLevel="0" max="18" min="18" style="1" width="13.66"/>
    <col collapsed="false" customWidth="false" hidden="false" outlineLevel="0" max="16384" min="19" style="1" width="8.45"/>
  </cols>
  <sheetData>
    <row r="1" customFormat="false" ht="34.5" hidden="false" customHeight="true" outlineLevel="0" collapsed="false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32.2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customFormat="false" ht="14.25" hidden="false" customHeight="false" outlineLevel="0" collapsed="false">
      <c r="A3" s="5" t="s">
        <v>1</v>
      </c>
      <c r="B3" s="6" t="s">
        <v>2</v>
      </c>
      <c r="C3" s="7" t="n">
        <v>43861</v>
      </c>
      <c r="D3" s="7" t="n">
        <v>43890</v>
      </c>
      <c r="E3" s="7" t="n">
        <v>43921</v>
      </c>
      <c r="F3" s="7" t="n">
        <v>43951</v>
      </c>
      <c r="G3" s="7" t="n">
        <v>43982</v>
      </c>
      <c r="H3" s="7" t="n">
        <v>44012</v>
      </c>
      <c r="I3" s="7" t="n">
        <v>44043</v>
      </c>
      <c r="J3" s="7" t="n">
        <v>44074</v>
      </c>
      <c r="K3" s="7" t="n">
        <v>44104</v>
      </c>
      <c r="L3" s="7" t="n">
        <v>44135</v>
      </c>
      <c r="M3" s="7" t="n">
        <v>44165</v>
      </c>
      <c r="N3" s="7" t="n">
        <v>44196</v>
      </c>
      <c r="O3" s="8" t="s">
        <v>3</v>
      </c>
      <c r="P3" s="9"/>
    </row>
    <row r="4" customFormat="false" ht="14.25" hidden="false" customHeight="false" outlineLevel="0" collapsed="false">
      <c r="A4" s="10" t="s">
        <v>4</v>
      </c>
      <c r="B4" s="11" t="s">
        <v>5</v>
      </c>
      <c r="C4" s="12" t="n">
        <v>6634945</v>
      </c>
      <c r="D4" s="12" t="n">
        <v>7149280.17361422</v>
      </c>
      <c r="E4" s="12" t="n">
        <v>8061278.48772096</v>
      </c>
      <c r="F4" s="12" t="n">
        <v>6874378</v>
      </c>
      <c r="G4" s="12" t="n">
        <v>6887702.62781085</v>
      </c>
      <c r="H4" s="12" t="n">
        <v>5989738.36507366</v>
      </c>
      <c r="I4" s="12" t="n">
        <v>4856500.61157769</v>
      </c>
      <c r="J4" s="12" t="n">
        <v>4954191</v>
      </c>
      <c r="K4" s="12" t="n">
        <v>4767116.5</v>
      </c>
      <c r="L4" s="12" t="n">
        <v>4463322.8</v>
      </c>
      <c r="M4" s="12" t="n">
        <v>5723448.59398761</v>
      </c>
      <c r="N4" s="12" t="n">
        <v>6387814.27</v>
      </c>
      <c r="O4" s="13" t="n">
        <f aca="false">SUM(C4:N4)</f>
        <v>72749716.429785</v>
      </c>
      <c r="P4" s="14"/>
      <c r="Q4" s="2"/>
    </row>
    <row r="5" customFormat="false" ht="14.25" hidden="false" customHeight="false" outlineLevel="0" collapsed="false">
      <c r="A5" s="10"/>
      <c r="B5" s="15" t="s">
        <v>6</v>
      </c>
      <c r="C5" s="16" t="n">
        <v>1488380</v>
      </c>
      <c r="D5" s="16" t="n">
        <v>1494401</v>
      </c>
      <c r="E5" s="16" t="n">
        <v>1721089</v>
      </c>
      <c r="F5" s="16" t="n">
        <v>1531247</v>
      </c>
      <c r="G5" s="16" t="n">
        <v>1433449.65713482</v>
      </c>
      <c r="H5" s="16" t="n">
        <v>853156.64490574</v>
      </c>
      <c r="I5" s="16" t="n">
        <v>1429852</v>
      </c>
      <c r="J5" s="16" t="n">
        <v>1283058</v>
      </c>
      <c r="K5" s="16" t="n">
        <v>1204220</v>
      </c>
      <c r="L5" s="16" t="n">
        <v>1319680</v>
      </c>
      <c r="M5" s="16" t="n">
        <v>1300444</v>
      </c>
      <c r="N5" s="16" t="n">
        <v>1310534</v>
      </c>
      <c r="O5" s="17" t="n">
        <f aca="false">SUM(C5:N5)</f>
        <v>16369511.3020406</v>
      </c>
      <c r="P5" s="14"/>
      <c r="Q5" s="2"/>
    </row>
    <row r="6" customFormat="false" ht="14.25" hidden="false" customHeight="false" outlineLevel="0" collapsed="false">
      <c r="A6" s="10"/>
      <c r="B6" s="18" t="s">
        <v>7</v>
      </c>
      <c r="C6" s="19" t="n">
        <f aca="false">C4+C5</f>
        <v>8123325</v>
      </c>
      <c r="D6" s="19" t="n">
        <f aca="false">D4+D5</f>
        <v>8643681.17361422</v>
      </c>
      <c r="E6" s="19" t="n">
        <f aca="false">E4+E5</f>
        <v>9782367.48772096</v>
      </c>
      <c r="F6" s="19" t="n">
        <f aca="false">F4+F5</f>
        <v>8405625</v>
      </c>
      <c r="G6" s="19" t="n">
        <f aca="false">G4+G5</f>
        <v>8321152.28494567</v>
      </c>
      <c r="H6" s="19" t="n">
        <f aca="false">H4+H5</f>
        <v>6842895.0099794</v>
      </c>
      <c r="I6" s="19" t="n">
        <f aca="false">I4+I5</f>
        <v>6286352.61157769</v>
      </c>
      <c r="J6" s="19" t="n">
        <f aca="false">J4+J5</f>
        <v>6237249</v>
      </c>
      <c r="K6" s="19" t="n">
        <f aca="false">K4+K5</f>
        <v>5971336.5</v>
      </c>
      <c r="L6" s="19" t="n">
        <f aca="false">L4+L5</f>
        <v>5783002.8</v>
      </c>
      <c r="M6" s="19" t="n">
        <f aca="false">M4+M5</f>
        <v>7023892.59398761</v>
      </c>
      <c r="N6" s="19" t="n">
        <f aca="false">N4+N5</f>
        <v>7698348.27</v>
      </c>
      <c r="O6" s="20" t="n">
        <f aca="false">O4+O5</f>
        <v>89119227.7318255</v>
      </c>
      <c r="P6" s="14"/>
      <c r="Q6" s="2"/>
    </row>
    <row r="7" customFormat="false" ht="15.75" hidden="false" customHeight="true" outlineLevel="0" collapsed="false">
      <c r="A7" s="10" t="s">
        <v>8</v>
      </c>
      <c r="B7" s="11" t="s">
        <v>5</v>
      </c>
      <c r="C7" s="21" t="n">
        <v>2396536.55301751</v>
      </c>
      <c r="D7" s="21" t="n">
        <v>2349987.63219911</v>
      </c>
      <c r="E7" s="21" t="n">
        <v>2411776.99255328</v>
      </c>
      <c r="F7" s="21" t="n">
        <v>2669576.65839848</v>
      </c>
      <c r="G7" s="21" t="n">
        <v>2873181.25305242</v>
      </c>
      <c r="H7" s="21" t="n">
        <v>2514574.94184991</v>
      </c>
      <c r="I7" s="21" t="n">
        <v>2654575.61182839</v>
      </c>
      <c r="J7" s="21" t="n">
        <v>2349639.69940977</v>
      </c>
      <c r="K7" s="22" t="n">
        <v>2272741.09225388</v>
      </c>
      <c r="L7" s="22" t="n">
        <v>2176705.36262766</v>
      </c>
      <c r="M7" s="22" t="n">
        <v>1759532.89366145</v>
      </c>
      <c r="N7" s="22" t="n">
        <v>1653760.11830844</v>
      </c>
      <c r="O7" s="17" t="n">
        <f aca="false">SUM(C7:N7)</f>
        <v>28082588.8091603</v>
      </c>
      <c r="P7" s="14"/>
      <c r="Q7" s="2"/>
      <c r="R7" s="23"/>
    </row>
    <row r="8" customFormat="false" ht="14.25" hidden="false" customHeight="false" outlineLevel="0" collapsed="false">
      <c r="A8" s="10"/>
      <c r="B8" s="15" t="s">
        <v>6</v>
      </c>
      <c r="C8" s="16" t="n">
        <v>365468.44698249</v>
      </c>
      <c r="D8" s="16" t="n">
        <v>391402.367800887</v>
      </c>
      <c r="E8" s="16" t="n">
        <v>385246.007446721</v>
      </c>
      <c r="F8" s="16" t="n">
        <v>484475.738384766</v>
      </c>
      <c r="G8" s="16" t="n">
        <v>470583.709920477</v>
      </c>
      <c r="H8" s="16" t="n">
        <v>578466.691426424</v>
      </c>
      <c r="I8" s="16" t="n">
        <v>618487.388171612</v>
      </c>
      <c r="J8" s="16" t="n">
        <v>553671.30059023</v>
      </c>
      <c r="K8" s="24" t="n">
        <v>530407.907746123</v>
      </c>
      <c r="L8" s="24" t="n">
        <v>586732.637372345</v>
      </c>
      <c r="M8" s="24" t="n">
        <v>419131</v>
      </c>
      <c r="N8" s="24" t="n">
        <v>315596</v>
      </c>
      <c r="O8" s="17" t="n">
        <f aca="false">SUM(C8:N8)</f>
        <v>5699669.19584207</v>
      </c>
      <c r="P8" s="14"/>
      <c r="Q8" s="2"/>
      <c r="R8" s="2"/>
    </row>
    <row r="9" customFormat="false" ht="14.25" hidden="false" customHeight="false" outlineLevel="0" collapsed="false">
      <c r="A9" s="10"/>
      <c r="B9" s="18" t="s">
        <v>7</v>
      </c>
      <c r="C9" s="19" t="n">
        <f aca="false">C7+C8</f>
        <v>2762005</v>
      </c>
      <c r="D9" s="19" t="n">
        <f aca="false">D7+D8</f>
        <v>2741390</v>
      </c>
      <c r="E9" s="19" t="n">
        <f aca="false">E7+E8</f>
        <v>2797023</v>
      </c>
      <c r="F9" s="19" t="n">
        <f aca="false">F7+F8</f>
        <v>3154052.39678324</v>
      </c>
      <c r="G9" s="19" t="n">
        <f aca="false">G7+G8</f>
        <v>3343764.9629729</v>
      </c>
      <c r="H9" s="19" t="n">
        <f aca="false">H7+H8</f>
        <v>3093041.63327633</v>
      </c>
      <c r="I9" s="19" t="n">
        <f aca="false">I7+I8</f>
        <v>3273063</v>
      </c>
      <c r="J9" s="25" t="n">
        <f aca="false">J7+J8</f>
        <v>2903311</v>
      </c>
      <c r="K9" s="19" t="n">
        <f aca="false">K7+K8</f>
        <v>2803149</v>
      </c>
      <c r="L9" s="19" t="n">
        <f aca="false">L7+L8</f>
        <v>2763438</v>
      </c>
      <c r="M9" s="19" t="n">
        <f aca="false">M7+M8</f>
        <v>2178663.89366145</v>
      </c>
      <c r="N9" s="19" t="n">
        <f aca="false">N7+N8</f>
        <v>1969356.11830844</v>
      </c>
      <c r="O9" s="20" t="n">
        <f aca="false">O7+O8</f>
        <v>33782258.0050024</v>
      </c>
      <c r="P9" s="14"/>
      <c r="Q9" s="2"/>
    </row>
    <row r="10" customFormat="false" ht="14.25" hidden="false" customHeight="false" outlineLevel="0" collapsed="false">
      <c r="A10" s="26" t="s">
        <v>9</v>
      </c>
      <c r="B10" s="27" t="s">
        <v>5</v>
      </c>
      <c r="C10" s="28" t="n">
        <v>7000066.76</v>
      </c>
      <c r="D10" s="28" t="n">
        <v>6704942.91</v>
      </c>
      <c r="E10" s="28" t="n">
        <v>7281638.22</v>
      </c>
      <c r="F10" s="28" t="n">
        <v>6733224.17</v>
      </c>
      <c r="G10" s="28" t="n">
        <v>5138989.48</v>
      </c>
      <c r="H10" s="28" t="n">
        <v>5156487</v>
      </c>
      <c r="I10" s="28" t="n">
        <v>6222625.27</v>
      </c>
      <c r="J10" s="29" t="n">
        <v>5782514.01</v>
      </c>
      <c r="K10" s="28" t="n">
        <v>5375886.47</v>
      </c>
      <c r="L10" s="28" t="n">
        <v>5575207.85</v>
      </c>
      <c r="M10" s="28" t="n">
        <v>4679076.71</v>
      </c>
      <c r="N10" s="28" t="n">
        <v>1507804.44</v>
      </c>
      <c r="O10" s="17" t="n">
        <f aca="false">SUM(C10:N10)</f>
        <v>67158463.29</v>
      </c>
      <c r="P10" s="14"/>
      <c r="Q10" s="2"/>
    </row>
    <row r="11" customFormat="false" ht="14.25" hidden="false" customHeight="false" outlineLevel="0" collapsed="false">
      <c r="A11" s="26"/>
      <c r="B11" s="30" t="s">
        <v>10</v>
      </c>
      <c r="C11" s="31" t="n">
        <v>110558.24</v>
      </c>
      <c r="D11" s="31" t="n">
        <v>111329.09</v>
      </c>
      <c r="E11" s="31" t="n">
        <v>18534.78</v>
      </c>
      <c r="F11" s="31" t="n">
        <v>118767.83</v>
      </c>
      <c r="G11" s="31" t="n">
        <v>186463.52</v>
      </c>
      <c r="H11" s="31" t="n">
        <v>182792</v>
      </c>
      <c r="I11" s="31" t="n">
        <v>179736.73</v>
      </c>
      <c r="J11" s="16" t="n">
        <v>167625.99</v>
      </c>
      <c r="K11" s="32" t="n">
        <v>107747.53</v>
      </c>
      <c r="L11" s="32" t="n">
        <v>112763.15</v>
      </c>
      <c r="M11" s="32" t="n">
        <v>97667.29</v>
      </c>
      <c r="N11" s="32" t="n">
        <v>40537.56</v>
      </c>
      <c r="O11" s="17" t="n">
        <f aca="false">SUM(C11:N11)</f>
        <v>1434523.71</v>
      </c>
      <c r="P11" s="14"/>
      <c r="Q11" s="2"/>
    </row>
    <row r="12" customFormat="false" ht="14.25" hidden="false" customHeight="false" outlineLevel="0" collapsed="false">
      <c r="A12" s="26"/>
      <c r="B12" s="18" t="s">
        <v>7</v>
      </c>
      <c r="C12" s="19" t="n">
        <f aca="false">C10+C11</f>
        <v>7110625</v>
      </c>
      <c r="D12" s="19" t="n">
        <f aca="false">D10+D11</f>
        <v>6816272</v>
      </c>
      <c r="E12" s="19" t="n">
        <f aca="false">E10+E11</f>
        <v>7300173</v>
      </c>
      <c r="F12" s="19" t="n">
        <f aca="false">F10+F11</f>
        <v>6851992</v>
      </c>
      <c r="G12" s="19" t="n">
        <f aca="false">G10+G11</f>
        <v>5325453</v>
      </c>
      <c r="H12" s="19" t="n">
        <f aca="false">H10+H11</f>
        <v>5339279</v>
      </c>
      <c r="I12" s="19" t="n">
        <f aca="false">I10+I11</f>
        <v>6402362</v>
      </c>
      <c r="J12" s="25" t="n">
        <f aca="false">J10+J11</f>
        <v>5950140</v>
      </c>
      <c r="K12" s="19" t="n">
        <f aca="false">K10+K11</f>
        <v>5483634</v>
      </c>
      <c r="L12" s="19" t="n">
        <f aca="false">L10+L11</f>
        <v>5687971</v>
      </c>
      <c r="M12" s="19" t="n">
        <f aca="false">M10+M11</f>
        <v>4776744</v>
      </c>
      <c r="N12" s="19" t="n">
        <f aca="false">N10+N11</f>
        <v>1548342</v>
      </c>
      <c r="O12" s="20" t="n">
        <f aca="false">O10+O11</f>
        <v>68592987</v>
      </c>
      <c r="P12" s="14"/>
      <c r="Q12" s="2"/>
    </row>
    <row r="13" customFormat="false" ht="16.5" hidden="false" customHeight="true" outlineLevel="0" collapsed="false">
      <c r="A13" s="33" t="s">
        <v>11</v>
      </c>
      <c r="B13" s="34" t="s">
        <v>5</v>
      </c>
      <c r="C13" s="12" t="n">
        <v>7681274.69339065</v>
      </c>
      <c r="D13" s="12" t="n">
        <v>6994128.07852983</v>
      </c>
      <c r="E13" s="12" t="n">
        <v>6722179.5</v>
      </c>
      <c r="F13" s="12" t="n">
        <v>7332950.97753023</v>
      </c>
      <c r="G13" s="12" t="n">
        <v>6578449.79634677</v>
      </c>
      <c r="H13" s="12" t="n">
        <v>6938765.45127219</v>
      </c>
      <c r="I13" s="12" t="n">
        <v>6117756.96663085</v>
      </c>
      <c r="J13" s="12" t="n">
        <v>6606099.05134458</v>
      </c>
      <c r="K13" s="12" t="n">
        <v>6893281.46514549</v>
      </c>
      <c r="L13" s="12" t="n">
        <v>7501767.23804453</v>
      </c>
      <c r="M13" s="12" t="n">
        <v>6882242.93449162</v>
      </c>
      <c r="N13" s="12" t="n">
        <v>6167289.20407682</v>
      </c>
      <c r="O13" s="17" t="n">
        <f aca="false">SUM(C13:N13)</f>
        <v>82416185.3568036</v>
      </c>
      <c r="P13" s="14"/>
      <c r="Q13" s="2"/>
      <c r="R13" s="23"/>
    </row>
    <row r="14" customFormat="false" ht="14.25" hidden="false" customHeight="false" outlineLevel="0" collapsed="false">
      <c r="A14" s="33"/>
      <c r="B14" s="35" t="s">
        <v>6</v>
      </c>
      <c r="C14" s="36" t="n">
        <v>642735.14005678</v>
      </c>
      <c r="D14" s="36" t="n">
        <v>691497.46</v>
      </c>
      <c r="E14" s="36" t="n">
        <v>529233.5</v>
      </c>
      <c r="F14" s="36" t="n">
        <v>707553</v>
      </c>
      <c r="G14" s="36" t="n">
        <v>858812.811849751</v>
      </c>
      <c r="H14" s="36" t="n">
        <v>598406.854078702</v>
      </c>
      <c r="I14" s="36" t="n">
        <v>817407.607491286</v>
      </c>
      <c r="J14" s="36" t="n">
        <v>630703.948655424</v>
      </c>
      <c r="K14" s="37" t="n">
        <v>1026181.53485451</v>
      </c>
      <c r="L14" s="37" t="n">
        <v>1277680.76195547</v>
      </c>
      <c r="M14" s="37" t="n">
        <v>1180302.06550838</v>
      </c>
      <c r="N14" s="37" t="n">
        <v>1057008.69009795</v>
      </c>
      <c r="O14" s="17" t="n">
        <f aca="false">SUM(C14:N14)</f>
        <v>10017523.3745483</v>
      </c>
      <c r="P14" s="38"/>
      <c r="Q14" s="2"/>
      <c r="R14" s="4"/>
    </row>
    <row r="15" customFormat="false" ht="14.25" hidden="false" customHeight="false" outlineLevel="0" collapsed="false">
      <c r="A15" s="33"/>
      <c r="B15" s="39" t="s">
        <v>7</v>
      </c>
      <c r="C15" s="19" t="n">
        <f aca="false">C13+C14</f>
        <v>8324009.83344743</v>
      </c>
      <c r="D15" s="19" t="n">
        <f aca="false">D13+D14</f>
        <v>7685625.53852983</v>
      </c>
      <c r="E15" s="19" t="n">
        <f aca="false">E13+E14</f>
        <v>7251413</v>
      </c>
      <c r="F15" s="19" t="n">
        <f aca="false">F13+F14</f>
        <v>8040503.97753023</v>
      </c>
      <c r="G15" s="19" t="n">
        <f aca="false">G13+G14</f>
        <v>7437262.60819652</v>
      </c>
      <c r="H15" s="19" t="n">
        <f aca="false">H13+H14</f>
        <v>7537172.3053509</v>
      </c>
      <c r="I15" s="19" t="n">
        <f aca="false">I13+I14</f>
        <v>6935164.57412214</v>
      </c>
      <c r="J15" s="19" t="n">
        <f aca="false">J13+J14</f>
        <v>7236803</v>
      </c>
      <c r="K15" s="19" t="n">
        <f aca="false">K13+K14</f>
        <v>7919463</v>
      </c>
      <c r="L15" s="19" t="n">
        <f aca="false">L13+L14</f>
        <v>8779448</v>
      </c>
      <c r="M15" s="19" t="n">
        <f aca="false">M13+M14</f>
        <v>8062545</v>
      </c>
      <c r="N15" s="19" t="n">
        <f aca="false">N13+N14</f>
        <v>7224297.89417477</v>
      </c>
      <c r="O15" s="20" t="n">
        <f aca="false">O13+O14</f>
        <v>92433708.7313518</v>
      </c>
      <c r="P15" s="14"/>
      <c r="Q15" s="2"/>
      <c r="R15" s="4"/>
    </row>
    <row r="16" customFormat="false" ht="14.25" hidden="false" customHeight="false" outlineLevel="0" collapsed="false">
      <c r="A16" s="40" t="s">
        <v>12</v>
      </c>
      <c r="B16" s="41" t="s">
        <v>5</v>
      </c>
      <c r="C16" s="28" t="n">
        <v>5173640</v>
      </c>
      <c r="D16" s="28" t="n">
        <v>4901583</v>
      </c>
      <c r="E16" s="28" t="n">
        <v>5297999</v>
      </c>
      <c r="F16" s="28" t="n">
        <v>5071227</v>
      </c>
      <c r="G16" s="28" t="n">
        <v>4304038</v>
      </c>
      <c r="H16" s="28" t="n">
        <v>3744267</v>
      </c>
      <c r="I16" s="28" t="n">
        <v>3753654</v>
      </c>
      <c r="J16" s="42" t="n">
        <v>4296378</v>
      </c>
      <c r="K16" s="28" t="n">
        <v>3855146</v>
      </c>
      <c r="L16" s="28" t="n">
        <v>4358985</v>
      </c>
      <c r="M16" s="28" t="n">
        <v>4465331</v>
      </c>
      <c r="N16" s="28" t="n">
        <v>4135106</v>
      </c>
      <c r="O16" s="17" t="n">
        <f aca="false">SUM(C16:N16)</f>
        <v>53357354</v>
      </c>
      <c r="P16" s="14"/>
      <c r="Q16" s="2"/>
    </row>
    <row r="17" customFormat="false" ht="14.25" hidden="false" customHeight="false" outlineLevel="0" collapsed="false">
      <c r="A17" s="40"/>
      <c r="B17" s="43" t="s">
        <v>6</v>
      </c>
      <c r="C17" s="16" t="n">
        <v>102669</v>
      </c>
      <c r="D17" s="16" t="n">
        <v>95438</v>
      </c>
      <c r="E17" s="16" t="n">
        <v>139510</v>
      </c>
      <c r="F17" s="16" t="n">
        <v>93119</v>
      </c>
      <c r="G17" s="16" t="n">
        <v>113762</v>
      </c>
      <c r="H17" s="16" t="n">
        <v>123688</v>
      </c>
      <c r="I17" s="16" t="n">
        <v>136978</v>
      </c>
      <c r="J17" s="44" t="n">
        <v>154141</v>
      </c>
      <c r="K17" s="16" t="n">
        <v>119716</v>
      </c>
      <c r="L17" s="16" t="n">
        <v>71439</v>
      </c>
      <c r="M17" s="16" t="n">
        <v>112978</v>
      </c>
      <c r="N17" s="16" t="n">
        <v>153400</v>
      </c>
      <c r="O17" s="17" t="n">
        <f aca="false">SUM(C17:N17)</f>
        <v>1416838</v>
      </c>
      <c r="P17" s="14"/>
      <c r="Q17" s="2"/>
    </row>
    <row r="18" customFormat="false" ht="14.25" hidden="false" customHeight="false" outlineLevel="0" collapsed="false">
      <c r="A18" s="40"/>
      <c r="B18" s="45" t="s">
        <v>7</v>
      </c>
      <c r="C18" s="46" t="n">
        <f aca="false">C16+C17</f>
        <v>5276309</v>
      </c>
      <c r="D18" s="46" t="n">
        <f aca="false">D16+D17</f>
        <v>4997021</v>
      </c>
      <c r="E18" s="46" t="n">
        <f aca="false">E16+E17</f>
        <v>5437509</v>
      </c>
      <c r="F18" s="46" t="n">
        <f aca="false">F16+F17</f>
        <v>5164346</v>
      </c>
      <c r="G18" s="46" t="n">
        <f aca="false">G16+G17</f>
        <v>4417800</v>
      </c>
      <c r="H18" s="46" t="n">
        <f aca="false">H16+H17</f>
        <v>3867955</v>
      </c>
      <c r="I18" s="46" t="n">
        <f aca="false">I16+I17</f>
        <v>3890632</v>
      </c>
      <c r="J18" s="47" t="n">
        <f aca="false">J16+J17</f>
        <v>4450519</v>
      </c>
      <c r="K18" s="46" t="n">
        <f aca="false">K16+K17</f>
        <v>3974862</v>
      </c>
      <c r="L18" s="46" t="n">
        <f aca="false">L16+L17</f>
        <v>4430424</v>
      </c>
      <c r="M18" s="46" t="n">
        <f aca="false">M16+M17</f>
        <v>4578309</v>
      </c>
      <c r="N18" s="46" t="n">
        <f aca="false">N16+N17</f>
        <v>4288506</v>
      </c>
      <c r="O18" s="48" t="n">
        <f aca="false">O16+O17</f>
        <v>54774192</v>
      </c>
      <c r="P18" s="14"/>
      <c r="Q18" s="2"/>
    </row>
    <row r="19" customFormat="false" ht="14.25" hidden="false" customHeight="false" outlineLevel="0" collapsed="false">
      <c r="A19" s="10" t="s">
        <v>13</v>
      </c>
      <c r="B19" s="49" t="s">
        <v>5</v>
      </c>
      <c r="C19" s="50" t="n">
        <v>2975527</v>
      </c>
      <c r="D19" s="50" t="n">
        <v>2646935</v>
      </c>
      <c r="E19" s="50" t="n">
        <v>2776061</v>
      </c>
      <c r="F19" s="50" t="n">
        <v>2718222</v>
      </c>
      <c r="G19" s="50" t="n">
        <v>2291029</v>
      </c>
      <c r="H19" s="50" t="n">
        <v>2260403</v>
      </c>
      <c r="I19" s="50" t="n">
        <v>2302726</v>
      </c>
      <c r="J19" s="50" t="n">
        <v>2247597</v>
      </c>
      <c r="K19" s="50" t="n">
        <v>2168961</v>
      </c>
      <c r="L19" s="50" t="n">
        <v>2256069</v>
      </c>
      <c r="M19" s="50" t="n">
        <v>2100011</v>
      </c>
      <c r="N19" s="50" t="n">
        <v>1907060</v>
      </c>
      <c r="O19" s="17" t="n">
        <f aca="false">SUM(C19:N19)</f>
        <v>28650601</v>
      </c>
      <c r="P19" s="14"/>
      <c r="Q19" s="2"/>
      <c r="R19" s="2"/>
    </row>
    <row r="20" customFormat="false" ht="14.25" hidden="false" customHeight="false" outlineLevel="0" collapsed="false">
      <c r="A20" s="10"/>
      <c r="B20" s="51" t="s">
        <v>6</v>
      </c>
      <c r="C20" s="52" t="n">
        <v>20953</v>
      </c>
      <c r="D20" s="52" t="n">
        <v>10926</v>
      </c>
      <c r="E20" s="52" t="n">
        <v>14482</v>
      </c>
      <c r="F20" s="52" t="n">
        <v>16054</v>
      </c>
      <c r="G20" s="52" t="n">
        <v>14077</v>
      </c>
      <c r="H20" s="52" t="n">
        <v>9218</v>
      </c>
      <c r="I20" s="52" t="n">
        <v>9226</v>
      </c>
      <c r="J20" s="52" t="n">
        <v>9106</v>
      </c>
      <c r="K20" s="52" t="n">
        <v>11850</v>
      </c>
      <c r="L20" s="52" t="n">
        <v>11630</v>
      </c>
      <c r="M20" s="52" t="n">
        <v>12365</v>
      </c>
      <c r="N20" s="52" t="n">
        <v>13159</v>
      </c>
      <c r="O20" s="17" t="n">
        <f aca="false">SUM(C20:N20)</f>
        <v>153046</v>
      </c>
      <c r="P20" s="14"/>
      <c r="Q20" s="2"/>
    </row>
    <row r="21" customFormat="false" ht="14.25" hidden="false" customHeight="false" outlineLevel="0" collapsed="false">
      <c r="A21" s="10"/>
      <c r="B21" s="53" t="s">
        <v>7</v>
      </c>
      <c r="C21" s="19" t="n">
        <f aca="false">C19+C20</f>
        <v>2996480</v>
      </c>
      <c r="D21" s="19" t="n">
        <f aca="false">D19+D20</f>
        <v>2657861</v>
      </c>
      <c r="E21" s="19" t="n">
        <f aca="false">E19+E20</f>
        <v>2790543</v>
      </c>
      <c r="F21" s="19" t="n">
        <f aca="false">F19+F20</f>
        <v>2734276</v>
      </c>
      <c r="G21" s="19" t="n">
        <f aca="false">G19+G20</f>
        <v>2305106</v>
      </c>
      <c r="H21" s="19" t="n">
        <f aca="false">H19+H20</f>
        <v>2269621</v>
      </c>
      <c r="I21" s="19" t="n">
        <f aca="false">I19+I20</f>
        <v>2311952</v>
      </c>
      <c r="J21" s="25" t="n">
        <f aca="false">J19+J20</f>
        <v>2256703</v>
      </c>
      <c r="K21" s="19" t="n">
        <f aca="false">K19+K20</f>
        <v>2180811</v>
      </c>
      <c r="L21" s="19" t="n">
        <f aca="false">L19+L20</f>
        <v>2267699</v>
      </c>
      <c r="M21" s="19" t="n">
        <f aca="false">M19+M20</f>
        <v>2112376</v>
      </c>
      <c r="N21" s="19" t="n">
        <f aca="false">N19+N20</f>
        <v>1920219</v>
      </c>
      <c r="O21" s="20" t="n">
        <f aca="false">O19+O20</f>
        <v>28803647</v>
      </c>
      <c r="P21" s="14"/>
      <c r="Q21" s="2"/>
    </row>
    <row r="22" customFormat="false" ht="14.25" hidden="false" customHeight="false" outlineLevel="0" collapsed="false">
      <c r="A22" s="54" t="s">
        <v>14</v>
      </c>
      <c r="B22" s="55" t="s">
        <v>5</v>
      </c>
      <c r="C22" s="56" t="n">
        <v>962597.81086538</v>
      </c>
      <c r="D22" s="56" t="n">
        <v>1122749.42996937</v>
      </c>
      <c r="E22" s="56" t="n">
        <v>920232.139165251</v>
      </c>
      <c r="F22" s="56" t="n">
        <v>1193208</v>
      </c>
      <c r="G22" s="56" t="n">
        <v>1162968.83</v>
      </c>
      <c r="H22" s="56" t="n">
        <v>1075914</v>
      </c>
      <c r="I22" s="56" t="n">
        <v>1074277</v>
      </c>
      <c r="J22" s="57" t="n">
        <v>994528</v>
      </c>
      <c r="K22" s="56" t="n">
        <v>902965</v>
      </c>
      <c r="L22" s="56" t="n">
        <v>1199770</v>
      </c>
      <c r="M22" s="56" t="n">
        <v>1022452</v>
      </c>
      <c r="N22" s="56" t="n">
        <v>1000607</v>
      </c>
      <c r="O22" s="17" t="n">
        <f aca="false">SUM(C22:N22)</f>
        <v>12632269.21</v>
      </c>
      <c r="P22" s="14"/>
      <c r="Q22" s="2"/>
    </row>
    <row r="23" customFormat="false" ht="14.25" hidden="false" customHeight="false" outlineLevel="0" collapsed="false">
      <c r="A23" s="54"/>
      <c r="B23" s="51" t="s">
        <v>6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  <c r="H23" s="16" t="n">
        <v>0</v>
      </c>
      <c r="I23" s="16" t="n">
        <v>0</v>
      </c>
      <c r="J23" s="44" t="n">
        <v>0</v>
      </c>
      <c r="K23" s="16" t="n">
        <v>0</v>
      </c>
      <c r="L23" s="16" t="n">
        <v>0</v>
      </c>
      <c r="M23" s="16" t="n">
        <v>0</v>
      </c>
      <c r="N23" s="16" t="n">
        <v>0</v>
      </c>
      <c r="O23" s="17" t="n">
        <f aca="false">SUM(C23:N23)</f>
        <v>0</v>
      </c>
      <c r="P23" s="14"/>
      <c r="Q23" s="2"/>
    </row>
    <row r="24" customFormat="false" ht="14.25" hidden="false" customHeight="false" outlineLevel="0" collapsed="false">
      <c r="A24" s="54"/>
      <c r="B24" s="18" t="s">
        <v>7</v>
      </c>
      <c r="C24" s="58" t="n">
        <f aca="false">C22+C23</f>
        <v>962597.81086538</v>
      </c>
      <c r="D24" s="58" t="n">
        <f aca="false">D22+D23</f>
        <v>1122749.42996937</v>
      </c>
      <c r="E24" s="58" t="n">
        <f aca="false">E22+E23</f>
        <v>920232.139165251</v>
      </c>
      <c r="F24" s="58" t="n">
        <f aca="false">F22+F23</f>
        <v>1193208</v>
      </c>
      <c r="G24" s="58" t="n">
        <f aca="false">G22+G23</f>
        <v>1162968.83</v>
      </c>
      <c r="H24" s="58" t="n">
        <f aca="false">H22+H23</f>
        <v>1075914</v>
      </c>
      <c r="I24" s="58" t="n">
        <f aca="false">I22+I23</f>
        <v>1074277</v>
      </c>
      <c r="J24" s="25" t="n">
        <f aca="false">J22+J23</f>
        <v>994528</v>
      </c>
      <c r="K24" s="58" t="n">
        <f aca="false">K22+K23</f>
        <v>902965</v>
      </c>
      <c r="L24" s="58" t="n">
        <f aca="false">L22+L23</f>
        <v>1199770</v>
      </c>
      <c r="M24" s="58" t="n">
        <f aca="false">M22+M23</f>
        <v>1022452</v>
      </c>
      <c r="N24" s="58" t="n">
        <f aca="false">N22+N23</f>
        <v>1000607</v>
      </c>
      <c r="O24" s="59" t="n">
        <f aca="false">O22+O23</f>
        <v>12632269.21</v>
      </c>
      <c r="P24" s="14"/>
      <c r="Q24" s="2"/>
      <c r="R24" s="14"/>
      <c r="S24" s="14"/>
    </row>
    <row r="25" customFormat="false" ht="14.25" hidden="false" customHeight="false" outlineLevel="0" collapsed="false">
      <c r="A25" s="10" t="s">
        <v>15</v>
      </c>
      <c r="B25" s="49" t="s">
        <v>5</v>
      </c>
      <c r="C25" s="28" t="n">
        <v>58330</v>
      </c>
      <c r="D25" s="28" t="n">
        <v>66293</v>
      </c>
      <c r="E25" s="28" t="n">
        <v>69383</v>
      </c>
      <c r="F25" s="28" t="n">
        <v>127431</v>
      </c>
      <c r="G25" s="28" t="n">
        <v>64296</v>
      </c>
      <c r="H25" s="28" t="n">
        <v>57639</v>
      </c>
      <c r="I25" s="28" t="n">
        <v>69412</v>
      </c>
      <c r="J25" s="42" t="n">
        <v>56360</v>
      </c>
      <c r="K25" s="28" t="n">
        <v>50439</v>
      </c>
      <c r="L25" s="28" t="n">
        <v>42441</v>
      </c>
      <c r="M25" s="28" t="n">
        <v>41658</v>
      </c>
      <c r="N25" s="28" t="n">
        <v>44538</v>
      </c>
      <c r="O25" s="17" t="n">
        <f aca="false">SUM(C25:N25)</f>
        <v>748220</v>
      </c>
      <c r="P25" s="14"/>
      <c r="Q25" s="2"/>
    </row>
    <row r="26" customFormat="false" ht="14.25" hidden="false" customHeight="false" outlineLevel="0" collapsed="false">
      <c r="A26" s="10"/>
      <c r="B26" s="51" t="s">
        <v>6</v>
      </c>
      <c r="C26" s="16" t="n">
        <v>0</v>
      </c>
      <c r="D26" s="16" t="n">
        <v>0</v>
      </c>
      <c r="E26" s="16" t="n">
        <v>0</v>
      </c>
      <c r="F26" s="16" t="n">
        <v>0</v>
      </c>
      <c r="G26" s="16" t="n">
        <v>0</v>
      </c>
      <c r="H26" s="16" t="n">
        <v>0</v>
      </c>
      <c r="I26" s="16" t="n">
        <v>0</v>
      </c>
      <c r="J26" s="44" t="n">
        <v>0</v>
      </c>
      <c r="K26" s="16" t="n">
        <v>0</v>
      </c>
      <c r="L26" s="16" t="n">
        <v>0</v>
      </c>
      <c r="M26" s="16" t="n">
        <v>0</v>
      </c>
      <c r="N26" s="16" t="n">
        <v>0</v>
      </c>
      <c r="O26" s="17" t="n">
        <f aca="false">SUM(C26:N26)</f>
        <v>0</v>
      </c>
      <c r="P26" s="14"/>
      <c r="Q26" s="2"/>
    </row>
    <row r="27" customFormat="false" ht="14.25" hidden="false" customHeight="false" outlineLevel="0" collapsed="false">
      <c r="A27" s="10"/>
      <c r="B27" s="53" t="s">
        <v>7</v>
      </c>
      <c r="C27" s="58" t="n">
        <f aca="false">C25+C26</f>
        <v>58330</v>
      </c>
      <c r="D27" s="58" t="n">
        <f aca="false">D25+D26</f>
        <v>66293</v>
      </c>
      <c r="E27" s="58" t="n">
        <f aca="false">E25+E26</f>
        <v>69383</v>
      </c>
      <c r="F27" s="58" t="n">
        <f aca="false">F25+F26</f>
        <v>127431</v>
      </c>
      <c r="G27" s="58" t="n">
        <f aca="false">G25+G26</f>
        <v>64296</v>
      </c>
      <c r="H27" s="58" t="n">
        <f aca="false">H25+H26</f>
        <v>57639</v>
      </c>
      <c r="I27" s="58" t="n">
        <f aca="false">I25+I26</f>
        <v>69412</v>
      </c>
      <c r="J27" s="25" t="n">
        <f aca="false">J25+J26</f>
        <v>56360</v>
      </c>
      <c r="K27" s="58" t="n">
        <f aca="false">K25+K26</f>
        <v>50439</v>
      </c>
      <c r="L27" s="58" t="n">
        <f aca="false">L25+L26</f>
        <v>42441</v>
      </c>
      <c r="M27" s="58" t="n">
        <f aca="false">M25+M26</f>
        <v>41658</v>
      </c>
      <c r="N27" s="58" t="n">
        <f aca="false">N25+N26</f>
        <v>44538</v>
      </c>
      <c r="O27" s="59" t="n">
        <f aca="false">O25+O26</f>
        <v>748220</v>
      </c>
      <c r="P27" s="14"/>
      <c r="Q27" s="2"/>
    </row>
    <row r="28" customFormat="false" ht="14.25" hidden="false" customHeight="false" outlineLevel="0" collapsed="false">
      <c r="A28" s="60" t="s">
        <v>16</v>
      </c>
      <c r="B28" s="61" t="s">
        <v>17</v>
      </c>
      <c r="C28" s="62" t="n">
        <v>425106</v>
      </c>
      <c r="D28" s="62" t="n">
        <v>423567</v>
      </c>
      <c r="E28" s="62" t="n">
        <v>549824</v>
      </c>
      <c r="F28" s="62" t="n">
        <v>541810</v>
      </c>
      <c r="G28" s="62" t="n">
        <v>509883</v>
      </c>
      <c r="H28" s="62" t="n">
        <v>448072</v>
      </c>
      <c r="I28" s="62" t="n">
        <v>489216</v>
      </c>
      <c r="J28" s="63" t="n">
        <v>505451</v>
      </c>
      <c r="K28" s="62" t="n">
        <v>402178</v>
      </c>
      <c r="L28" s="62" t="n">
        <v>413531</v>
      </c>
      <c r="M28" s="62" t="n">
        <v>329635</v>
      </c>
      <c r="N28" s="62" t="n">
        <v>394952</v>
      </c>
      <c r="O28" s="17" t="n">
        <f aca="false">SUM(C28:N28)</f>
        <v>5433225</v>
      </c>
      <c r="P28" s="14"/>
      <c r="Q28" s="2"/>
    </row>
    <row r="29" customFormat="false" ht="14.25" hidden="false" customHeight="false" outlineLevel="0" collapsed="false">
      <c r="A29" s="64" t="s">
        <v>18</v>
      </c>
      <c r="B29" s="65" t="s">
        <v>17</v>
      </c>
      <c r="C29" s="16" t="n">
        <v>0</v>
      </c>
      <c r="D29" s="16" t="n">
        <v>0</v>
      </c>
      <c r="E29" s="16" t="n">
        <v>0</v>
      </c>
      <c r="F29" s="16" t="n">
        <v>0</v>
      </c>
      <c r="G29" s="16" t="n">
        <v>0</v>
      </c>
      <c r="H29" s="16" t="n">
        <v>0</v>
      </c>
      <c r="I29" s="16" t="n">
        <v>0</v>
      </c>
      <c r="J29" s="44" t="n">
        <v>0</v>
      </c>
      <c r="K29" s="16" t="n">
        <v>0</v>
      </c>
      <c r="L29" s="16" t="n">
        <v>0</v>
      </c>
      <c r="M29" s="16" t="n">
        <v>0</v>
      </c>
      <c r="N29" s="16" t="n">
        <v>0</v>
      </c>
      <c r="O29" s="17" t="n">
        <f aca="false">SUM(C29:N29)</f>
        <v>0</v>
      </c>
      <c r="P29" s="14"/>
      <c r="Q29" s="2"/>
    </row>
    <row r="30" customFormat="false" ht="14.25" hidden="false" customHeight="false" outlineLevel="0" collapsed="false">
      <c r="A30" s="64" t="s">
        <v>19</v>
      </c>
      <c r="B30" s="65" t="s">
        <v>17</v>
      </c>
      <c r="C30" s="16" t="n">
        <v>177566</v>
      </c>
      <c r="D30" s="16" t="n">
        <v>214168</v>
      </c>
      <c r="E30" s="16" t="n">
        <v>210405</v>
      </c>
      <c r="F30" s="16" t="n">
        <v>207732</v>
      </c>
      <c r="G30" s="16" t="n">
        <v>170742</v>
      </c>
      <c r="H30" s="16" t="n">
        <v>182694</v>
      </c>
      <c r="I30" s="16" t="n">
        <v>143164</v>
      </c>
      <c r="J30" s="44" t="n">
        <v>150536</v>
      </c>
      <c r="K30" s="66" t="n">
        <v>239410</v>
      </c>
      <c r="L30" s="66" t="n">
        <v>181122</v>
      </c>
      <c r="M30" s="66" t="n">
        <v>162657</v>
      </c>
      <c r="N30" s="66" t="n">
        <v>168868</v>
      </c>
      <c r="O30" s="17" t="n">
        <f aca="false">SUM(C30:N30)</f>
        <v>2209064</v>
      </c>
      <c r="P30" s="14"/>
      <c r="Q30" s="2"/>
    </row>
    <row r="31" customFormat="false" ht="14.25" hidden="false" customHeight="false" outlineLevel="0" collapsed="false">
      <c r="A31" s="67" t="s">
        <v>20</v>
      </c>
      <c r="B31" s="68" t="s">
        <v>5</v>
      </c>
      <c r="C31" s="16" t="n">
        <v>572634</v>
      </c>
      <c r="D31" s="16" t="n">
        <v>545797</v>
      </c>
      <c r="E31" s="16" t="n">
        <v>562034</v>
      </c>
      <c r="F31" s="16" t="n">
        <v>526343</v>
      </c>
      <c r="G31" s="16" t="n">
        <v>515089</v>
      </c>
      <c r="H31" s="16" t="n">
        <v>548377</v>
      </c>
      <c r="I31" s="16" t="n">
        <v>520134</v>
      </c>
      <c r="J31" s="44" t="n">
        <v>489157</v>
      </c>
      <c r="K31" s="16" t="n">
        <v>431580</v>
      </c>
      <c r="L31" s="16" t="n">
        <v>483447</v>
      </c>
      <c r="M31" s="16" t="n">
        <v>473841</v>
      </c>
      <c r="N31" s="16" t="n">
        <v>503570</v>
      </c>
      <c r="O31" s="17" t="n">
        <f aca="false">SUM(C31:N31)</f>
        <v>6172003</v>
      </c>
      <c r="P31" s="14"/>
      <c r="Q31" s="2"/>
    </row>
    <row r="32" customFormat="false" ht="14.25" hidden="false" customHeight="false" outlineLevel="0" collapsed="false">
      <c r="A32" s="67" t="s">
        <v>21</v>
      </c>
      <c r="B32" s="68" t="s">
        <v>5</v>
      </c>
      <c r="C32" s="16" t="n">
        <v>469829</v>
      </c>
      <c r="D32" s="16" t="n">
        <v>426667</v>
      </c>
      <c r="E32" s="16" t="n">
        <v>448645</v>
      </c>
      <c r="F32" s="16" t="n">
        <v>425473</v>
      </c>
      <c r="G32" s="16" t="n">
        <v>227124</v>
      </c>
      <c r="H32" s="16" t="n">
        <v>492763</v>
      </c>
      <c r="I32" s="16" t="n">
        <v>487454</v>
      </c>
      <c r="J32" s="44" t="n">
        <v>469392</v>
      </c>
      <c r="K32" s="16" t="n">
        <v>444876</v>
      </c>
      <c r="L32" s="16" t="n">
        <v>386097</v>
      </c>
      <c r="M32" s="16" t="n">
        <v>406949</v>
      </c>
      <c r="N32" s="16" t="n">
        <v>302349</v>
      </c>
      <c r="O32" s="17" t="n">
        <f aca="false">SUM(C32:N32)</f>
        <v>4987618</v>
      </c>
      <c r="P32" s="14"/>
      <c r="Q32" s="2"/>
    </row>
    <row r="33" customFormat="false" ht="14.25" hidden="false" customHeight="false" outlineLevel="0" collapsed="false">
      <c r="A33" s="67" t="s">
        <v>22</v>
      </c>
      <c r="B33" s="68" t="s">
        <v>5</v>
      </c>
      <c r="C33" s="16" t="n">
        <v>1069312</v>
      </c>
      <c r="D33" s="16" t="n">
        <v>451608</v>
      </c>
      <c r="E33" s="16" t="n">
        <v>1177413</v>
      </c>
      <c r="F33" s="16" t="n">
        <v>763697</v>
      </c>
      <c r="G33" s="16" t="n">
        <v>759586</v>
      </c>
      <c r="H33" s="16" t="n">
        <v>785953</v>
      </c>
      <c r="I33" s="16" t="n">
        <v>825570</v>
      </c>
      <c r="J33" s="44" t="n">
        <v>690111</v>
      </c>
      <c r="K33" s="16" t="n">
        <v>681321</v>
      </c>
      <c r="L33" s="16" t="n">
        <v>674773</v>
      </c>
      <c r="M33" s="16" t="n">
        <v>827735</v>
      </c>
      <c r="N33" s="16" t="n">
        <v>494251</v>
      </c>
      <c r="O33" s="17" t="n">
        <f aca="false">SUM(C33:N33)</f>
        <v>9201330</v>
      </c>
      <c r="P33" s="14"/>
      <c r="Q33" s="2"/>
    </row>
    <row r="34" customFormat="false" ht="14.25" hidden="false" customHeight="false" outlineLevel="0" collapsed="false">
      <c r="A34" s="67" t="s">
        <v>23</v>
      </c>
      <c r="B34" s="68" t="s">
        <v>5</v>
      </c>
      <c r="C34" s="16" t="n">
        <v>212436</v>
      </c>
      <c r="D34" s="16" t="n">
        <v>136129</v>
      </c>
      <c r="E34" s="16" t="n">
        <v>200000</v>
      </c>
      <c r="F34" s="16" t="n">
        <v>230054</v>
      </c>
      <c r="G34" s="16" t="n">
        <v>101041</v>
      </c>
      <c r="H34" s="16" t="n">
        <v>12</v>
      </c>
      <c r="I34" s="16" t="n">
        <v>0</v>
      </c>
      <c r="J34" s="44" t="n">
        <v>226</v>
      </c>
      <c r="K34" s="16" t="n">
        <v>0</v>
      </c>
      <c r="L34" s="16" t="n">
        <v>116598</v>
      </c>
      <c r="M34" s="16" t="n">
        <v>206241</v>
      </c>
      <c r="N34" s="16" t="n">
        <v>226641</v>
      </c>
      <c r="O34" s="17" t="n">
        <f aca="false">SUM(C34:N34)</f>
        <v>1429378</v>
      </c>
      <c r="P34" s="14"/>
      <c r="Q34" s="2"/>
    </row>
    <row r="35" customFormat="false" ht="14.25" hidden="false" customHeight="false" outlineLevel="0" collapsed="false">
      <c r="A35" s="67" t="s">
        <v>24</v>
      </c>
      <c r="B35" s="68" t="s">
        <v>5</v>
      </c>
      <c r="C35" s="16" t="n">
        <v>476424</v>
      </c>
      <c r="D35" s="16" t="n">
        <v>405782</v>
      </c>
      <c r="E35" s="16" t="n">
        <v>418271</v>
      </c>
      <c r="F35" s="16" t="n">
        <v>418650</v>
      </c>
      <c r="G35" s="16" t="n">
        <v>437876</v>
      </c>
      <c r="H35" s="16" t="n">
        <v>430667</v>
      </c>
      <c r="I35" s="16" t="n">
        <v>401753</v>
      </c>
      <c r="J35" s="44" t="n">
        <v>347230</v>
      </c>
      <c r="K35" s="16" t="n">
        <v>346395</v>
      </c>
      <c r="L35" s="16" t="n">
        <v>384422</v>
      </c>
      <c r="M35" s="16" t="n">
        <v>296739</v>
      </c>
      <c r="N35" s="16" t="n">
        <v>347583</v>
      </c>
      <c r="O35" s="17" t="n">
        <f aca="false">SUM(C35:N35)</f>
        <v>4711792</v>
      </c>
      <c r="P35" s="14"/>
      <c r="Q35" s="2"/>
    </row>
    <row r="36" customFormat="false" ht="14.25" hidden="false" customHeight="false" outlineLevel="0" collapsed="false">
      <c r="A36" s="67" t="s">
        <v>25</v>
      </c>
      <c r="B36" s="68" t="s">
        <v>5</v>
      </c>
      <c r="C36" s="16" t="n">
        <v>0</v>
      </c>
      <c r="D36" s="16" t="n">
        <v>0</v>
      </c>
      <c r="E36" s="16" t="n">
        <v>0</v>
      </c>
      <c r="F36" s="16" t="n">
        <v>0</v>
      </c>
      <c r="G36" s="16" t="n">
        <v>0</v>
      </c>
      <c r="H36" s="16" t="n">
        <v>0</v>
      </c>
      <c r="I36" s="16" t="n">
        <v>0</v>
      </c>
      <c r="J36" s="44" t="n">
        <v>0</v>
      </c>
      <c r="K36" s="16" t="n">
        <v>0</v>
      </c>
      <c r="L36" s="16" t="n">
        <v>0</v>
      </c>
      <c r="M36" s="16" t="n">
        <v>0</v>
      </c>
      <c r="N36" s="16" t="n">
        <v>0</v>
      </c>
      <c r="O36" s="17" t="n">
        <f aca="false">SUM(C36:N36)</f>
        <v>0</v>
      </c>
      <c r="P36" s="14"/>
      <c r="Q36" s="2"/>
    </row>
    <row r="37" customFormat="false" ht="14.25" hidden="false" customHeight="false" outlineLevel="0" collapsed="false">
      <c r="A37" s="67" t="s">
        <v>26</v>
      </c>
      <c r="B37" s="68" t="s">
        <v>5</v>
      </c>
      <c r="C37" s="16" t="n">
        <v>0</v>
      </c>
      <c r="D37" s="16" t="n">
        <v>0</v>
      </c>
      <c r="E37" s="16" t="n">
        <v>0</v>
      </c>
      <c r="F37" s="16" t="n">
        <v>0</v>
      </c>
      <c r="G37" s="16" t="n">
        <v>0</v>
      </c>
      <c r="H37" s="16" t="n">
        <v>0</v>
      </c>
      <c r="I37" s="16" t="n">
        <v>0</v>
      </c>
      <c r="J37" s="44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7" t="n">
        <f aca="false">SUM(C37:N37)</f>
        <v>0</v>
      </c>
      <c r="P37" s="14"/>
      <c r="Q37" s="2"/>
    </row>
    <row r="38" customFormat="false" ht="14.25" hidden="false" customHeight="false" outlineLevel="0" collapsed="false">
      <c r="A38" s="67" t="s">
        <v>27</v>
      </c>
      <c r="B38" s="68" t="s">
        <v>5</v>
      </c>
      <c r="C38" s="16" t="n">
        <v>5256020</v>
      </c>
      <c r="D38" s="16" t="n">
        <v>4772251</v>
      </c>
      <c r="E38" s="16" t="n">
        <v>4656816</v>
      </c>
      <c r="F38" s="16" t="n">
        <v>4516881</v>
      </c>
      <c r="G38" s="16" t="n">
        <v>3042038</v>
      </c>
      <c r="H38" s="16" t="n">
        <v>2270282</v>
      </c>
      <c r="I38" s="16" t="n">
        <v>3168540</v>
      </c>
      <c r="J38" s="44" t="n">
        <v>3179025</v>
      </c>
      <c r="K38" s="16" t="n">
        <v>2655215</v>
      </c>
      <c r="L38" s="16" t="n">
        <v>3138336</v>
      </c>
      <c r="M38" s="16" t="n">
        <v>2812803</v>
      </c>
      <c r="N38" s="16" t="n">
        <v>3538839</v>
      </c>
      <c r="O38" s="17" t="n">
        <f aca="false">SUM(C38:N38)</f>
        <v>43007046</v>
      </c>
      <c r="P38" s="14"/>
      <c r="Q38" s="2"/>
    </row>
    <row r="39" customFormat="false" ht="14.25" hidden="false" customHeight="false" outlineLevel="0" collapsed="false">
      <c r="A39" s="67" t="s">
        <v>28</v>
      </c>
      <c r="B39" s="68" t="s">
        <v>5</v>
      </c>
      <c r="C39" s="16" t="n">
        <v>2726847</v>
      </c>
      <c r="D39" s="16" t="n">
        <v>2702018</v>
      </c>
      <c r="E39" s="16" t="n">
        <v>2739428</v>
      </c>
      <c r="F39" s="16" t="n">
        <v>2285123</v>
      </c>
      <c r="G39" s="16" t="n">
        <v>2221439.7</v>
      </c>
      <c r="H39" s="16" t="n">
        <v>1642287</v>
      </c>
      <c r="I39" s="16" t="n">
        <v>632274</v>
      </c>
      <c r="J39" s="44" t="n">
        <v>1985046</v>
      </c>
      <c r="K39" s="16" t="n">
        <v>1546750</v>
      </c>
      <c r="L39" s="16" t="n">
        <v>1507902</v>
      </c>
      <c r="M39" s="16" t="n">
        <v>2267203</v>
      </c>
      <c r="N39" s="16" t="n">
        <v>1346527</v>
      </c>
      <c r="O39" s="17" t="n">
        <f aca="false">SUM(C39:N39)</f>
        <v>23602844.7</v>
      </c>
      <c r="P39" s="14"/>
      <c r="Q39" s="2"/>
    </row>
    <row r="40" customFormat="false" ht="14.25" hidden="false" customHeight="false" outlineLevel="0" collapsed="false">
      <c r="A40" s="67" t="s">
        <v>29</v>
      </c>
      <c r="B40" s="68" t="s">
        <v>5</v>
      </c>
      <c r="C40" s="16" t="n">
        <v>1754518</v>
      </c>
      <c r="D40" s="16" t="n">
        <v>1453445</v>
      </c>
      <c r="E40" s="16" t="n">
        <v>1463576</v>
      </c>
      <c r="F40" s="16" t="n">
        <v>1484729</v>
      </c>
      <c r="G40" s="16" t="n">
        <v>1055659</v>
      </c>
      <c r="H40" s="16" t="n">
        <v>1095532</v>
      </c>
      <c r="I40" s="16" t="n">
        <v>1231674</v>
      </c>
      <c r="J40" s="44" t="n">
        <v>953911</v>
      </c>
      <c r="K40" s="16" t="n">
        <v>991788</v>
      </c>
      <c r="L40" s="16" t="n">
        <v>952855</v>
      </c>
      <c r="M40" s="16" t="n">
        <v>551618</v>
      </c>
      <c r="N40" s="16" t="n">
        <v>623003</v>
      </c>
      <c r="O40" s="17" t="n">
        <f aca="false">SUM(C40:N40)</f>
        <v>13612308</v>
      </c>
      <c r="P40" s="14"/>
      <c r="Q40" s="2"/>
    </row>
    <row r="41" customFormat="false" ht="14.25" hidden="false" customHeight="false" outlineLevel="0" collapsed="false">
      <c r="A41" s="67" t="s">
        <v>30</v>
      </c>
      <c r="B41" s="68" t="s">
        <v>5</v>
      </c>
      <c r="C41" s="16" t="n">
        <v>6258028</v>
      </c>
      <c r="D41" s="16" t="n">
        <v>5835557</v>
      </c>
      <c r="E41" s="16" t="n">
        <v>6242311</v>
      </c>
      <c r="F41" s="16" t="n">
        <v>5579805</v>
      </c>
      <c r="G41" s="16" t="n">
        <v>4438438</v>
      </c>
      <c r="H41" s="16" t="n">
        <v>3818473</v>
      </c>
      <c r="I41" s="16" t="n">
        <v>4273725</v>
      </c>
      <c r="J41" s="44" t="n">
        <v>4207861</v>
      </c>
      <c r="K41" s="16" t="n">
        <v>3847672</v>
      </c>
      <c r="L41" s="16" t="n">
        <v>4199852</v>
      </c>
      <c r="M41" s="16" t="n">
        <v>3837487</v>
      </c>
      <c r="N41" s="16" t="n">
        <v>3834812</v>
      </c>
      <c r="O41" s="17" t="n">
        <f aca="false">SUM(C41:N41)</f>
        <v>56374021</v>
      </c>
      <c r="P41" s="14"/>
      <c r="Q41" s="2"/>
    </row>
    <row r="42" customFormat="false" ht="14.25" hidden="false" customHeight="false" outlineLevel="0" collapsed="false">
      <c r="A42" s="67" t="s">
        <v>31</v>
      </c>
      <c r="B42" s="68" t="s">
        <v>5</v>
      </c>
      <c r="C42" s="16" t="n">
        <v>0</v>
      </c>
      <c r="D42" s="16" t="n">
        <v>0</v>
      </c>
      <c r="E42" s="16" t="n">
        <v>0</v>
      </c>
      <c r="F42" s="16" t="n">
        <v>0</v>
      </c>
      <c r="G42" s="16" t="n">
        <v>0</v>
      </c>
      <c r="H42" s="16" t="n">
        <v>0</v>
      </c>
      <c r="I42" s="16" t="n">
        <v>0</v>
      </c>
      <c r="J42" s="44" t="n">
        <v>0</v>
      </c>
      <c r="K42" s="16" t="n">
        <v>0</v>
      </c>
      <c r="L42" s="16" t="n">
        <v>0</v>
      </c>
      <c r="M42" s="16" t="n">
        <v>0</v>
      </c>
      <c r="N42" s="16" t="n">
        <v>0</v>
      </c>
      <c r="O42" s="17" t="n">
        <f aca="false">SUM(C42:N42)</f>
        <v>0</v>
      </c>
      <c r="P42" s="14"/>
      <c r="Q42" s="2"/>
    </row>
    <row r="43" customFormat="false" ht="14.25" hidden="false" customHeight="false" outlineLevel="0" collapsed="false">
      <c r="A43" s="67" t="s">
        <v>32</v>
      </c>
      <c r="B43" s="68" t="s">
        <v>5</v>
      </c>
      <c r="C43" s="16" t="n">
        <v>593307</v>
      </c>
      <c r="D43" s="16" t="n">
        <v>540331</v>
      </c>
      <c r="E43" s="16" t="n">
        <v>564049</v>
      </c>
      <c r="F43" s="16" t="n">
        <v>532165</v>
      </c>
      <c r="G43" s="16" t="n">
        <v>477785</v>
      </c>
      <c r="H43" s="16" t="n">
        <v>474513</v>
      </c>
      <c r="I43" s="16" t="n">
        <v>477855</v>
      </c>
      <c r="J43" s="44" t="n">
        <v>470493</v>
      </c>
      <c r="K43" s="16" t="n">
        <v>458406</v>
      </c>
      <c r="L43" s="16" t="n">
        <v>469321</v>
      </c>
      <c r="M43" s="16" t="n">
        <v>483224</v>
      </c>
      <c r="N43" s="16" t="n">
        <v>251736</v>
      </c>
      <c r="O43" s="17" t="n">
        <f aca="false">SUM(C43:N43)</f>
        <v>5793185</v>
      </c>
      <c r="P43" s="14"/>
      <c r="Q43" s="2"/>
    </row>
    <row r="44" customFormat="false" ht="14.25" hidden="false" customHeight="false" outlineLevel="0" collapsed="false">
      <c r="A44" s="67" t="s">
        <v>33</v>
      </c>
      <c r="B44" s="68" t="s">
        <v>5</v>
      </c>
      <c r="C44" s="16" t="n">
        <v>566958</v>
      </c>
      <c r="D44" s="16" t="n">
        <v>632717</v>
      </c>
      <c r="E44" s="16" t="n">
        <v>588768</v>
      </c>
      <c r="F44" s="16" t="n">
        <v>648806</v>
      </c>
      <c r="G44" s="16" t="n">
        <v>79882</v>
      </c>
      <c r="H44" s="16" t="n">
        <v>360435</v>
      </c>
      <c r="I44" s="16" t="n">
        <v>571681</v>
      </c>
      <c r="J44" s="44" t="n">
        <v>0</v>
      </c>
      <c r="K44" s="16" t="n">
        <v>0</v>
      </c>
      <c r="L44" s="16" t="n">
        <v>0</v>
      </c>
      <c r="M44" s="16" t="n">
        <v>45737</v>
      </c>
      <c r="N44" s="16" t="n">
        <v>795238</v>
      </c>
      <c r="O44" s="17" t="n">
        <f aca="false">SUM(C44:N44)</f>
        <v>4290222</v>
      </c>
      <c r="P44" s="14"/>
      <c r="Q44" s="2"/>
    </row>
    <row r="45" customFormat="false" ht="14.25" hidden="false" customHeight="false" outlineLevel="0" collapsed="false">
      <c r="A45" s="67" t="s">
        <v>34</v>
      </c>
      <c r="B45" s="68" t="s">
        <v>5</v>
      </c>
      <c r="C45" s="16" t="n">
        <v>0</v>
      </c>
      <c r="D45" s="16" t="n">
        <v>0</v>
      </c>
      <c r="E45" s="16" t="n">
        <v>0</v>
      </c>
      <c r="F45" s="16" t="n">
        <v>0</v>
      </c>
      <c r="G45" s="16" t="n">
        <v>0</v>
      </c>
      <c r="H45" s="16" t="n">
        <v>0</v>
      </c>
      <c r="I45" s="16" t="n">
        <v>0</v>
      </c>
      <c r="J45" s="44" t="n">
        <v>0</v>
      </c>
      <c r="K45" s="16" t="n">
        <v>0</v>
      </c>
      <c r="L45" s="16" t="n">
        <v>0</v>
      </c>
      <c r="M45" s="16" t="n">
        <v>0</v>
      </c>
      <c r="N45" s="16" t="n">
        <v>0</v>
      </c>
      <c r="O45" s="17" t="n">
        <f aca="false">SUM(C45:N45)</f>
        <v>0</v>
      </c>
      <c r="P45" s="14"/>
      <c r="Q45" s="2"/>
    </row>
    <row r="46" customFormat="false" ht="14.25" hidden="false" customHeight="false" outlineLevel="0" collapsed="false">
      <c r="A46" s="67" t="s">
        <v>35</v>
      </c>
      <c r="B46" s="68" t="s">
        <v>5</v>
      </c>
      <c r="C46" s="16" t="n">
        <v>1046416</v>
      </c>
      <c r="D46" s="16" t="n">
        <v>1044423</v>
      </c>
      <c r="E46" s="16" t="n">
        <v>1088956</v>
      </c>
      <c r="F46" s="16" t="n">
        <v>924344</v>
      </c>
      <c r="G46" s="16" t="n">
        <v>1011258</v>
      </c>
      <c r="H46" s="16" t="n">
        <v>922127</v>
      </c>
      <c r="I46" s="16" t="n">
        <v>737640</v>
      </c>
      <c r="J46" s="44" t="n">
        <v>864503</v>
      </c>
      <c r="K46" s="16" t="n">
        <v>892686</v>
      </c>
      <c r="L46" s="16" t="n">
        <v>652908</v>
      </c>
      <c r="M46" s="16" t="n">
        <v>428934</v>
      </c>
      <c r="N46" s="16" t="n">
        <v>23279</v>
      </c>
      <c r="O46" s="17" t="n">
        <f aca="false">SUM(C46:N46)</f>
        <v>9637474</v>
      </c>
      <c r="P46" s="14"/>
      <c r="Q46" s="2"/>
    </row>
    <row r="47" customFormat="false" ht="14.25" hidden="false" customHeight="false" outlineLevel="0" collapsed="false">
      <c r="A47" s="69" t="s">
        <v>36</v>
      </c>
      <c r="B47" s="70" t="s">
        <v>5</v>
      </c>
      <c r="C47" s="31" t="n">
        <v>660891</v>
      </c>
      <c r="D47" s="31" t="n">
        <v>660912</v>
      </c>
      <c r="E47" s="31" t="n">
        <v>768864</v>
      </c>
      <c r="F47" s="31" t="n">
        <v>854138</v>
      </c>
      <c r="G47" s="31" t="n">
        <v>830453</v>
      </c>
      <c r="H47" s="31" t="n">
        <v>826224</v>
      </c>
      <c r="I47" s="31" t="n">
        <v>912313</v>
      </c>
      <c r="J47" s="71" t="n">
        <v>801856</v>
      </c>
      <c r="K47" s="31" t="n">
        <v>843465</v>
      </c>
      <c r="L47" s="31" t="n">
        <v>769237</v>
      </c>
      <c r="M47" s="31" t="n">
        <v>841946</v>
      </c>
      <c r="N47" s="31" t="n">
        <v>771531</v>
      </c>
      <c r="O47" s="17" t="n">
        <f aca="false">SUM(C47:N47)</f>
        <v>9541830</v>
      </c>
      <c r="P47" s="14"/>
      <c r="Q47" s="2"/>
    </row>
    <row r="48" customFormat="false" ht="14.25" hidden="false" customHeight="false" outlineLevel="0" collapsed="false">
      <c r="A48" s="72" t="s">
        <v>37</v>
      </c>
      <c r="B48" s="73" t="s">
        <v>5</v>
      </c>
      <c r="C48" s="74" t="n">
        <v>0</v>
      </c>
      <c r="D48" s="74" t="n">
        <v>0</v>
      </c>
      <c r="E48" s="74" t="n">
        <v>0</v>
      </c>
      <c r="F48" s="74" t="n">
        <v>0</v>
      </c>
      <c r="G48" s="74" t="n">
        <v>0</v>
      </c>
      <c r="H48" s="74" t="n">
        <v>0</v>
      </c>
      <c r="I48" s="74" t="n">
        <v>0</v>
      </c>
      <c r="J48" s="75" t="n">
        <v>0</v>
      </c>
      <c r="K48" s="74" t="n">
        <v>0</v>
      </c>
      <c r="L48" s="74" t="n">
        <v>83180</v>
      </c>
      <c r="M48" s="74" t="n">
        <v>301651</v>
      </c>
      <c r="N48" s="74" t="n">
        <v>337217</v>
      </c>
      <c r="O48" s="76" t="n">
        <f aca="false">SUM(C48:N48)</f>
        <v>722048</v>
      </c>
      <c r="P48" s="14"/>
      <c r="Q48" s="2"/>
    </row>
    <row r="49" customFormat="false" ht="14.25" hidden="false" customHeight="false" outlineLevel="0" collapsed="false">
      <c r="A49" s="77" t="s">
        <v>38</v>
      </c>
      <c r="B49" s="78" t="s">
        <v>6</v>
      </c>
      <c r="C49" s="16" t="n">
        <v>4906732</v>
      </c>
      <c r="D49" s="16" t="n">
        <v>4585683</v>
      </c>
      <c r="E49" s="16" t="n">
        <v>4813313</v>
      </c>
      <c r="F49" s="16" t="n">
        <v>4473036</v>
      </c>
      <c r="G49" s="16" t="n">
        <v>4007356</v>
      </c>
      <c r="H49" s="16" t="n">
        <v>4442287</v>
      </c>
      <c r="I49" s="16" t="n">
        <v>4514215</v>
      </c>
      <c r="J49" s="44" t="n">
        <v>4472719</v>
      </c>
      <c r="K49" s="62" t="n">
        <v>4054915</v>
      </c>
      <c r="L49" s="62" t="n">
        <v>3951128</v>
      </c>
      <c r="M49" s="62" t="n">
        <v>3913292</v>
      </c>
      <c r="N49" s="62" t="n">
        <v>4315655</v>
      </c>
      <c r="O49" s="17" t="n">
        <f aca="false">SUM(C49:N49)</f>
        <v>52450331</v>
      </c>
      <c r="P49" s="14"/>
    </row>
    <row r="50" customFormat="false" ht="14.25" hidden="false" customHeight="false" outlineLevel="0" collapsed="false">
      <c r="A50" s="77" t="s">
        <v>39</v>
      </c>
      <c r="B50" s="78" t="s">
        <v>6</v>
      </c>
      <c r="C50" s="16" t="n">
        <v>3100072</v>
      </c>
      <c r="D50" s="16" t="n">
        <v>2866461</v>
      </c>
      <c r="E50" s="16" t="n">
        <v>3032866</v>
      </c>
      <c r="F50" s="16" t="n">
        <v>2833671</v>
      </c>
      <c r="G50" s="16" t="n">
        <v>3030827</v>
      </c>
      <c r="H50" s="16" t="n">
        <v>2889518</v>
      </c>
      <c r="I50" s="16" t="n">
        <v>3049214</v>
      </c>
      <c r="J50" s="44" t="n">
        <v>3081016</v>
      </c>
      <c r="K50" s="16" t="n">
        <v>2839053</v>
      </c>
      <c r="L50" s="16" t="n">
        <v>2943985</v>
      </c>
      <c r="M50" s="16" t="n">
        <v>2860368</v>
      </c>
      <c r="N50" s="16" t="n">
        <v>3076909</v>
      </c>
      <c r="O50" s="17" t="n">
        <f aca="false">SUM(C50:N50)</f>
        <v>35603960</v>
      </c>
      <c r="P50" s="14"/>
    </row>
    <row r="51" customFormat="false" ht="14.25" hidden="false" customHeight="false" outlineLevel="0" collapsed="false">
      <c r="A51" s="79" t="s">
        <v>40</v>
      </c>
      <c r="B51" s="78" t="s">
        <v>6</v>
      </c>
      <c r="C51" s="16" t="n">
        <v>0</v>
      </c>
      <c r="D51" s="16" t="n">
        <v>0</v>
      </c>
      <c r="E51" s="16" t="n">
        <v>0</v>
      </c>
      <c r="F51" s="16" t="n">
        <v>0</v>
      </c>
      <c r="G51" s="16" t="n">
        <v>0</v>
      </c>
      <c r="H51" s="16" t="n">
        <v>0</v>
      </c>
      <c r="I51" s="16" t="n">
        <v>0</v>
      </c>
      <c r="J51" s="16" t="n">
        <v>0</v>
      </c>
      <c r="K51" s="16" t="n">
        <v>0</v>
      </c>
      <c r="L51" s="16" t="n">
        <v>0</v>
      </c>
      <c r="M51" s="16" t="n">
        <v>0</v>
      </c>
      <c r="N51" s="16" t="n">
        <v>0</v>
      </c>
      <c r="O51" s="17" t="n">
        <f aca="false">SUM(C51:N51)</f>
        <v>0</v>
      </c>
      <c r="P51" s="14"/>
    </row>
    <row r="52" customFormat="false" ht="14.25" hidden="false" customHeight="false" outlineLevel="0" collapsed="false">
      <c r="A52" s="79" t="s">
        <v>41</v>
      </c>
      <c r="B52" s="78" t="s">
        <v>6</v>
      </c>
      <c r="C52" s="31" t="n">
        <v>59540</v>
      </c>
      <c r="D52" s="31" t="n">
        <v>20822</v>
      </c>
      <c r="E52" s="31" t="n">
        <v>10126</v>
      </c>
      <c r="F52" s="31" t="n">
        <v>63167</v>
      </c>
      <c r="G52" s="31" t="n">
        <v>53925</v>
      </c>
      <c r="H52" s="31" t="n">
        <v>32183</v>
      </c>
      <c r="I52" s="31" t="n">
        <v>66587</v>
      </c>
      <c r="J52" s="71" t="n">
        <v>63456</v>
      </c>
      <c r="K52" s="80" t="n">
        <v>64384</v>
      </c>
      <c r="L52" s="80" t="n">
        <v>66240</v>
      </c>
      <c r="M52" s="80" t="n">
        <v>32613</v>
      </c>
      <c r="N52" s="80" t="n">
        <v>63307</v>
      </c>
      <c r="O52" s="17" t="n">
        <f aca="false">SUM(C52:N52)</f>
        <v>596350</v>
      </c>
      <c r="P52" s="14"/>
    </row>
    <row r="53" customFormat="false" ht="14.25" hidden="false" customHeight="false" outlineLevel="0" collapsed="false">
      <c r="A53" s="81" t="s">
        <v>14</v>
      </c>
      <c r="B53" s="82" t="s">
        <v>6</v>
      </c>
      <c r="C53" s="74" t="n">
        <v>0</v>
      </c>
      <c r="D53" s="74" t="n">
        <v>0</v>
      </c>
      <c r="E53" s="74" t="n">
        <v>0</v>
      </c>
      <c r="F53" s="74" t="n">
        <v>0</v>
      </c>
      <c r="G53" s="74" t="n">
        <v>0</v>
      </c>
      <c r="H53" s="74" t="n">
        <v>0</v>
      </c>
      <c r="I53" s="74" t="n">
        <v>0</v>
      </c>
      <c r="J53" s="75" t="n">
        <v>9408</v>
      </c>
      <c r="K53" s="74" t="n">
        <v>42106</v>
      </c>
      <c r="L53" s="74" t="n">
        <v>43330</v>
      </c>
      <c r="M53" s="74" t="n">
        <v>219936</v>
      </c>
      <c r="N53" s="74" t="n">
        <v>277305</v>
      </c>
      <c r="O53" s="76" t="n">
        <f aca="false">SUM(C53:N53)</f>
        <v>592085</v>
      </c>
      <c r="P53" s="14"/>
    </row>
    <row r="54" customFormat="false" ht="14.25" hidden="false" customHeight="false" outlineLevel="0" collapsed="false">
      <c r="C54" s="2"/>
      <c r="D54" s="2"/>
      <c r="E54" s="2"/>
      <c r="F54" s="2"/>
      <c r="G54" s="2"/>
      <c r="H54" s="2"/>
      <c r="I54" s="2"/>
      <c r="J54" s="2"/>
      <c r="K54" s="83"/>
      <c r="L54" s="83"/>
      <c r="M54" s="83"/>
      <c r="N54" s="83"/>
      <c r="O54" s="83"/>
    </row>
    <row r="55" customFormat="false" ht="14.25" hidden="false" customHeight="false" outlineLevel="0" collapsed="false">
      <c r="A55" s="84" t="s">
        <v>42</v>
      </c>
      <c r="B55" s="85" t="s">
        <v>5</v>
      </c>
      <c r="C55" s="86" t="n">
        <f aca="false">C4+C7+C10+C13+C16+C19+C22+C25+SUM(C28:C48)</f>
        <v>55149209.8172735</v>
      </c>
      <c r="D55" s="86" t="n">
        <f aca="false">D4+D7+D10+D13+D16+D19+D22+D25+SUM(D28:D48)</f>
        <v>52181271.2243125</v>
      </c>
      <c r="E55" s="86" t="n">
        <f aca="false">E4+E7+E10+E13+E16+E19+E22+E25+SUM(E28:E48)</f>
        <v>55219908.3394395</v>
      </c>
      <c r="F55" s="86" t="n">
        <f aca="false">F4+F7+F10+F13+F16+F19+F22+F25+SUM(F28:F48)</f>
        <v>52659967.8059287</v>
      </c>
      <c r="G55" s="86" t="n">
        <f aca="false">G4+G7+G10+G13+G16+G19+G22+G25+SUM(G28:G48)</f>
        <v>45178948.68721</v>
      </c>
      <c r="H55" s="86" t="n">
        <f aca="false">H4+H7+H10+H13+H16+H19+H22+H25+SUM(H28:H48)</f>
        <v>42036199.7581958</v>
      </c>
      <c r="I55" s="86" t="n">
        <f aca="false">I4+I7+I10+I13+I16+I19+I22+I25+SUM(I28:I48)</f>
        <v>41924520.4600369</v>
      </c>
      <c r="J55" s="86" t="n">
        <f aca="false">J4+J7+J10+J13+J16+J19+J22+J25+SUM(J28:J48)</f>
        <v>42402104.7607544</v>
      </c>
      <c r="K55" s="86" t="n">
        <f aca="false">K4+K7+K10+K13+K16+K19+K22+K25+SUM(K28:K48)</f>
        <v>40068278.5273994</v>
      </c>
      <c r="L55" s="86" t="n">
        <f aca="false">L4+L7+L10+L13+L16+L19+L22+L25+SUM(L28:L48)</f>
        <v>41987849.2506722</v>
      </c>
      <c r="M55" s="86" t="n">
        <f aca="false">M4+M7+M10+M13+M16+M19+M22+M25+SUM(M28:M48)</f>
        <v>40948153.1321407</v>
      </c>
      <c r="N55" s="86" t="n">
        <f aca="false">N4+N7+N10+N13+N16+N19+N22+N25+SUM(N28:N48)</f>
        <v>36764375.0323853</v>
      </c>
      <c r="O55" s="87" t="n">
        <f aca="false">O4+O7+O10+O13+O16+O19+O22+O25+SUM(O28:O48)</f>
        <v>546520786.795749</v>
      </c>
      <c r="P55" s="2"/>
    </row>
    <row r="56" customFormat="false" ht="14.25" hidden="false" customHeight="false" outlineLevel="0" collapsed="false">
      <c r="A56" s="84"/>
      <c r="B56" s="88" t="s">
        <v>43</v>
      </c>
      <c r="C56" s="89" t="n">
        <f aca="false">C5+C8+C11+C14+C17+C20+C23+C26</f>
        <v>2730763.82703927</v>
      </c>
      <c r="D56" s="89" t="n">
        <f aca="false">D5+D8+D11+D14+D17+D20+D23+D26</f>
        <v>2794993.91780089</v>
      </c>
      <c r="E56" s="89" t="n">
        <f aca="false">E5+E8+E11+E14+E17+E20+E23+E26</f>
        <v>2808095.28744672</v>
      </c>
      <c r="F56" s="89" t="n">
        <f aca="false">F5+F8+F11+F14+F17+F20+F23+F26</f>
        <v>2951216.56838477</v>
      </c>
      <c r="G56" s="89" t="n">
        <f aca="false">G5+G8+G11+G14+G17+G20+G23+G26</f>
        <v>3077148.69890505</v>
      </c>
      <c r="H56" s="89" t="n">
        <f aca="false">H5+H8+H11+H14+H17+H20+H23+H26</f>
        <v>2345728.19041087</v>
      </c>
      <c r="I56" s="89" t="n">
        <f aca="false">I5+I8+I11+I14+I17+I20+I23+I26</f>
        <v>3191687.7256629</v>
      </c>
      <c r="J56" s="89" t="n">
        <f aca="false">J5+J8+J11+J14+J17+J20+J23+J26</f>
        <v>2798306.23924565</v>
      </c>
      <c r="K56" s="89" t="n">
        <f aca="false">K5+K8+K11+K14+K17+K20+K23+K26</f>
        <v>3000122.97260064</v>
      </c>
      <c r="L56" s="89" t="n">
        <f aca="false">L5+L8+L11+L14+L17+L20+L23+L26</f>
        <v>3379925.54932782</v>
      </c>
      <c r="M56" s="89" t="n">
        <f aca="false">M5+M8+M11+M14+M17+M20+M23+M26</f>
        <v>3122887.35550838</v>
      </c>
      <c r="N56" s="89" t="n">
        <f aca="false">N5+N8+N11+N14+N17+N20+N23+N26</f>
        <v>2890235.25009795</v>
      </c>
      <c r="O56" s="90" t="n">
        <f aca="false">O5+O8+O11+O14+O17+O20+O23+O26</f>
        <v>35091111.5824309</v>
      </c>
      <c r="P56" s="2"/>
    </row>
    <row r="57" customFormat="false" ht="14.25" hidden="false" customHeight="false" outlineLevel="0" collapsed="false">
      <c r="A57" s="84"/>
      <c r="B57" s="88" t="s">
        <v>44</v>
      </c>
      <c r="C57" s="91" t="n">
        <f aca="false">SUM(C49:C53)</f>
        <v>8066344</v>
      </c>
      <c r="D57" s="91" t="n">
        <f aca="false">SUM(D49:D53)</f>
        <v>7472966</v>
      </c>
      <c r="E57" s="91" t="n">
        <f aca="false">SUM(E49:E53)</f>
        <v>7856305</v>
      </c>
      <c r="F57" s="91" t="n">
        <f aca="false">SUM(F49:F53)</f>
        <v>7369874</v>
      </c>
      <c r="G57" s="91" t="n">
        <f aca="false">SUM(G49:G53)</f>
        <v>7092108</v>
      </c>
      <c r="H57" s="91" t="n">
        <f aca="false">SUM(H49:H53)</f>
        <v>7363988</v>
      </c>
      <c r="I57" s="91" t="n">
        <f aca="false">SUM(I49:I53)</f>
        <v>7630016</v>
      </c>
      <c r="J57" s="91" t="n">
        <f aca="false">SUM(J49:J53)</f>
        <v>7626599</v>
      </c>
      <c r="K57" s="91" t="n">
        <f aca="false">SUM(K49:K53)</f>
        <v>7000458</v>
      </c>
      <c r="L57" s="91" t="n">
        <f aca="false">SUM(L49:L53)</f>
        <v>7004683</v>
      </c>
      <c r="M57" s="91" t="n">
        <f aca="false">SUM(M49:M53)</f>
        <v>7026209</v>
      </c>
      <c r="N57" s="91" t="n">
        <f aca="false">SUM(N49:N53)</f>
        <v>7733176</v>
      </c>
      <c r="O57" s="92" t="n">
        <f aca="false">SUM(O49:O53)</f>
        <v>89242726</v>
      </c>
      <c r="P57" s="2"/>
    </row>
    <row r="58" customFormat="false" ht="14.25" hidden="false" customHeight="false" outlineLevel="0" collapsed="false">
      <c r="A58" s="84"/>
      <c r="B58" s="93" t="s">
        <v>45</v>
      </c>
      <c r="C58" s="94" t="n">
        <f aca="false">SUM(C55:C57)</f>
        <v>65946317.6443128</v>
      </c>
      <c r="D58" s="94" t="n">
        <f aca="false">SUM(D55:D57)</f>
        <v>62449231.1421134</v>
      </c>
      <c r="E58" s="94" t="n">
        <f aca="false">SUM(E55:E57)</f>
        <v>65884308.6268862</v>
      </c>
      <c r="F58" s="94" t="n">
        <f aca="false">SUM(F55:F57)</f>
        <v>62981058.3743135</v>
      </c>
      <c r="G58" s="94" t="n">
        <f aca="false">SUM(G55:G57)</f>
        <v>55348205.3861151</v>
      </c>
      <c r="H58" s="94" t="n">
        <f aca="false">SUM(H55:H57)</f>
        <v>51745915.9486066</v>
      </c>
      <c r="I58" s="94" t="n">
        <f aca="false">SUM(I55:I57)</f>
        <v>52746224.1856998</v>
      </c>
      <c r="J58" s="94" t="n">
        <f aca="false">SUM(J55:J57)</f>
        <v>52827010</v>
      </c>
      <c r="K58" s="94" t="n">
        <f aca="false">SUM(K55:K57)</f>
        <v>50068859.5</v>
      </c>
      <c r="L58" s="94" t="n">
        <f aca="false">SUM(L55:L57)</f>
        <v>52372457.8</v>
      </c>
      <c r="M58" s="94" t="n">
        <f aca="false">SUM(M55:M57)</f>
        <v>51097249.4876491</v>
      </c>
      <c r="N58" s="94" t="n">
        <f aca="false">SUM(N55:N57)</f>
        <v>47387786.2824832</v>
      </c>
      <c r="O58" s="95" t="n">
        <f aca="false">SUM(O55:O57)</f>
        <v>670854624.37818</v>
      </c>
      <c r="P58" s="2"/>
    </row>
    <row r="59" customFormat="false" ht="14.25" hidden="false" customHeight="false" outlineLevel="0" collapsed="false">
      <c r="A59" s="96"/>
      <c r="B59" s="9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4.25" hidden="false" customHeight="false" outlineLevel="0" collapsed="false">
      <c r="A60" s="84" t="s">
        <v>46</v>
      </c>
      <c r="B60" s="85" t="s">
        <v>5</v>
      </c>
      <c r="C60" s="86" t="n">
        <f aca="false">C55/31</f>
        <v>1779006.76829915</v>
      </c>
      <c r="D60" s="86" t="n">
        <f aca="false">D55/29</f>
        <v>1799354.18014871</v>
      </c>
      <c r="E60" s="86" t="n">
        <f aca="false">E55/31</f>
        <v>1781287.36578837</v>
      </c>
      <c r="F60" s="86" t="n">
        <f aca="false">F55/30</f>
        <v>1755332.26019762</v>
      </c>
      <c r="G60" s="86" t="n">
        <f aca="false">G55/31</f>
        <v>1457385.4415229</v>
      </c>
      <c r="H60" s="86" t="n">
        <f aca="false">H55/30</f>
        <v>1401206.65860653</v>
      </c>
      <c r="I60" s="86" t="n">
        <f aca="false">I55/31</f>
        <v>1352403.88580764</v>
      </c>
      <c r="J60" s="86" t="n">
        <f aca="false">J55/31</f>
        <v>1367809.83099208</v>
      </c>
      <c r="K60" s="86" t="n">
        <f aca="false">K55/30</f>
        <v>1335609.28424665</v>
      </c>
      <c r="L60" s="86" t="n">
        <f aca="false">L55/31</f>
        <v>1354446.75002168</v>
      </c>
      <c r="M60" s="86" t="n">
        <f aca="false">M55/30</f>
        <v>1364938.43773802</v>
      </c>
      <c r="N60" s="86" t="n">
        <f aca="false">N55/31</f>
        <v>1185947.58168985</v>
      </c>
      <c r="O60" s="98" t="n">
        <f aca="false">AVERAGE(C60:N60)</f>
        <v>1494560.70375493</v>
      </c>
      <c r="P60" s="2"/>
      <c r="Q60" s="99"/>
    </row>
    <row r="61" customFormat="false" ht="14.25" hidden="false" customHeight="false" outlineLevel="0" collapsed="false">
      <c r="A61" s="84"/>
      <c r="B61" s="88" t="s">
        <v>43</v>
      </c>
      <c r="C61" s="91" t="n">
        <f aca="false">C56/31</f>
        <v>88089.1557109442</v>
      </c>
      <c r="D61" s="91" t="n">
        <f aca="false">D56/29</f>
        <v>96379.1006138237</v>
      </c>
      <c r="E61" s="91" t="n">
        <f aca="false">E56/31</f>
        <v>90583.7189498942</v>
      </c>
      <c r="F61" s="91" t="n">
        <f aca="false">F56/30</f>
        <v>98373.8856128255</v>
      </c>
      <c r="G61" s="91" t="n">
        <f aca="false">G56/31</f>
        <v>99262.8612550016</v>
      </c>
      <c r="H61" s="91" t="n">
        <f aca="false">H56/30</f>
        <v>78190.9396803622</v>
      </c>
      <c r="I61" s="91" t="n">
        <f aca="false">I56/31</f>
        <v>102957.668569771</v>
      </c>
      <c r="J61" s="91" t="n">
        <f aca="false">J56/31</f>
        <v>90267.9432014727</v>
      </c>
      <c r="K61" s="91" t="n">
        <f aca="false">K56/30</f>
        <v>100004.099086688</v>
      </c>
      <c r="L61" s="91" t="n">
        <f aca="false">L56/31</f>
        <v>109029.85642993</v>
      </c>
      <c r="M61" s="91" t="n">
        <f aca="false">M56/30</f>
        <v>104096.245183613</v>
      </c>
      <c r="N61" s="91" t="n">
        <f aca="false">N56/31</f>
        <v>93233.3951644499</v>
      </c>
      <c r="O61" s="100" t="n">
        <f aca="false">AVERAGE(C61:N61)</f>
        <v>95872.4057882313</v>
      </c>
      <c r="P61" s="2"/>
    </row>
    <row r="62" customFormat="false" ht="14.25" hidden="false" customHeight="false" outlineLevel="0" collapsed="false">
      <c r="A62" s="84"/>
      <c r="B62" s="88" t="s">
        <v>44</v>
      </c>
      <c r="C62" s="91" t="n">
        <f aca="false">C57/31</f>
        <v>260204.64516129</v>
      </c>
      <c r="D62" s="91" t="n">
        <f aca="false">D57/29</f>
        <v>257688.482758621</v>
      </c>
      <c r="E62" s="91" t="n">
        <f aca="false">E57/31</f>
        <v>253429.193548387</v>
      </c>
      <c r="F62" s="91" t="n">
        <f aca="false">F57/30</f>
        <v>245662.466666667</v>
      </c>
      <c r="G62" s="91" t="n">
        <f aca="false">G57/31</f>
        <v>228777.677419355</v>
      </c>
      <c r="H62" s="91" t="n">
        <f aca="false">H57/30</f>
        <v>245466.266666667</v>
      </c>
      <c r="I62" s="91" t="n">
        <f aca="false">I57/31</f>
        <v>246129.548387097</v>
      </c>
      <c r="J62" s="91" t="n">
        <f aca="false">J57/31</f>
        <v>246019.322580645</v>
      </c>
      <c r="K62" s="91" t="n">
        <f aca="false">K57/30</f>
        <v>233348.6</v>
      </c>
      <c r="L62" s="91" t="n">
        <f aca="false">L57/31</f>
        <v>225957.516129032</v>
      </c>
      <c r="M62" s="91" t="n">
        <f aca="false">M57/30</f>
        <v>234206.966666667</v>
      </c>
      <c r="N62" s="91" t="n">
        <f aca="false">N57/31</f>
        <v>249457.290322581</v>
      </c>
      <c r="O62" s="100" t="n">
        <f aca="false">AVERAGE(C62:N62)</f>
        <v>243862.331358917</v>
      </c>
      <c r="P62" s="2"/>
    </row>
    <row r="63" customFormat="false" ht="14.25" hidden="false" customHeight="false" outlineLevel="0" collapsed="false">
      <c r="A63" s="84"/>
      <c r="B63" s="93" t="s">
        <v>45</v>
      </c>
      <c r="C63" s="94" t="n">
        <f aca="false">SUM(C60:C62)</f>
        <v>2127300.56917138</v>
      </c>
      <c r="D63" s="94" t="n">
        <f aca="false">SUM(D60:D62)</f>
        <v>2153421.76352115</v>
      </c>
      <c r="E63" s="94" t="n">
        <f aca="false">SUM(E60:E62)</f>
        <v>2125300.27828665</v>
      </c>
      <c r="F63" s="94" t="n">
        <f aca="false">SUM(F60:F62)</f>
        <v>2099368.61247712</v>
      </c>
      <c r="G63" s="94" t="n">
        <f aca="false">SUM(G60:G62)</f>
        <v>1785425.98019726</v>
      </c>
      <c r="H63" s="94" t="n">
        <f aca="false">SUM(H60:H62)</f>
        <v>1724863.86495355</v>
      </c>
      <c r="I63" s="94" t="n">
        <f aca="false">SUM(I60:I62)</f>
        <v>1701491.10276451</v>
      </c>
      <c r="J63" s="94" t="n">
        <f aca="false">SUM(J60:J62)</f>
        <v>1704097.09677419</v>
      </c>
      <c r="K63" s="94" t="n">
        <f aca="false">SUM(K60:K62)</f>
        <v>1668961.98333333</v>
      </c>
      <c r="L63" s="94" t="n">
        <f aca="false">SUM(L60:L62)</f>
        <v>1689434.12258065</v>
      </c>
      <c r="M63" s="94" t="n">
        <f aca="false">SUM(M60:M62)</f>
        <v>1703241.6495883</v>
      </c>
      <c r="N63" s="94" t="n">
        <f aca="false">SUM(N60:N62)</f>
        <v>1528638.26717688</v>
      </c>
      <c r="O63" s="101" t="n">
        <f aca="false">SUM(O60:O62)</f>
        <v>1834295.44090208</v>
      </c>
      <c r="P63" s="2"/>
    </row>
    <row r="64" customFormat="false" ht="14.25" hidden="false" customHeight="false" outlineLevel="0" collapsed="false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7.35" hidden="false" customHeight="false" outlineLevel="0" collapsed="false">
      <c r="A65" s="102" t="s">
        <v>47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03"/>
    </row>
    <row r="66" customFormat="false" ht="14.25" hidden="false" customHeight="false" outlineLevel="0" collapsed="false">
      <c r="M66" s="4"/>
      <c r="N66" s="4"/>
      <c r="O66" s="2"/>
    </row>
    <row r="67" customFormat="false" ht="14.25" hidden="false" customHeight="false" outlineLevel="0" collapsed="false">
      <c r="O67" s="2"/>
    </row>
    <row r="68" customFormat="false" ht="14.25" hidden="false" customHeight="false" outlineLevel="0" collapsed="false">
      <c r="C68" s="2"/>
      <c r="D68" s="4"/>
    </row>
    <row r="69" customFormat="false" ht="14.25" hidden="false" customHeight="false" outlineLevel="0" collapsed="false">
      <c r="C69" s="2"/>
      <c r="D69" s="4"/>
    </row>
    <row r="70" customFormat="false" ht="14.25" hidden="false" customHeight="false" outlineLevel="0" collapsed="false">
      <c r="C70" s="2" t="n">
        <f aca="false">D5/29</f>
        <v>51531.0689655172</v>
      </c>
      <c r="D70" s="4"/>
    </row>
    <row r="71" customFormat="false" ht="14.25" hidden="false" customHeight="false" outlineLevel="0" collapsed="false">
      <c r="C71" s="2"/>
      <c r="D71" s="4"/>
    </row>
    <row r="72" customFormat="false" ht="14.25" hidden="false" customHeight="false" outlineLevel="0" collapsed="false">
      <c r="C72" s="2"/>
      <c r="D72" s="2"/>
      <c r="E72" s="104"/>
    </row>
    <row r="75" customFormat="false" ht="14.25" hidden="false" customHeight="false" outlineLevel="0" collapsed="false">
      <c r="D75" s="2"/>
    </row>
    <row r="76" customFormat="false" ht="14.25" hidden="false" customHeight="false" outlineLevel="0" collapsed="false">
      <c r="D76" s="2"/>
    </row>
    <row r="77" customFormat="false" ht="14.25" hidden="false" customHeight="false" outlineLevel="0" collapsed="false">
      <c r="D77" s="2"/>
    </row>
    <row r="78" customFormat="false" ht="14.25" hidden="false" customHeight="false" outlineLevel="0" collapsed="false">
      <c r="D78" s="2"/>
    </row>
    <row r="79" customFormat="false" ht="14.25" hidden="false" customHeight="false" outlineLevel="0" collapsed="false">
      <c r="D79" s="2"/>
    </row>
  </sheetData>
  <mergeCells count="11">
    <mergeCell ref="A2:O2"/>
    <mergeCell ref="A4:A6"/>
    <mergeCell ref="A7:A9"/>
    <mergeCell ref="A10:A12"/>
    <mergeCell ref="A13:A15"/>
    <mergeCell ref="A16:A18"/>
    <mergeCell ref="A19:A21"/>
    <mergeCell ref="A22:A24"/>
    <mergeCell ref="A25:A27"/>
    <mergeCell ref="A55:A58"/>
    <mergeCell ref="A60: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4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5" man="true" max="65535" min="0"/>
  </colBreak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9041C6C6E524DA7F0009D501808A9" ma:contentTypeVersion="14" ma:contentTypeDescription="Create a new document." ma:contentTypeScope="" ma:versionID="be3b2095e6b2f6b73d97da1788eabfcf">
  <xsd:schema xmlns:xsd="http://www.w3.org/2001/XMLSchema" xmlns:xs="http://www.w3.org/2001/XMLSchema" xmlns:p="http://schemas.microsoft.com/office/2006/metadata/properties" xmlns:ns1="http://schemas.microsoft.com/sharepoint/v3" xmlns:ns3="d5dc0a9e-94ef-46f3-b3d1-5725823d5aab" xmlns:ns4="77588242-7f5d-4cb5-a3ab-62fedad7c812" targetNamespace="http://schemas.microsoft.com/office/2006/metadata/properties" ma:root="true" ma:fieldsID="2e36ba670b1a8e871435502cbd758ff2" ns1:_="" ns3:_="" ns4:_="">
    <xsd:import namespace="http://schemas.microsoft.com/sharepoint/v3"/>
    <xsd:import namespace="d5dc0a9e-94ef-46f3-b3d1-5725823d5aab"/>
    <xsd:import namespace="77588242-7f5d-4cb5-a3ab-62fedad7c8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c0a9e-94ef-46f3-b3d1-5725823d5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88242-7f5d-4cb5-a3ab-62fedad7c8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394B74-5A11-424C-AADC-E3920DE4E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dc0a9e-94ef-46f3-b3d1-5725823d5aab"/>
    <ds:schemaRef ds:uri="77588242-7f5d-4cb5-a3ab-62fedad7c8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749D1C-589F-4C22-9E34-88AF23C25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9CA9C-F7A2-4039-8E90-7614BB630AFF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77588242-7f5d-4cb5-a3ab-62fedad7c812"/>
    <ds:schemaRef ds:uri="d5dc0a9e-94ef-46f3-b3d1-5725823d5aab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2021-05-19T07:43:42Z</dcterms:created>
  <dc:creator>DEPARTMENT OF PETROLEUM RESOURCES</dc:creator>
  <dc:description/>
  <dc:language>en-US</dc:language>
  <cp:lastModifiedBy/>
  <cp:lastPrinted>2021-05-19T07:49:50Z</cp:lastPrinted>
  <dcterms:modified xsi:type="dcterms:W3CDTF">2025-03-10T15:53:22Z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0x010100BBB9041C6C6E524DA7F0009D501808A9</vt:lpwstr>
  </property>
  <property fmtid="{D5CDD505-2E9C-101B-9397-08002B2CF9AE}" pid="3" name="MSIP_Label_d3e72968-a733-4bf7-aea4-3c2d04a97618_ActionId">
    <vt:lpwstr>ff7517bd-76d3-4482-8339-00003b0cce7c</vt:lpwstr>
  </property>
  <property fmtid="{D5CDD505-2E9C-101B-9397-08002B2CF9AE}" pid="4" name="MSIP_Label_d3e72968-a733-4bf7-aea4-3c2d04a97618_ContentBits">
    <vt:lpwstr>0</vt:lpwstr>
  </property>
  <property fmtid="{D5CDD505-2E9C-101B-9397-08002B2CF9AE}" pid="5" name="MSIP_Label_d3e72968-a733-4bf7-aea4-3c2d04a97618_Enabled">
    <vt:lpwstr>true</vt:lpwstr>
  </property>
  <property fmtid="{D5CDD505-2E9C-101B-9397-08002B2CF9AE}" pid="6" name="MSIP_Label_d3e72968-a733-4bf7-aea4-3c2d04a97618_Method">
    <vt:lpwstr>Privileged</vt:lpwstr>
  </property>
  <property fmtid="{D5CDD505-2E9C-101B-9397-08002B2CF9AE}" pid="7" name="MSIP_Label_d3e72968-a733-4bf7-aea4-3c2d04a97618_Name">
    <vt:lpwstr>d3e72968-a733-4bf7-aea4-3c2d04a97618</vt:lpwstr>
  </property>
  <property fmtid="{D5CDD505-2E9C-101B-9397-08002B2CF9AE}" pid="8" name="MSIP_Label_d3e72968-a733-4bf7-aea4-3c2d04a97618_SetDate">
    <vt:lpwstr>2021-05-19T07:44:39Z</vt:lpwstr>
  </property>
  <property fmtid="{D5CDD505-2E9C-101B-9397-08002B2CF9AE}" pid="9" name="MSIP_Label_d3e72968-a733-4bf7-aea4-3c2d04a97618_SiteId">
    <vt:lpwstr>dde00ac9-104d-4c6f-af96-1adb1039445c</vt:lpwstr>
  </property>
</Properties>
</file>